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5"/>
  </bookViews>
  <sheets>
    <sheet name="Electricidad" sheetId="1" state="visible" r:id="rId2"/>
    <sheet name="Nuclear" sheetId="2" state="visible" r:id="rId3"/>
    <sheet name="Hidro" sheetId="3" state="visible" r:id="rId4"/>
    <sheet name="Gas Dist" sheetId="4" state="visible" r:id="rId5"/>
    <sheet name="GAs Ups" sheetId="5" state="visible" r:id="rId6"/>
    <sheet name="Pet Ups" sheetId="6" state="visible" r:id="rId7"/>
    <sheet name="Gasolina" sheetId="7" state="visible" r:id="rId8"/>
    <sheet name="Fueloil" sheetId="8" state="visible" r:id="rId9"/>
    <sheet name="Gasoil" sheetId="9" state="visible" r:id="rId10"/>
    <sheet name="Motonaftas" sheetId="10" state="visible" r:id="rId11"/>
    <sheet name="Otras naftas" sheetId="11" state="visible" r:id="rId12"/>
    <sheet name="Kerosene" sheetId="12" state="visible" r:id="rId13"/>
    <sheet name="No Energetico" sheetId="13" state="visible" r:id="rId14"/>
    <sheet name="Gas de Refineria" sheetId="14" state="visible" r:id="rId15"/>
    <sheet name="Etano" sheetId="15" state="visible" r:id="rId16"/>
    <sheet name="GLP" sheetId="16" state="visible" r:id="rId17"/>
    <sheet name="Solar" sheetId="17" state="visible" r:id="rId18"/>
    <sheet name="Eolica" sheetId="18" state="visible" r:id="rId19"/>
    <sheet name="Bagazo" sheetId="19" state="visible" r:id="rId20"/>
    <sheet name="Otros Primar" sheetId="20" state="visible" r:id="rId21"/>
    <sheet name="Aceites" sheetId="21" state="visible" r:id="rId22"/>
    <sheet name="Alcohol" sheetId="22" state="visible" r:id="rId23"/>
    <sheet name="Bioetanol" sheetId="23" state="visible" r:id="rId24"/>
    <sheet name="Biodiesel" sheetId="24" state="visible" r:id="rId25"/>
    <sheet name="Leña" sheetId="25" state="visible" r:id="rId26"/>
    <sheet name="Carbon Vegetal" sheetId="26" state="visible" r:id="rId27"/>
    <sheet name="Carbon Mineral" sheetId="27" state="visible" r:id="rId28"/>
    <sheet name="Carbon Residual" sheetId="28" state="visible" r:id="rId29"/>
    <sheet name="Coque Petrol" sheetId="29" state="visible" r:id="rId30"/>
    <sheet name="Coque Carbon" sheetId="30" state="visible" r:id="rId31"/>
    <sheet name="Gas Coqueria" sheetId="31" state="visible" r:id="rId32"/>
    <sheet name="NE Carbon" sheetId="32" state="visible" r:id="rId33"/>
    <sheet name="Gas A.Horno" sheetId="33" state="visible" r:id="rId3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<sst xmlns="http://schemas.openxmlformats.org/spreadsheetml/2006/main" count="827" uniqueCount="59">
  <si>
    <t xml:space="preserve">ELECTRICIDAD</t>
  </si>
  <si>
    <t xml:space="preserve">KTEP</t>
  </si>
  <si>
    <t xml:space="preserve">PROD</t>
  </si>
  <si>
    <t xml:space="preserve">IMPO</t>
  </si>
  <si>
    <t xml:space="preserve">V.STK.</t>
  </si>
  <si>
    <t xml:space="preserve">EXPO</t>
  </si>
  <si>
    <t xml:space="preserve">BUNK</t>
  </si>
  <si>
    <t xml:space="preserve">NO AP</t>
  </si>
  <si>
    <t xml:space="preserve">PERD</t>
  </si>
  <si>
    <t xml:space="preserve">AJUSTE</t>
  </si>
  <si>
    <t xml:space="preserve">CENT</t>
  </si>
  <si>
    <t xml:space="preserve">AUTO</t>
  </si>
  <si>
    <t xml:space="preserve">P.TRA.</t>
  </si>
  <si>
    <t xml:space="preserve">REFI</t>
  </si>
  <si>
    <t xml:space="preserve">ACEI</t>
  </si>
  <si>
    <t xml:space="preserve">COQ</t>
  </si>
  <si>
    <t xml:space="preserve">CARB</t>
  </si>
  <si>
    <t xml:space="preserve">A.HOR</t>
  </si>
  <si>
    <t xml:space="preserve">C.PROP</t>
  </si>
  <si>
    <t xml:space="preserve">NO ENER</t>
  </si>
  <si>
    <t xml:space="preserve">RESID</t>
  </si>
  <si>
    <t xml:space="preserve">COMER</t>
  </si>
  <si>
    <t xml:space="preserve">TRANS</t>
  </si>
  <si>
    <t xml:space="preserve">AGROP</t>
  </si>
  <si>
    <t xml:space="preserve">INDUS</t>
  </si>
  <si>
    <t xml:space="preserve">NUCLEAR</t>
  </si>
  <si>
    <t xml:space="preserve">HIDRAULICA</t>
  </si>
  <si>
    <t xml:space="preserve">GAS DISTRIBUIDO</t>
  </si>
  <si>
    <t xml:space="preserve">GAS DE POZO</t>
  </si>
  <si>
    <t xml:space="preserve">EL PROBLEMA ES LA GASOLINA QUE SE AGREGA A LA PRODU</t>
  </si>
  <si>
    <t xml:space="preserve">EL VALOR DE ENTRADA A LA PLANTA ESTA AJUSTADO. VER DETALLE DEL CALCULO EN LA HOJA TRANSFOR. </t>
  </si>
  <si>
    <t xml:space="preserve">PETROLEO</t>
  </si>
  <si>
    <t xml:space="preserve">GASOLINA ESTABILIZADA PETROLEO y GAS</t>
  </si>
  <si>
    <t xml:space="preserve">FUELOIL</t>
  </si>
  <si>
    <t xml:space="preserve">GASOIL</t>
  </si>
  <si>
    <t xml:space="preserve">MOTONAFTAS</t>
  </si>
  <si>
    <t xml:space="preserve">OTRAS NAFTAS</t>
  </si>
  <si>
    <t xml:space="preserve">KEROSENE</t>
  </si>
  <si>
    <t xml:space="preserve">NO ENERGETICO</t>
  </si>
  <si>
    <t xml:space="preserve">GAS DE REFINERIA</t>
  </si>
  <si>
    <t xml:space="preserve">ETANO</t>
  </si>
  <si>
    <t xml:space="preserve">GAS LICUADO</t>
  </si>
  <si>
    <t xml:space="preserve">SOLAR</t>
  </si>
  <si>
    <t xml:space="preserve">EOLICA</t>
  </si>
  <si>
    <t xml:space="preserve">BAGAZO</t>
  </si>
  <si>
    <t xml:space="preserve">OTROS PRIMARIOS</t>
  </si>
  <si>
    <t xml:space="preserve">ACEITES VEGETALES</t>
  </si>
  <si>
    <t xml:space="preserve">ALCOHOL VEGETAL</t>
  </si>
  <si>
    <t xml:space="preserve">BIOETANOL</t>
  </si>
  <si>
    <t xml:space="preserve">BIODIESEL</t>
  </si>
  <si>
    <t xml:space="preserve">LEÑA</t>
  </si>
  <si>
    <t xml:space="preserve">CARBON VEGETAL</t>
  </si>
  <si>
    <t xml:space="preserve">CARBON MINERAL</t>
  </si>
  <si>
    <t xml:space="preserve">CARBON RESIDUAL</t>
  </si>
  <si>
    <t xml:space="preserve">COQUE PETROLEO</t>
  </si>
  <si>
    <t xml:space="preserve">COQUE DE CARBON</t>
  </si>
  <si>
    <t xml:space="preserve">GAS COQUERIA</t>
  </si>
  <si>
    <t xml:space="preserve">NE CARBON</t>
  </si>
  <si>
    <t xml:space="preserve">GAS ALTO HORNO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</si>
</sst>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\ _€_-;\-* #,##0\ _€_-;_-* \-??\ _€_-;_-@_-"/>
    <numFmt numFmtId="166" formatCode="_-* #,##0.00\ _€_-;\-* #,##0.00\ _€_-;_-* \-??\ _€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0.2"/>
  <cols>
    <col collapsed="false" hidden="false" max="1" min="1" style="1" width="11.4615384615385"/>
    <col collapsed="false" hidden="false" max="9" min="2" style="1" width="7.49797570850202"/>
    <col collapsed="false" hidden="false" max="10" min="10" style="1" width="2.57085020242915"/>
    <col collapsed="false" hidden="false" max="19" min="11" style="1" width="8.35627530364373"/>
    <col collapsed="false" hidden="false" max="20" min="20" style="1" width="2.57085020242915"/>
    <col collapsed="false" hidden="false" max="26" min="21" style="1" width="8.1417004048583"/>
    <col collapsed="false" hidden="false" max="1025" min="27" style="1" width="11.4615384615385"/>
  </cols>
  <sheetData>
    <row r="1" customFormat="false" ht="10.2" hidden="false" customHeight="false" outlineLevel="0" collapsed="false">
      <c r="A1" s="2" t="s">
        <v>0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6" t="n">
        <v>1960</v>
      </c>
      <c r="B3" s="7" t="n">
        <f aca="false">+K3+L3</f>
        <v>905.797876</v>
      </c>
      <c r="C3" s="7" t="n">
        <v>0</v>
      </c>
      <c r="E3" s="7" t="n">
        <v>0</v>
      </c>
      <c r="F3" s="7"/>
      <c r="H3" s="7" t="n">
        <v>-102.22477</v>
      </c>
      <c r="I3" s="8" t="n">
        <f aca="false">-SUM(B3:H3)-S3+SUM(V3:Z3)</f>
        <v>0</v>
      </c>
      <c r="K3" s="7" t="n">
        <v>684.797876</v>
      </c>
      <c r="L3" s="7" t="n">
        <v>221</v>
      </c>
      <c r="O3" s="7"/>
      <c r="R3" s="7"/>
      <c r="S3" s="7" t="n">
        <v>-37.8</v>
      </c>
      <c r="V3" s="7" t="n">
        <v>267.618326</v>
      </c>
      <c r="W3" s="7" t="n">
        <v>17.005984</v>
      </c>
      <c r="X3" s="7" t="n">
        <v>31.621168</v>
      </c>
      <c r="Y3" s="7" t="n">
        <v>0</v>
      </c>
      <c r="Z3" s="7" t="n">
        <v>449.527628</v>
      </c>
    </row>
    <row r="4" customFormat="false" ht="10.2" hidden="false" customHeight="false" outlineLevel="0" collapsed="false">
      <c r="A4" s="6" t="n">
        <v>1961</v>
      </c>
      <c r="B4" s="7" t="n">
        <f aca="false">+K4+L4</f>
        <v>981.324988</v>
      </c>
      <c r="C4" s="7" t="n">
        <v>0</v>
      </c>
      <c r="E4" s="7" t="n">
        <v>0</v>
      </c>
      <c r="F4" s="7"/>
      <c r="H4" s="7" t="n">
        <v>-118.096318</v>
      </c>
      <c r="I4" s="8" t="n">
        <f aca="false">-SUM(B4:H4)-S4+SUM(V4:Z4)</f>
        <v>0</v>
      </c>
      <c r="K4" s="7" t="n">
        <v>741.324988</v>
      </c>
      <c r="L4" s="7" t="n">
        <v>240</v>
      </c>
      <c r="O4" s="7"/>
      <c r="R4" s="7"/>
      <c r="S4" s="7" t="n">
        <v>-34.4</v>
      </c>
      <c r="V4" s="7" t="n">
        <v>219.945086</v>
      </c>
      <c r="W4" s="7" t="n">
        <v>159.860326</v>
      </c>
      <c r="X4" s="7" t="n">
        <v>28.978388</v>
      </c>
      <c r="Y4" s="7" t="n">
        <v>0</v>
      </c>
      <c r="Z4" s="7" t="n">
        <v>420.04487</v>
      </c>
    </row>
    <row r="5" customFormat="false" ht="10.2" hidden="false" customHeight="false" outlineLevel="0" collapsed="false">
      <c r="A5" s="6" t="n">
        <v>1962</v>
      </c>
      <c r="B5" s="7" t="n">
        <f aca="false">+K5+L5</f>
        <v>1017.047476</v>
      </c>
      <c r="C5" s="7" t="n">
        <v>0</v>
      </c>
      <c r="E5" s="7" t="n">
        <v>0</v>
      </c>
      <c r="F5" s="7"/>
      <c r="H5" s="7" t="n">
        <v>-124.708274</v>
      </c>
      <c r="I5" s="8" t="n">
        <f aca="false">-SUM(B5:H5)-S5+SUM(V5:Z5)</f>
        <v>0</v>
      </c>
      <c r="K5" s="7" t="n">
        <v>753.047476</v>
      </c>
      <c r="L5" s="7" t="n">
        <v>264</v>
      </c>
      <c r="O5" s="7"/>
      <c r="R5" s="7"/>
      <c r="S5" s="7" t="n">
        <v>-30.2</v>
      </c>
      <c r="V5" s="7" t="n">
        <v>236.64534</v>
      </c>
      <c r="W5" s="7" t="n">
        <v>165.60762</v>
      </c>
      <c r="X5" s="7" t="n">
        <v>25.179166</v>
      </c>
      <c r="Y5" s="7" t="n">
        <v>0</v>
      </c>
      <c r="Z5" s="7" t="n">
        <v>434.707076</v>
      </c>
    </row>
    <row r="6" customFormat="false" ht="10.2" hidden="false" customHeight="false" outlineLevel="0" collapsed="false">
      <c r="A6" s="6" t="n">
        <v>1963</v>
      </c>
      <c r="B6" s="7" t="n">
        <f aca="false">+K6+L6</f>
        <v>1060.64354</v>
      </c>
      <c r="C6" s="7" t="n">
        <v>0</v>
      </c>
      <c r="E6" s="7" t="n">
        <v>0</v>
      </c>
      <c r="F6" s="7"/>
      <c r="H6" s="7" t="n">
        <v>-118.361684</v>
      </c>
      <c r="I6" s="8" t="n">
        <f aca="false">-SUM(B6:H6)-S6+SUM(V6:Z6)</f>
        <v>0</v>
      </c>
      <c r="K6" s="7" t="n">
        <v>785.64354</v>
      </c>
      <c r="L6" s="7" t="n">
        <v>275</v>
      </c>
      <c r="O6" s="7"/>
      <c r="R6" s="7"/>
      <c r="S6" s="7" t="n">
        <v>-41.4</v>
      </c>
      <c r="V6" s="7" t="n">
        <v>255.572822</v>
      </c>
      <c r="W6" s="7" t="n">
        <v>177.063594</v>
      </c>
      <c r="X6" s="7" t="n">
        <v>19.469282</v>
      </c>
      <c r="Y6" s="7" t="n">
        <v>0</v>
      </c>
      <c r="Z6" s="7" t="n">
        <v>448.776158</v>
      </c>
    </row>
    <row r="7" customFormat="false" ht="10.2" hidden="false" customHeight="false" outlineLevel="0" collapsed="false">
      <c r="A7" s="6" t="n">
        <v>1964</v>
      </c>
      <c r="B7" s="7" t="n">
        <f aca="false">+K7+L7</f>
        <v>1193.812726</v>
      </c>
      <c r="C7" s="7" t="n">
        <v>0</v>
      </c>
      <c r="E7" s="7" t="n">
        <v>0</v>
      </c>
      <c r="F7" s="7"/>
      <c r="H7" s="7" t="n">
        <v>-140.032618</v>
      </c>
      <c r="I7" s="8" t="n">
        <f aca="false">-SUM(B7:H7)-S7+SUM(V7:Z7)</f>
        <v>0</v>
      </c>
      <c r="K7" s="7" t="n">
        <v>874.812726</v>
      </c>
      <c r="L7" s="7" t="n">
        <v>319</v>
      </c>
      <c r="O7" s="7"/>
      <c r="R7" s="7"/>
      <c r="S7" s="7" t="n">
        <v>-43.6</v>
      </c>
      <c r="V7" s="7" t="n">
        <v>270.675454</v>
      </c>
      <c r="W7" s="7" t="n">
        <v>188.300784</v>
      </c>
      <c r="X7" s="7" t="n">
        <v>20.352846</v>
      </c>
      <c r="Y7" s="7" t="n">
        <v>0</v>
      </c>
      <c r="Z7" s="7" t="n">
        <v>530.851024</v>
      </c>
    </row>
    <row r="8" customFormat="false" ht="10.2" hidden="false" customHeight="false" outlineLevel="0" collapsed="false">
      <c r="A8" s="6" t="n">
        <v>1965</v>
      </c>
      <c r="B8" s="7" t="n">
        <f aca="false">+K8+L8</f>
        <v>1317.859236</v>
      </c>
      <c r="C8" s="7" t="n">
        <v>0</v>
      </c>
      <c r="E8" s="7" t="n">
        <v>0</v>
      </c>
      <c r="F8" s="7"/>
      <c r="H8" s="7" t="n">
        <v>-146.330742</v>
      </c>
      <c r="I8" s="8" t="n">
        <f aca="false">-SUM(B8:H8)-S8+SUM(V8:Z8)</f>
        <v>0</v>
      </c>
      <c r="K8" s="7" t="n">
        <v>958.859236</v>
      </c>
      <c r="L8" s="7" t="n">
        <v>359</v>
      </c>
      <c r="O8" s="7"/>
      <c r="R8" s="7"/>
      <c r="S8" s="7" t="n">
        <v>-52.2</v>
      </c>
      <c r="V8" s="7" t="n">
        <v>291.85562</v>
      </c>
      <c r="W8" s="7" t="n">
        <v>205.06571</v>
      </c>
      <c r="X8" s="7" t="n">
        <v>18.200954</v>
      </c>
      <c r="Y8" s="7" t="n">
        <v>0</v>
      </c>
      <c r="Z8" s="7" t="n">
        <v>604.20621</v>
      </c>
    </row>
    <row r="9" customFormat="false" ht="10.2" hidden="false" customHeight="false" outlineLevel="0" collapsed="false">
      <c r="A9" s="6" t="n">
        <v>1966</v>
      </c>
      <c r="B9" s="7" t="n">
        <f aca="false">+K9+L9</f>
        <v>1362.868212</v>
      </c>
      <c r="C9" s="7" t="n">
        <v>0</v>
      </c>
      <c r="E9" s="7" t="n">
        <v>0</v>
      </c>
      <c r="F9" s="7"/>
      <c r="H9" s="7" t="n">
        <v>-147.298156</v>
      </c>
      <c r="I9" s="8" t="n">
        <f aca="false">-SUM(B9:H9)-S9+SUM(V9:Z9)</f>
        <v>0</v>
      </c>
      <c r="K9" s="7" t="n">
        <v>1005.868212</v>
      </c>
      <c r="L9" s="7" t="n">
        <v>357</v>
      </c>
      <c r="O9" s="7"/>
      <c r="R9" s="7"/>
      <c r="S9" s="7" t="n">
        <v>-52.2</v>
      </c>
      <c r="V9" s="7" t="n">
        <v>310.08031</v>
      </c>
      <c r="W9" s="7" t="n">
        <v>215.45107</v>
      </c>
      <c r="X9" s="7" t="n">
        <v>15.138494</v>
      </c>
      <c r="Y9" s="7" t="n">
        <v>0</v>
      </c>
      <c r="Z9" s="7" t="n">
        <v>622.700182</v>
      </c>
    </row>
    <row r="10" customFormat="false" ht="10.2" hidden="false" customHeight="false" outlineLevel="0" collapsed="false">
      <c r="A10" s="6" t="n">
        <v>1967</v>
      </c>
      <c r="B10" s="7" t="n">
        <f aca="false">+K10+L10</f>
        <v>1475.890122</v>
      </c>
      <c r="C10" s="7" t="n">
        <v>0</v>
      </c>
      <c r="E10" s="7" t="n">
        <v>0</v>
      </c>
      <c r="F10" s="7"/>
      <c r="H10" s="7" t="n">
        <v>-155.433136</v>
      </c>
      <c r="I10" s="8" t="n">
        <f aca="false">-SUM(B10:H10)-S10+SUM(V10:Z10)</f>
        <v>0</v>
      </c>
      <c r="K10" s="7" t="n">
        <v>1067.890122</v>
      </c>
      <c r="L10" s="7" t="n">
        <v>408</v>
      </c>
      <c r="O10" s="7"/>
      <c r="R10" s="7"/>
      <c r="S10" s="7" t="n">
        <v>-56.4</v>
      </c>
      <c r="V10" s="7" t="n">
        <v>332.859818</v>
      </c>
      <c r="W10" s="7" t="n">
        <v>231.60187</v>
      </c>
      <c r="X10" s="7" t="n">
        <v>16.222094</v>
      </c>
      <c r="Y10" s="7" t="n">
        <v>0</v>
      </c>
      <c r="Z10" s="7" t="n">
        <v>683.373204</v>
      </c>
    </row>
    <row r="11" customFormat="false" ht="10.2" hidden="false" customHeight="false" outlineLevel="0" collapsed="false">
      <c r="A11" s="6" t="n">
        <v>1968</v>
      </c>
      <c r="B11" s="7" t="n">
        <f aca="false">+K11+L11</f>
        <v>1605.53062</v>
      </c>
      <c r="C11" s="7" t="n">
        <v>0</v>
      </c>
      <c r="E11" s="7" t="n">
        <v>0</v>
      </c>
      <c r="F11" s="7"/>
      <c r="H11" s="7" t="n">
        <v>-165.206706</v>
      </c>
      <c r="I11" s="8" t="n">
        <f aca="false">-SUM(B11:H11)-S11+SUM(V11:Z11)</f>
        <v>0</v>
      </c>
      <c r="K11" s="7" t="n">
        <v>1161.53062</v>
      </c>
      <c r="L11" s="7" t="n">
        <v>444</v>
      </c>
      <c r="O11" s="7"/>
      <c r="R11" s="7"/>
      <c r="S11" s="7" t="n">
        <v>-56</v>
      </c>
      <c r="V11" s="7" t="n">
        <v>358.246674</v>
      </c>
      <c r="W11" s="7" t="n">
        <v>254.825912</v>
      </c>
      <c r="X11" s="7" t="n">
        <v>21.215684</v>
      </c>
      <c r="Y11" s="7" t="n">
        <v>0</v>
      </c>
      <c r="Z11" s="7" t="n">
        <v>750.035644</v>
      </c>
    </row>
    <row r="12" customFormat="false" ht="10.2" hidden="false" customHeight="false" outlineLevel="0" collapsed="false">
      <c r="A12" s="6" t="n">
        <v>1969</v>
      </c>
      <c r="B12" s="7" t="n">
        <f aca="false">+K12+L12</f>
        <v>1714.404618</v>
      </c>
      <c r="C12" s="7" t="n">
        <v>0</v>
      </c>
      <c r="E12" s="7" t="n">
        <v>0</v>
      </c>
      <c r="F12" s="7"/>
      <c r="H12" s="7" t="n">
        <v>-173.566012</v>
      </c>
      <c r="I12" s="8" t="n">
        <f aca="false">-SUM(B12:H12)-S12+SUM(V12:Z12)</f>
        <v>0</v>
      </c>
      <c r="K12" s="7" t="n">
        <v>1310.404618</v>
      </c>
      <c r="L12" s="7" t="n">
        <v>404</v>
      </c>
      <c r="O12" s="7"/>
      <c r="R12" s="7"/>
      <c r="S12" s="7" t="n">
        <v>-75.7</v>
      </c>
      <c r="V12" s="7" t="n">
        <v>393.5532</v>
      </c>
      <c r="W12" s="7" t="n">
        <v>279.977128</v>
      </c>
      <c r="X12" s="7" t="n">
        <v>23.693946</v>
      </c>
      <c r="Y12" s="7" t="n">
        <v>0</v>
      </c>
      <c r="Z12" s="7" t="n">
        <v>767.914332</v>
      </c>
    </row>
    <row r="13" customFormat="false" ht="10.2" hidden="false" customHeight="false" outlineLevel="0" collapsed="false">
      <c r="A13" s="6" t="n">
        <v>1970</v>
      </c>
      <c r="B13" s="7" t="n">
        <f aca="false">+K13+L13</f>
        <v>1868.421436</v>
      </c>
      <c r="C13" s="7" t="n">
        <v>0</v>
      </c>
      <c r="E13" s="7" t="n">
        <v>-0.67252</v>
      </c>
      <c r="F13" s="7"/>
      <c r="H13" s="7" t="n">
        <v>-191.25217328</v>
      </c>
      <c r="I13" s="8" t="n">
        <f aca="false">-SUM(B13:H13)-S13+SUM(V13:Z13)</f>
        <v>0</v>
      </c>
      <c r="K13" s="7" t="n">
        <v>1445.421436</v>
      </c>
      <c r="L13" s="7" t="n">
        <v>423</v>
      </c>
      <c r="O13" s="7"/>
      <c r="R13" s="7"/>
      <c r="S13" s="7" t="n">
        <v>-74.77463672</v>
      </c>
      <c r="V13" s="7" t="n">
        <v>429.567162</v>
      </c>
      <c r="W13" s="7" t="n">
        <v>308.159156</v>
      </c>
      <c r="X13" s="7" t="n">
        <v>24.68802</v>
      </c>
      <c r="Y13" s="7" t="n">
        <v>0</v>
      </c>
      <c r="Z13" s="7" t="n">
        <v>839.307768</v>
      </c>
    </row>
    <row r="14" customFormat="false" ht="10.2" hidden="false" customHeight="false" outlineLevel="0" collapsed="false">
      <c r="A14" s="6" t="n">
        <v>1971</v>
      </c>
      <c r="B14" s="7" t="n">
        <f aca="false">+K14+L14</f>
        <v>2031.642414</v>
      </c>
      <c r="C14" s="7" t="n">
        <v>0</v>
      </c>
      <c r="E14" s="7" t="n">
        <v>-0.775548</v>
      </c>
      <c r="F14" s="7"/>
      <c r="H14" s="7" t="n">
        <v>-218.59873364</v>
      </c>
      <c r="I14" s="8" t="n">
        <f aca="false">-SUM(B14:H14)-S14+SUM(V14:Z14)</f>
        <v>0</v>
      </c>
      <c r="K14" s="7" t="n">
        <v>1603.783814</v>
      </c>
      <c r="L14" s="7" t="n">
        <v>427.8586</v>
      </c>
      <c r="O14" s="7"/>
      <c r="R14" s="7"/>
      <c r="S14" s="7" t="n">
        <v>-82.51788236</v>
      </c>
      <c r="V14" s="7" t="n">
        <v>451.777006</v>
      </c>
      <c r="W14" s="7" t="n">
        <v>331.44873</v>
      </c>
      <c r="X14" s="7" t="n">
        <v>24.914028</v>
      </c>
      <c r="Y14" s="7" t="n">
        <v>0</v>
      </c>
      <c r="Z14" s="7" t="n">
        <v>921.610486</v>
      </c>
    </row>
    <row r="15" customFormat="false" ht="10.2" hidden="false" customHeight="false" outlineLevel="0" collapsed="false">
      <c r="A15" s="6" t="n">
        <v>1972</v>
      </c>
      <c r="B15" s="7" t="n">
        <f aca="false">+K15+L15</f>
        <v>2176.366138</v>
      </c>
      <c r="C15" s="7" t="n">
        <v>0</v>
      </c>
      <c r="E15" s="7" t="n">
        <v>-0.602774</v>
      </c>
      <c r="F15" s="7"/>
      <c r="H15" s="7" t="n">
        <v>-219.28947188</v>
      </c>
      <c r="I15" s="8" t="n">
        <f aca="false">-SUM(B15:H15)-S15+SUM(V15:Z15)</f>
        <v>0</v>
      </c>
      <c r="K15" s="7" t="n">
        <v>1754.931738</v>
      </c>
      <c r="L15" s="7" t="n">
        <v>421.4344</v>
      </c>
      <c r="O15" s="7"/>
      <c r="R15" s="7"/>
      <c r="S15" s="7" t="n">
        <v>-91.49474812</v>
      </c>
      <c r="V15" s="7" t="n">
        <v>482.698306</v>
      </c>
      <c r="W15" s="7" t="n">
        <v>352.127688</v>
      </c>
      <c r="X15" s="7" t="n">
        <v>24.878252</v>
      </c>
      <c r="Y15" s="7" t="n">
        <v>0</v>
      </c>
      <c r="Z15" s="7" t="n">
        <v>1005.274898</v>
      </c>
    </row>
    <row r="16" customFormat="false" ht="10.2" hidden="false" customHeight="false" outlineLevel="0" collapsed="false">
      <c r="A16" s="6" t="n">
        <v>1973</v>
      </c>
      <c r="B16" s="7" t="n">
        <f aca="false">+K16+L16</f>
        <v>2292.86836</v>
      </c>
      <c r="C16" s="7" t="n">
        <v>5.649856</v>
      </c>
      <c r="E16" s="7" t="n">
        <v>-0.257656</v>
      </c>
      <c r="F16" s="7"/>
      <c r="H16" s="7" t="n">
        <v>-233.11953178</v>
      </c>
      <c r="I16" s="8" t="n">
        <f aca="false">-SUM(B16:H16)-S16+SUM(V16:Z16)</f>
        <v>0</v>
      </c>
      <c r="K16" s="7" t="n">
        <v>1858.49956</v>
      </c>
      <c r="L16" s="7" t="n">
        <v>434.3688</v>
      </c>
      <c r="O16" s="7"/>
      <c r="R16" s="7"/>
      <c r="S16" s="7" t="n">
        <v>-91.97397022</v>
      </c>
      <c r="V16" s="7" t="n">
        <v>503.537568</v>
      </c>
      <c r="W16" s="7" t="n">
        <v>371.303882</v>
      </c>
      <c r="X16" s="7" t="n">
        <v>25.110624</v>
      </c>
      <c r="Y16" s="7" t="n">
        <v>0</v>
      </c>
      <c r="Z16" s="7" t="n">
        <v>1073.214984</v>
      </c>
    </row>
    <row r="17" customFormat="false" ht="10.2" hidden="false" customHeight="false" outlineLevel="0" collapsed="false">
      <c r="A17" s="6" t="n">
        <v>1974</v>
      </c>
      <c r="B17" s="7" t="n">
        <f aca="false">+K17+L17</f>
        <v>2403.640918</v>
      </c>
      <c r="C17" s="7" t="n">
        <v>8.188662</v>
      </c>
      <c r="E17" s="7" t="n">
        <v>-0.085742</v>
      </c>
      <c r="F17" s="7"/>
      <c r="H17" s="7" t="n">
        <v>-266.31437723</v>
      </c>
      <c r="I17" s="8" t="n">
        <f aca="false">-SUM(B17:H17)-S17+SUM(V17:Z17)</f>
        <v>0</v>
      </c>
      <c r="K17" s="7" t="n">
        <v>1981.561518</v>
      </c>
      <c r="L17" s="7" t="n">
        <v>422.0794</v>
      </c>
      <c r="O17" s="7"/>
      <c r="R17" s="7"/>
      <c r="S17" s="7" t="n">
        <v>-92.83882277</v>
      </c>
      <c r="V17" s="7" t="n">
        <v>526.080146</v>
      </c>
      <c r="W17" s="7" t="n">
        <v>378.74701</v>
      </c>
      <c r="X17" s="7" t="n">
        <v>24.766194</v>
      </c>
      <c r="Y17" s="7" t="n">
        <v>0</v>
      </c>
      <c r="Z17" s="7" t="n">
        <v>1122.997288</v>
      </c>
    </row>
    <row r="18" customFormat="false" ht="10.2" hidden="false" customHeight="false" outlineLevel="0" collapsed="false">
      <c r="A18" s="6" t="n">
        <v>1975</v>
      </c>
      <c r="B18" s="7" t="n">
        <f aca="false">+K18+L18</f>
        <v>2522.23208</v>
      </c>
      <c r="C18" s="7" t="n">
        <v>10.247846</v>
      </c>
      <c r="E18" s="7" t="n">
        <v>-0.145942</v>
      </c>
      <c r="F18" s="7"/>
      <c r="H18" s="7" t="n">
        <v>-274.24417579</v>
      </c>
      <c r="I18" s="8" t="n">
        <f aca="false">-SUM(B18:H18)-S18+SUM(V18:Z18)</f>
        <v>0</v>
      </c>
      <c r="K18" s="7" t="n">
        <v>2111.60788</v>
      </c>
      <c r="L18" s="7" t="n">
        <v>410.6242</v>
      </c>
      <c r="O18" s="7"/>
      <c r="R18" s="7"/>
      <c r="S18" s="7" t="n">
        <v>-98.87766021</v>
      </c>
      <c r="V18" s="7" t="n">
        <v>569.430166</v>
      </c>
      <c r="W18" s="7" t="n">
        <v>397.705968</v>
      </c>
      <c r="X18" s="7" t="n">
        <v>24.738072</v>
      </c>
      <c r="Y18" s="7" t="n">
        <v>0</v>
      </c>
      <c r="Z18" s="7" t="n">
        <v>1167.337942</v>
      </c>
    </row>
    <row r="19" customFormat="false" ht="10.2" hidden="false" customHeight="false" outlineLevel="0" collapsed="false">
      <c r="A19" s="6" t="n">
        <v>1976</v>
      </c>
      <c r="B19" s="7" t="n">
        <f aca="false">+K19+L19</f>
        <v>2598.601026</v>
      </c>
      <c r="C19" s="7" t="n">
        <v>7.780248</v>
      </c>
      <c r="E19" s="7" t="n">
        <v>-0.11782</v>
      </c>
      <c r="F19" s="7"/>
      <c r="H19" s="7" t="n">
        <v>-272.08360854</v>
      </c>
      <c r="I19" s="8" t="n">
        <f aca="false">-SUM(B19:H19)-S19+SUM(V19:Z19)</f>
        <v>0</v>
      </c>
      <c r="K19" s="7" t="n">
        <v>2168.790226</v>
      </c>
      <c r="L19" s="7" t="n">
        <v>429.8108</v>
      </c>
      <c r="O19" s="7"/>
      <c r="R19" s="7"/>
      <c r="S19" s="7" t="n">
        <v>-100.71409346</v>
      </c>
      <c r="V19" s="7" t="n">
        <v>597.67033</v>
      </c>
      <c r="W19" s="7" t="n">
        <v>403.638506</v>
      </c>
      <c r="X19" s="7" t="n">
        <v>23.829052</v>
      </c>
      <c r="Y19" s="7" t="n">
        <v>39.304666</v>
      </c>
      <c r="Z19" s="7" t="n">
        <v>1169.023198</v>
      </c>
    </row>
    <row r="20" customFormat="false" ht="10.2" hidden="false" customHeight="false" outlineLevel="0" collapsed="false">
      <c r="A20" s="6" t="n">
        <v>1977</v>
      </c>
      <c r="B20" s="7" t="n">
        <f aca="false">+K20+L20</f>
        <v>2787.548874</v>
      </c>
      <c r="C20" s="7" t="n">
        <v>6.97761</v>
      </c>
      <c r="E20" s="7" t="n">
        <v>-0.168388</v>
      </c>
      <c r="F20" s="7"/>
      <c r="H20" s="7" t="n">
        <v>-309.12112964</v>
      </c>
      <c r="I20" s="8" t="n">
        <f aca="false">-SUM(B20:H20)-S20+SUM(V20:Z20)</f>
        <v>0</v>
      </c>
      <c r="K20" s="7" t="n">
        <v>2339.205074</v>
      </c>
      <c r="L20" s="7" t="n">
        <v>448.3438</v>
      </c>
      <c r="O20" s="7"/>
      <c r="R20" s="7"/>
      <c r="S20" s="7" t="n">
        <v>-105.12109036</v>
      </c>
      <c r="V20" s="7" t="n">
        <v>611.707336</v>
      </c>
      <c r="W20" s="7" t="n">
        <v>421.617838</v>
      </c>
      <c r="X20" s="7" t="n">
        <v>22.679748</v>
      </c>
      <c r="Y20" s="7" t="n">
        <v>41.50833</v>
      </c>
      <c r="Z20" s="7" t="n">
        <v>1282.602624</v>
      </c>
    </row>
    <row r="21" customFormat="false" ht="10.2" hidden="false" customHeight="false" outlineLevel="0" collapsed="false">
      <c r="A21" s="6" t="n">
        <v>1978</v>
      </c>
      <c r="B21" s="7" t="n">
        <f aca="false">+K21+L21</f>
        <v>2875.333374</v>
      </c>
      <c r="C21" s="7" t="n">
        <v>6.664484</v>
      </c>
      <c r="E21" s="7" t="n">
        <v>-0.347096</v>
      </c>
      <c r="F21" s="7"/>
      <c r="H21" s="7" t="n">
        <v>-331.01435217</v>
      </c>
      <c r="I21" s="8" t="n">
        <f aca="false">-SUM(B21:H21)-S21+SUM(V21:Z21)</f>
        <v>0</v>
      </c>
      <c r="K21" s="7" t="n">
        <v>2483.534574</v>
      </c>
      <c r="L21" s="7" t="n">
        <v>391.7988</v>
      </c>
      <c r="O21" s="7"/>
      <c r="R21" s="7"/>
      <c r="S21" s="7" t="n">
        <v>-111.82544783</v>
      </c>
      <c r="V21" s="7" t="n">
        <v>652.415522</v>
      </c>
      <c r="W21" s="7" t="n">
        <v>445.039508</v>
      </c>
      <c r="X21" s="7" t="n">
        <v>22.378146</v>
      </c>
      <c r="Y21" s="7" t="n">
        <v>36.892624</v>
      </c>
      <c r="Z21" s="7" t="n">
        <v>1282.085162</v>
      </c>
    </row>
    <row r="22" customFormat="false" ht="10.2" hidden="false" customHeight="false" outlineLevel="0" collapsed="false">
      <c r="A22" s="6" t="n">
        <v>1979</v>
      </c>
      <c r="B22" s="7" t="n">
        <f aca="false">+K22+L22</f>
        <v>3237.075174</v>
      </c>
      <c r="C22" s="7" t="n">
        <v>3.872236</v>
      </c>
      <c r="E22" s="7" t="n">
        <v>-0.480568</v>
      </c>
      <c r="F22" s="7"/>
      <c r="H22" s="7" t="n">
        <v>-353.75737381</v>
      </c>
      <c r="I22" s="8" t="n">
        <f aca="false">-SUM(B22:H22)-S22+SUM(V22:Z22)</f>
        <v>0</v>
      </c>
      <c r="K22" s="7" t="n">
        <v>2839.772374</v>
      </c>
      <c r="L22" s="7" t="n">
        <v>397.3028</v>
      </c>
      <c r="O22" s="7"/>
      <c r="R22" s="7"/>
      <c r="S22" s="7" t="n">
        <v>-121.07984419</v>
      </c>
      <c r="V22" s="7" t="n">
        <v>691.363804</v>
      </c>
      <c r="W22" s="7" t="n">
        <v>472.226258</v>
      </c>
      <c r="X22" s="7" t="n">
        <v>20.466796</v>
      </c>
      <c r="Y22" s="7" t="n">
        <v>35.093676</v>
      </c>
      <c r="Z22" s="7" t="n">
        <v>1546.47909</v>
      </c>
    </row>
    <row r="23" customFormat="false" ht="10.2" hidden="false" customHeight="false" outlineLevel="0" collapsed="false">
      <c r="A23" s="6" t="n">
        <v>1980</v>
      </c>
      <c r="B23" s="7" t="n">
        <f aca="false">+K23+L23</f>
        <v>3414.69321</v>
      </c>
      <c r="C23" s="7" t="n">
        <v>2.023752</v>
      </c>
      <c r="E23" s="7" t="n">
        <v>-0.551604</v>
      </c>
      <c r="F23" s="7"/>
      <c r="H23" s="7" t="n">
        <v>-417.17647851</v>
      </c>
      <c r="I23" s="8" t="n">
        <f aca="false">-SUM(B23:H23)-S23+SUM(V23:Z23)</f>
        <v>0</v>
      </c>
      <c r="K23" s="7" t="n">
        <v>3067.68321</v>
      </c>
      <c r="L23" s="7" t="n">
        <v>347.01</v>
      </c>
      <c r="O23" s="7"/>
      <c r="R23" s="7"/>
      <c r="S23" s="7" t="n">
        <v>-121.75129349</v>
      </c>
      <c r="V23" s="7" t="n">
        <v>762.11351</v>
      </c>
      <c r="W23" s="7" t="n">
        <v>515.933866</v>
      </c>
      <c r="X23" s="7" t="n">
        <v>22.542578</v>
      </c>
      <c r="Y23" s="7" t="n">
        <v>40.90289</v>
      </c>
      <c r="Z23" s="7" t="n">
        <v>1535.744742</v>
      </c>
    </row>
    <row r="24" customFormat="false" ht="10.2" hidden="false" customHeight="false" outlineLevel="0" collapsed="false">
      <c r="A24" s="6" t="n">
        <v>1981</v>
      </c>
      <c r="B24" s="7" t="n">
        <f aca="false">+K24+L24</f>
        <v>3340.133962</v>
      </c>
      <c r="C24" s="7" t="n">
        <v>4.370348</v>
      </c>
      <c r="E24" s="7" t="n">
        <v>-0.390612</v>
      </c>
      <c r="F24" s="7"/>
      <c r="H24" s="7" t="n">
        <v>-407.6070706</v>
      </c>
      <c r="I24" s="8" t="n">
        <f aca="false">-SUM(B24:H24)-S24+SUM(V24:Z24)</f>
        <v>0</v>
      </c>
      <c r="K24" s="7" t="n">
        <v>3028.633362</v>
      </c>
      <c r="L24" s="7" t="n">
        <v>311.5006</v>
      </c>
      <c r="O24" s="7"/>
      <c r="R24" s="7"/>
      <c r="S24" s="7" t="n">
        <v>-123.9371714</v>
      </c>
      <c r="V24" s="7" t="n">
        <v>770.510464</v>
      </c>
      <c r="W24" s="7" t="n">
        <v>536.831006</v>
      </c>
      <c r="X24" s="7" t="n">
        <v>22.517724</v>
      </c>
      <c r="Y24" s="7" t="n">
        <v>32.453304</v>
      </c>
      <c r="Z24" s="7" t="n">
        <v>1450.256958</v>
      </c>
    </row>
    <row r="25" customFormat="false" ht="10.2" hidden="false" customHeight="false" outlineLevel="0" collapsed="false">
      <c r="A25" s="6" t="n">
        <v>1982</v>
      </c>
      <c r="B25" s="7" t="n">
        <f aca="false">+K25+L25</f>
        <v>3430.219736</v>
      </c>
      <c r="C25" s="7" t="n">
        <v>4.352288</v>
      </c>
      <c r="E25" s="7" t="n">
        <v>-0.52933</v>
      </c>
      <c r="F25" s="7"/>
      <c r="H25" s="7" t="n">
        <v>-448.88726152</v>
      </c>
      <c r="I25" s="8" t="n">
        <f aca="false">-SUM(B25:H25)-S25+SUM(V25:Z25)</f>
        <v>0</v>
      </c>
      <c r="K25" s="7" t="n">
        <v>3111.297336</v>
      </c>
      <c r="L25" s="7" t="n">
        <v>318.9224</v>
      </c>
      <c r="O25" s="7"/>
      <c r="R25" s="7"/>
      <c r="S25" s="7" t="n">
        <v>-117.53746248</v>
      </c>
      <c r="V25" s="7" t="n">
        <v>742.897498</v>
      </c>
      <c r="W25" s="7" t="n">
        <v>530.253984</v>
      </c>
      <c r="X25" s="7" t="n">
        <v>22.686112</v>
      </c>
      <c r="Y25" s="7" t="n">
        <v>35.215452</v>
      </c>
      <c r="Z25" s="7" t="n">
        <v>1536.564924</v>
      </c>
    </row>
    <row r="26" customFormat="false" ht="10.2" hidden="false" customHeight="false" outlineLevel="0" collapsed="false">
      <c r="A26" s="6" t="n">
        <v>1983</v>
      </c>
      <c r="B26" s="7" t="n">
        <f aca="false">+K26+L26</f>
        <v>3698.230738</v>
      </c>
      <c r="C26" s="7" t="n">
        <v>0</v>
      </c>
      <c r="E26" s="7" t="n">
        <v>-0.46698</v>
      </c>
      <c r="F26" s="7"/>
      <c r="H26" s="7" t="n">
        <v>-516.97006925</v>
      </c>
      <c r="I26" s="8" t="n">
        <f aca="false">-SUM(B26:H26)-S26+SUM(V26:Z26)</f>
        <v>0</v>
      </c>
      <c r="K26" s="7" t="n">
        <v>3345.665138</v>
      </c>
      <c r="L26" s="7" t="n">
        <v>352.5656</v>
      </c>
      <c r="O26" s="7"/>
      <c r="R26" s="7"/>
      <c r="S26" s="7" t="n">
        <v>-126.54849475</v>
      </c>
      <c r="V26" s="7" t="n">
        <v>775.725676</v>
      </c>
      <c r="W26" s="7" t="n">
        <v>568.049092</v>
      </c>
      <c r="X26" s="7" t="n">
        <v>23.97293</v>
      </c>
      <c r="Y26" s="7" t="n">
        <v>31.386818</v>
      </c>
      <c r="Z26" s="7" t="n">
        <v>1655.110678</v>
      </c>
    </row>
    <row r="27" customFormat="false" ht="10.2" hidden="false" customHeight="false" outlineLevel="0" collapsed="false">
      <c r="A27" s="6" t="n">
        <v>1984</v>
      </c>
      <c r="B27" s="7" t="n">
        <f aca="false">+K27+L27</f>
        <v>3867.04203</v>
      </c>
      <c r="C27" s="7" t="n">
        <v>0</v>
      </c>
      <c r="E27" s="7" t="n">
        <v>-0.47472</v>
      </c>
      <c r="F27" s="7"/>
      <c r="H27" s="7" t="n">
        <v>-535.378681</v>
      </c>
      <c r="I27" s="8" t="n">
        <f aca="false">-SUM(B27:H27)-S27+SUM(V27:Z27)</f>
        <v>0</v>
      </c>
      <c r="K27" s="7" t="n">
        <v>3511.54383</v>
      </c>
      <c r="L27" s="7" t="n">
        <v>355.4982</v>
      </c>
      <c r="O27" s="7"/>
      <c r="R27" s="7"/>
      <c r="S27" s="7" t="n">
        <v>-132.465757</v>
      </c>
      <c r="V27" s="7" t="n">
        <v>823.679964</v>
      </c>
      <c r="W27" s="7" t="n">
        <v>610.131558</v>
      </c>
      <c r="X27" s="7" t="n">
        <v>23.134258</v>
      </c>
      <c r="Y27" s="7" t="n">
        <v>27.219258</v>
      </c>
      <c r="Z27" s="7" t="n">
        <v>1714.557834</v>
      </c>
    </row>
    <row r="28" customFormat="false" ht="10.2" hidden="false" customHeight="false" outlineLevel="0" collapsed="false">
      <c r="A28" s="6" t="n">
        <v>1985</v>
      </c>
      <c r="B28" s="7" t="n">
        <f aca="false">+K28+L28</f>
        <v>3896.120608</v>
      </c>
      <c r="C28" s="7" t="n">
        <v>0</v>
      </c>
      <c r="E28" s="7" t="n">
        <v>-0.483922</v>
      </c>
      <c r="F28" s="7"/>
      <c r="H28" s="7" t="n">
        <v>-613.12176596</v>
      </c>
      <c r="I28" s="8" t="n">
        <f aca="false">-SUM(B28:H28)-S28+SUM(V28:Z28)</f>
        <v>0</v>
      </c>
      <c r="K28" s="7" t="n">
        <v>3568.692808</v>
      </c>
      <c r="L28" s="7" t="n">
        <v>327.4278</v>
      </c>
      <c r="O28" s="7"/>
      <c r="R28" s="7"/>
      <c r="S28" s="7" t="n">
        <v>-133.14478204</v>
      </c>
      <c r="V28" s="7" t="n">
        <v>836.909946</v>
      </c>
      <c r="W28" s="7" t="n">
        <v>604.169866</v>
      </c>
      <c r="X28" s="7" t="n">
        <v>22.61886</v>
      </c>
      <c r="Y28" s="7" t="n">
        <v>29.612466</v>
      </c>
      <c r="Z28" s="7" t="n">
        <v>1656.059</v>
      </c>
    </row>
    <row r="29" customFormat="false" ht="10.2" hidden="false" customHeight="false" outlineLevel="0" collapsed="false">
      <c r="A29" s="6" t="n">
        <v>1986</v>
      </c>
      <c r="B29" s="7" t="n">
        <f aca="false">+K29+L29</f>
        <v>4215.908598</v>
      </c>
      <c r="C29" s="7" t="n">
        <v>0.083248</v>
      </c>
      <c r="E29" s="7" t="n">
        <v>-0.54782</v>
      </c>
      <c r="F29" s="7"/>
      <c r="H29" s="7" t="n">
        <v>-667.27755911</v>
      </c>
      <c r="I29" s="8" t="n">
        <f aca="false">-SUM(B29:H29)-S29+SUM(V29:Z29)</f>
        <v>0</v>
      </c>
      <c r="K29" s="7" t="n">
        <v>3871.676398</v>
      </c>
      <c r="L29" s="7" t="n">
        <v>344.2322</v>
      </c>
      <c r="O29" s="7"/>
      <c r="R29" s="7"/>
      <c r="S29" s="7" t="n">
        <v>-146.81710289</v>
      </c>
      <c r="V29" s="7" t="n">
        <v>906.427444</v>
      </c>
      <c r="W29" s="7" t="n">
        <v>636.778056</v>
      </c>
      <c r="X29" s="7" t="n">
        <v>25.749002</v>
      </c>
      <c r="Y29" s="7" t="n">
        <v>35.389946</v>
      </c>
      <c r="Z29" s="7" t="n">
        <v>1797.004916</v>
      </c>
    </row>
    <row r="30" customFormat="false" ht="10.2" hidden="false" customHeight="false" outlineLevel="0" collapsed="false">
      <c r="A30" s="6" t="n">
        <v>1987</v>
      </c>
      <c r="B30" s="7" t="n">
        <f aca="false">+K30+L30</f>
        <v>4481.913994</v>
      </c>
      <c r="C30" s="7" t="n">
        <v>15.513368</v>
      </c>
      <c r="E30" s="7" t="n">
        <v>-0.558828</v>
      </c>
      <c r="F30" s="7"/>
      <c r="H30" s="7" t="n">
        <v>-709.02716469</v>
      </c>
      <c r="I30" s="8" t="n">
        <f aca="false">-SUM(B30:H30)-S30+SUM(V30:Z30)</f>
        <v>0</v>
      </c>
      <c r="K30" s="7" t="n">
        <v>4135.402794</v>
      </c>
      <c r="L30" s="7" t="n">
        <v>346.5112</v>
      </c>
      <c r="O30" s="7"/>
      <c r="R30" s="7"/>
      <c r="S30" s="7" t="n">
        <v>-169.99947531</v>
      </c>
      <c r="V30" s="7" t="n">
        <v>1012.329908</v>
      </c>
      <c r="W30" s="7" t="n">
        <v>664.760306</v>
      </c>
      <c r="X30" s="7" t="n">
        <v>28.891098</v>
      </c>
      <c r="Y30" s="7" t="n">
        <v>32.360682</v>
      </c>
      <c r="Z30" s="7" t="n">
        <v>1879.4999</v>
      </c>
    </row>
    <row r="31" customFormat="false" ht="10.2" hidden="false" customHeight="false" outlineLevel="0" collapsed="false">
      <c r="A31" s="6" t="n">
        <v>1988</v>
      </c>
      <c r="B31" s="7" t="n">
        <f aca="false">+K31+L31</f>
        <v>4514.95872</v>
      </c>
      <c r="C31" s="7" t="n">
        <v>71.480104</v>
      </c>
      <c r="E31" s="7" t="n">
        <v>-0.967242</v>
      </c>
      <c r="F31" s="7"/>
      <c r="H31" s="7" t="n">
        <v>-757.21791614</v>
      </c>
      <c r="I31" s="8" t="n">
        <f aca="false">-SUM(B31:H31)-S31+SUM(V31:Z31)</f>
        <v>0</v>
      </c>
      <c r="K31" s="7" t="n">
        <v>4126.58272</v>
      </c>
      <c r="L31" s="7" t="n">
        <v>388.376</v>
      </c>
      <c r="O31" s="7"/>
      <c r="R31" s="7"/>
      <c r="S31" s="7" t="n">
        <v>-207.51099186</v>
      </c>
      <c r="V31" s="7" t="n">
        <v>957.200124</v>
      </c>
      <c r="W31" s="7" t="n">
        <v>656.239512</v>
      </c>
      <c r="X31" s="7" t="n">
        <v>28.45611</v>
      </c>
      <c r="Y31" s="7" t="n">
        <v>32.947718</v>
      </c>
      <c r="Z31" s="7" t="n">
        <v>1945.89921</v>
      </c>
    </row>
    <row r="32" customFormat="false" ht="10.2" hidden="false" customHeight="false" outlineLevel="0" collapsed="false">
      <c r="A32" s="6" t="n">
        <v>1989</v>
      </c>
      <c r="B32" s="7" t="n">
        <f aca="false">+K32+L32</f>
        <v>4374.201918</v>
      </c>
      <c r="C32" s="7" t="n">
        <v>19.375972</v>
      </c>
      <c r="E32" s="7" t="n">
        <v>-1.018584</v>
      </c>
      <c r="F32" s="7"/>
      <c r="H32" s="7" t="n">
        <v>-736.32064155</v>
      </c>
      <c r="I32" s="8" t="n">
        <f aca="false">-SUM(B32:H32)-S32+SUM(V32:Z32)</f>
        <v>0</v>
      </c>
      <c r="K32" s="7" t="n">
        <v>3992.508118</v>
      </c>
      <c r="L32" s="7" t="n">
        <v>381.6938</v>
      </c>
      <c r="O32" s="7"/>
      <c r="R32" s="7"/>
      <c r="S32" s="7" t="n">
        <v>-217.39992245</v>
      </c>
      <c r="V32" s="7" t="n">
        <v>908.528768</v>
      </c>
      <c r="W32" s="7" t="n">
        <v>616.07433</v>
      </c>
      <c r="X32" s="7" t="n">
        <v>27.743944</v>
      </c>
      <c r="Y32" s="7" t="n">
        <v>36.77661</v>
      </c>
      <c r="Z32" s="7" t="n">
        <v>1849.71509</v>
      </c>
    </row>
    <row r="33" customFormat="false" ht="10.2" hidden="false" customHeight="false" outlineLevel="0" collapsed="false">
      <c r="A33" s="6" t="n">
        <v>1990</v>
      </c>
      <c r="B33" s="7" t="n">
        <f aca="false">+K33+L33</f>
        <v>4386.420884</v>
      </c>
      <c r="C33" s="7" t="n">
        <v>75.511784</v>
      </c>
      <c r="E33" s="7" t="n">
        <v>-4.89813</v>
      </c>
      <c r="F33" s="7"/>
      <c r="H33" s="7" t="n">
        <v>-778.33758071</v>
      </c>
      <c r="I33" s="8" t="n">
        <f aca="false">-SUM(B33:H33)-S33+SUM(V33:Z33)</f>
        <v>0</v>
      </c>
      <c r="K33" s="7" t="n">
        <v>4042.119884</v>
      </c>
      <c r="L33" s="7" t="n">
        <v>344.301</v>
      </c>
      <c r="O33" s="7"/>
      <c r="R33" s="7"/>
      <c r="S33" s="7" t="n">
        <v>-199.43374329</v>
      </c>
      <c r="V33" s="7" t="n">
        <v>956.388628</v>
      </c>
      <c r="W33" s="7" t="n">
        <v>616.669708</v>
      </c>
      <c r="X33" s="7" t="n">
        <v>27.10333</v>
      </c>
      <c r="Y33" s="7" t="n">
        <v>35.097976</v>
      </c>
      <c r="Z33" s="7" t="n">
        <v>1844.003572</v>
      </c>
    </row>
    <row r="34" customFormat="false" ht="10.2" hidden="false" customHeight="false" outlineLevel="0" collapsed="false">
      <c r="A34" s="6" t="n">
        <v>1991</v>
      </c>
      <c r="B34" s="7" t="n">
        <f aca="false">+K34+L34</f>
        <v>4631.46722</v>
      </c>
      <c r="C34" s="7" t="n">
        <v>76.138294</v>
      </c>
      <c r="E34" s="7" t="n">
        <v>-0.84108</v>
      </c>
      <c r="F34" s="7"/>
      <c r="H34" s="7" t="n">
        <v>-858.27095194</v>
      </c>
      <c r="I34" s="8" t="n">
        <f aca="false">-SUM(B34:H34)-S34+SUM(V34:Z34)</f>
        <v>0</v>
      </c>
      <c r="K34" s="7" t="n">
        <v>4310.38622</v>
      </c>
      <c r="L34" s="7" t="n">
        <v>321.081</v>
      </c>
      <c r="O34" s="7"/>
      <c r="R34" s="7"/>
      <c r="S34" s="7" t="n">
        <v>-212.50361006</v>
      </c>
      <c r="V34" s="7" t="n">
        <v>1033.226102</v>
      </c>
      <c r="W34" s="7" t="n">
        <v>708.73761</v>
      </c>
      <c r="X34" s="7" t="n">
        <v>21.19986</v>
      </c>
      <c r="Y34" s="7" t="n">
        <v>39.069456</v>
      </c>
      <c r="Z34" s="7" t="n">
        <v>1833.756844</v>
      </c>
    </row>
    <row r="35" customFormat="false" ht="10.2" hidden="false" customHeight="false" outlineLevel="0" collapsed="false">
      <c r="A35" s="6" t="n">
        <v>1992</v>
      </c>
      <c r="B35" s="7" t="n">
        <f aca="false">+K35+L35</f>
        <v>4825.210342</v>
      </c>
      <c r="C35" s="7" t="n">
        <v>223.807002</v>
      </c>
      <c r="E35" s="7" t="n">
        <v>-2.012486</v>
      </c>
      <c r="F35" s="7"/>
      <c r="H35" s="7" t="n">
        <v>-950.17432863</v>
      </c>
      <c r="I35" s="8" t="n">
        <f aca="false">-SUM(B35:H35)-S35+SUM(V35:Z35)</f>
        <v>0</v>
      </c>
      <c r="K35" s="7" t="n">
        <v>4497.765342</v>
      </c>
      <c r="L35" s="7" t="n">
        <v>327.445</v>
      </c>
      <c r="O35" s="7"/>
      <c r="R35" s="7"/>
      <c r="S35" s="7" t="n">
        <v>-213.67270137</v>
      </c>
      <c r="V35" s="7" t="n">
        <v>1148.866604</v>
      </c>
      <c r="W35" s="7" t="n">
        <v>787.298782</v>
      </c>
      <c r="X35" s="7" t="n">
        <v>23.926404</v>
      </c>
      <c r="Y35" s="7" t="n">
        <v>33.049972</v>
      </c>
      <c r="Z35" s="7" t="n">
        <v>1890.016066</v>
      </c>
    </row>
    <row r="36" customFormat="false" ht="10.2" hidden="false" customHeight="false" outlineLevel="0" collapsed="false">
      <c r="A36" s="6" t="n">
        <v>1993</v>
      </c>
      <c r="B36" s="7" t="n">
        <f aca="false">+K36+L36</f>
        <v>5320.714994</v>
      </c>
      <c r="C36" s="7" t="n">
        <v>127.667172</v>
      </c>
      <c r="E36" s="7" t="n">
        <v>-2.075954</v>
      </c>
      <c r="F36" s="7"/>
      <c r="H36" s="7" t="n">
        <v>-1028.20216475</v>
      </c>
      <c r="I36" s="8" t="n">
        <f aca="false">-SUM(B36:H36)-S36+SUM(V36:Z36)</f>
        <v>0</v>
      </c>
      <c r="K36" s="7" t="n">
        <v>4976.517194</v>
      </c>
      <c r="L36" s="7" t="n">
        <v>344.1978</v>
      </c>
      <c r="O36" s="7"/>
      <c r="R36" s="7"/>
      <c r="S36" s="7" t="n">
        <v>-242.00312925</v>
      </c>
      <c r="V36" s="7" t="n">
        <v>1262.723294</v>
      </c>
      <c r="W36" s="7" t="n">
        <v>828.621696</v>
      </c>
      <c r="X36" s="7" t="n">
        <v>23.621448</v>
      </c>
      <c r="Y36" s="7" t="n">
        <v>33.018926</v>
      </c>
      <c r="Z36" s="7" t="n">
        <v>2028.115554</v>
      </c>
    </row>
    <row r="37" customFormat="false" ht="10.2" hidden="false" customHeight="false" outlineLevel="0" collapsed="false">
      <c r="A37" s="6" t="n">
        <v>1994</v>
      </c>
      <c r="B37" s="7" t="n">
        <f aca="false">+K37+L37</f>
        <v>5643.49501</v>
      </c>
      <c r="C37" s="7" t="n">
        <v>87.056596</v>
      </c>
      <c r="E37" s="7" t="n">
        <v>-1.74881</v>
      </c>
      <c r="F37" s="7"/>
      <c r="H37" s="7" t="n">
        <v>-980.41314897</v>
      </c>
      <c r="I37" s="8" t="n">
        <f aca="false">-SUM(B37:H37)-S37+SUM(V37:Z37)</f>
        <v>0</v>
      </c>
      <c r="K37" s="7" t="n">
        <v>5258.28381</v>
      </c>
      <c r="L37" s="7" t="n">
        <v>385.2112</v>
      </c>
      <c r="O37" s="7"/>
      <c r="R37" s="7"/>
      <c r="S37" s="7" t="n">
        <v>-244.82971103</v>
      </c>
      <c r="V37" s="7" t="n">
        <v>1368.786406</v>
      </c>
      <c r="W37" s="7" t="n">
        <v>965.516324</v>
      </c>
      <c r="X37" s="7" t="n">
        <v>25.714086</v>
      </c>
      <c r="Y37" s="7" t="n">
        <v>37.429608</v>
      </c>
      <c r="Z37" s="7" t="n">
        <v>2106.113512</v>
      </c>
    </row>
    <row r="38" customFormat="false" ht="10.2" hidden="false" customHeight="false" outlineLevel="0" collapsed="false">
      <c r="A38" s="6" t="n">
        <v>1995</v>
      </c>
      <c r="B38" s="7" t="n">
        <f aca="false">+K38+L38</f>
        <v>5776.555844</v>
      </c>
      <c r="C38" s="7" t="n">
        <v>201.44339</v>
      </c>
      <c r="E38" s="7" t="n">
        <v>-18.88474</v>
      </c>
      <c r="F38" s="7"/>
      <c r="H38" s="7" t="n">
        <v>-920.15688175</v>
      </c>
      <c r="I38" s="8" t="n">
        <f aca="false">-SUM(B38:H38)-S38+SUM(V38:Z38)</f>
        <v>0</v>
      </c>
      <c r="K38" s="7" t="n">
        <v>5401.570044</v>
      </c>
      <c r="L38" s="7" t="n">
        <v>374.9858</v>
      </c>
      <c r="O38" s="7"/>
      <c r="R38" s="7"/>
      <c r="S38" s="7" t="n">
        <v>-223.31928525</v>
      </c>
      <c r="V38" s="7" t="n">
        <v>1469.569118</v>
      </c>
      <c r="W38" s="7" t="n">
        <v>1058.57615</v>
      </c>
      <c r="X38" s="7" t="n">
        <v>30.913345</v>
      </c>
      <c r="Y38" s="7" t="n">
        <v>39.259086</v>
      </c>
      <c r="Z38" s="7" t="n">
        <v>2217.320628</v>
      </c>
    </row>
    <row r="39" customFormat="false" ht="10.2" hidden="false" customHeight="false" outlineLevel="0" collapsed="false">
      <c r="A39" s="6" t="n">
        <v>1996</v>
      </c>
      <c r="B39" s="7" t="n">
        <f aca="false">+K39+L39</f>
        <v>5999.34452</v>
      </c>
      <c r="C39" s="7" t="n">
        <v>314.993404</v>
      </c>
      <c r="E39" s="7" t="n">
        <v>-25.829756</v>
      </c>
      <c r="F39" s="7"/>
      <c r="H39" s="7" t="n">
        <v>-998.012506713102</v>
      </c>
      <c r="I39" s="8" t="n">
        <f aca="false">-SUM(B39:H39)-S39+SUM(V39:Z39)</f>
        <v>0</v>
      </c>
      <c r="K39" s="7" t="n">
        <v>5584.35152</v>
      </c>
      <c r="L39" s="7" t="n">
        <v>414.993</v>
      </c>
      <c r="O39" s="7"/>
      <c r="R39" s="7"/>
      <c r="S39" s="7" t="n">
        <v>-219.45135054</v>
      </c>
      <c r="V39" s="7" t="n">
        <v>1514.852881688</v>
      </c>
      <c r="W39" s="7" t="n">
        <v>1157.28533294493</v>
      </c>
      <c r="X39" s="7" t="n">
        <v>36.112604</v>
      </c>
      <c r="Y39" s="7" t="n">
        <v>40.1394083459557</v>
      </c>
      <c r="Z39" s="7" t="n">
        <v>2322.65408376801</v>
      </c>
    </row>
    <row r="40" customFormat="false" ht="10.2" hidden="false" customHeight="false" outlineLevel="0" collapsed="false">
      <c r="A40" s="6" t="n">
        <v>1997</v>
      </c>
      <c r="B40" s="7" t="n">
        <f aca="false">+K40+L40</f>
        <v>6231.77242</v>
      </c>
      <c r="C40" s="7" t="n">
        <v>470.089502</v>
      </c>
      <c r="E40" s="7" t="n">
        <v>-23.842124</v>
      </c>
      <c r="F40" s="7"/>
      <c r="H40" s="7" t="n">
        <v>-998.64210758</v>
      </c>
      <c r="I40" s="8" t="n">
        <f aca="false">-SUM(B40:H40)-S40+SUM(V40:Z40)</f>
        <v>0</v>
      </c>
      <c r="K40" s="7" t="n">
        <v>5828.81942</v>
      </c>
      <c r="L40" s="7" t="n">
        <v>402.953</v>
      </c>
      <c r="O40" s="7"/>
      <c r="R40" s="7"/>
      <c r="S40" s="7" t="n">
        <v>-227.35789642</v>
      </c>
      <c r="V40" s="7" t="n">
        <v>1592.20142</v>
      </c>
      <c r="W40" s="7" t="n">
        <v>1226.869378</v>
      </c>
      <c r="X40" s="7" t="n">
        <v>37.547084</v>
      </c>
      <c r="Y40" s="7" t="n">
        <v>46.027286</v>
      </c>
      <c r="Z40" s="7" t="n">
        <v>2549.374626</v>
      </c>
    </row>
    <row r="41" customFormat="false" ht="10.2" hidden="false" customHeight="false" outlineLevel="0" collapsed="false">
      <c r="A41" s="6" t="n">
        <v>1998</v>
      </c>
      <c r="B41" s="7" t="n">
        <f aca="false">+K41+L41</f>
        <v>6378.581816</v>
      </c>
      <c r="C41" s="7" t="n">
        <v>688.01978</v>
      </c>
      <c r="E41" s="7" t="n">
        <v>0</v>
      </c>
      <c r="F41" s="7"/>
      <c r="H41" s="7" t="n">
        <v>-947.59055022</v>
      </c>
      <c r="I41" s="8" t="n">
        <f aca="false">-SUM(B41:H41)-S41+SUM(V41:Z41)</f>
        <v>0</v>
      </c>
      <c r="K41" s="7" t="n">
        <v>5862.960216</v>
      </c>
      <c r="L41" s="7" t="n">
        <v>515.6216</v>
      </c>
      <c r="O41" s="7"/>
      <c r="R41" s="7"/>
      <c r="S41" s="7" t="n">
        <v>-216.45462378</v>
      </c>
      <c r="V41" s="7" t="n">
        <v>1649.449126</v>
      </c>
      <c r="W41" s="7" t="n">
        <v>1432.432426</v>
      </c>
      <c r="X41" s="7" t="n">
        <v>40.81861</v>
      </c>
      <c r="Y41" s="7" t="n">
        <v>50.397548</v>
      </c>
      <c r="Z41" s="7" t="n">
        <v>2729.458712</v>
      </c>
    </row>
    <row r="42" customFormat="false" ht="10.2" hidden="false" customHeight="false" outlineLevel="0" collapsed="false">
      <c r="A42" s="6" t="n">
        <v>1999</v>
      </c>
      <c r="B42" s="7" t="n">
        <f aca="false">+K42+L42</f>
        <v>6944.04721</v>
      </c>
      <c r="C42" s="7" t="n">
        <v>553.331998</v>
      </c>
      <c r="E42" s="7" t="n">
        <v>-92.885934</v>
      </c>
      <c r="F42" s="7"/>
      <c r="H42" s="7" t="n">
        <v>-1017.89922371</v>
      </c>
      <c r="I42" s="8" t="n">
        <f aca="false">-SUM(B42:H42)-S42+SUM(V42:Z42)</f>
        <v>0</v>
      </c>
      <c r="K42" s="7" t="n">
        <v>6292.55421</v>
      </c>
      <c r="L42" s="7" t="n">
        <v>651.493</v>
      </c>
      <c r="O42" s="7"/>
      <c r="R42" s="7"/>
      <c r="S42" s="7" t="n">
        <v>-254.89596029</v>
      </c>
      <c r="V42" s="7" t="n">
        <v>1790.77964831562</v>
      </c>
      <c r="W42" s="7" t="n">
        <v>1478.13788007895</v>
      </c>
      <c r="X42" s="7" t="n">
        <v>44.503022</v>
      </c>
      <c r="Y42" s="7" t="n">
        <v>45.9187586839352</v>
      </c>
      <c r="Z42" s="7" t="n">
        <v>2772.3587809215</v>
      </c>
    </row>
    <row r="43" customFormat="false" ht="10.2" hidden="false" customHeight="false" outlineLevel="0" collapsed="false">
      <c r="A43" s="6" t="n">
        <v>2000</v>
      </c>
      <c r="B43" s="7" t="n">
        <f aca="false">+K43+L43</f>
        <v>7652.104646</v>
      </c>
      <c r="C43" s="7" t="n">
        <v>623.397144</v>
      </c>
      <c r="E43" s="7" t="n">
        <v>-517.908082</v>
      </c>
      <c r="F43" s="7"/>
      <c r="H43" s="7" t="n">
        <v>-1064.18788822</v>
      </c>
      <c r="I43" s="8" t="n">
        <f aca="false">-SUM(B43:H43)-S43+SUM(V43:Z43)</f>
        <v>0</v>
      </c>
      <c r="K43" s="7" t="n">
        <v>6971.019046</v>
      </c>
      <c r="L43" s="7" t="n">
        <v>681.0856</v>
      </c>
      <c r="O43" s="7"/>
      <c r="R43" s="7"/>
      <c r="S43" s="7" t="n">
        <v>-231.51098778</v>
      </c>
      <c r="V43" s="7" t="n">
        <v>1848.335392</v>
      </c>
      <c r="W43" s="7" t="n">
        <v>1528.33438</v>
      </c>
      <c r="X43" s="7" t="n">
        <v>48.056456</v>
      </c>
      <c r="Y43" s="7" t="n">
        <v>41.328762</v>
      </c>
      <c r="Z43" s="7" t="n">
        <v>2995.839842</v>
      </c>
    </row>
    <row r="44" customFormat="false" ht="10.2" hidden="false" customHeight="false" outlineLevel="0" collapsed="false">
      <c r="A44" s="6" t="n">
        <v>2001</v>
      </c>
      <c r="B44" s="7" t="n">
        <f aca="false">+K44+L44</f>
        <v>7751.848288</v>
      </c>
      <c r="C44" s="7" t="n">
        <v>637.78073</v>
      </c>
      <c r="E44" s="7" t="n">
        <v>-486.822952</v>
      </c>
      <c r="F44" s="7"/>
      <c r="H44" s="7" t="n">
        <v>-1131.180458642</v>
      </c>
      <c r="I44" s="8" t="n">
        <f aca="false">-SUM(B44:H44)-S44+SUM(V44:Z44)</f>
        <v>0</v>
      </c>
      <c r="K44" s="7" t="n">
        <v>7136.848288</v>
      </c>
      <c r="L44" s="7" t="n">
        <v>615</v>
      </c>
      <c r="O44" s="7"/>
      <c r="R44" s="7"/>
      <c r="S44" s="7" t="n">
        <v>-214.51449216</v>
      </c>
      <c r="V44" s="7" t="n">
        <v>1900.509553198</v>
      </c>
      <c r="W44" s="7" t="n">
        <v>1644.73882</v>
      </c>
      <c r="X44" s="7" t="n">
        <v>43.759036</v>
      </c>
      <c r="Y44" s="7" t="n">
        <v>40.728568</v>
      </c>
      <c r="Z44" s="7" t="n">
        <v>2927.375138</v>
      </c>
    </row>
    <row r="45" customFormat="false" ht="10.2" hidden="false" customHeight="false" outlineLevel="0" collapsed="false">
      <c r="A45" s="6" t="n">
        <v>2002</v>
      </c>
      <c r="B45" s="7" t="n">
        <f aca="false">+K45+L45</f>
        <v>7274.74072</v>
      </c>
      <c r="C45" s="7" t="n">
        <v>754.619298</v>
      </c>
      <c r="E45" s="7" t="n">
        <v>-245.594156</v>
      </c>
      <c r="F45" s="7"/>
      <c r="H45" s="7" t="n">
        <v>-1155.43513436</v>
      </c>
      <c r="I45" s="8" t="n">
        <f aca="false">-SUM(B45:H45)-S45+SUM(V45:Z45)</f>
        <v>0</v>
      </c>
      <c r="K45" s="7" t="n">
        <v>6590.74072</v>
      </c>
      <c r="L45" s="7" t="n">
        <v>684</v>
      </c>
      <c r="O45" s="7"/>
      <c r="R45" s="7"/>
      <c r="S45" s="7" t="n">
        <v>-189.07609464</v>
      </c>
      <c r="V45" s="7" t="n">
        <v>1826.786716</v>
      </c>
      <c r="W45" s="7" t="n">
        <v>1596.224414</v>
      </c>
      <c r="X45" s="7" t="n">
        <v>45.138777</v>
      </c>
      <c r="Y45" s="7" t="n">
        <v>42.09227</v>
      </c>
      <c r="Z45" s="7" t="n">
        <v>2929.012456</v>
      </c>
    </row>
    <row r="46" customFormat="false" ht="10.2" hidden="false" customHeight="false" outlineLevel="0" collapsed="false">
      <c r="A46" s="6" t="n">
        <v>2003</v>
      </c>
      <c r="B46" s="7" t="n">
        <f aca="false">+K46+L46</f>
        <v>7917.1121</v>
      </c>
      <c r="C46" s="7" t="n">
        <v>651.745066</v>
      </c>
      <c r="E46" s="7" t="n">
        <v>-218.663858</v>
      </c>
      <c r="F46" s="7"/>
      <c r="H46" s="7" t="n">
        <v>-1271.23769691</v>
      </c>
      <c r="I46" s="8" t="n">
        <f aca="false">-SUM(B46:H46)-S46+SUM(V46:Z46)</f>
        <v>0</v>
      </c>
      <c r="K46" s="7" t="n">
        <v>7197.1121</v>
      </c>
      <c r="L46" s="7" t="n">
        <v>720</v>
      </c>
      <c r="O46" s="7"/>
      <c r="R46" s="7"/>
      <c r="S46" s="7" t="n">
        <v>-211.17165109</v>
      </c>
      <c r="V46" s="7" t="n">
        <v>1855.26252</v>
      </c>
      <c r="W46" s="7" t="n">
        <v>1681.410854</v>
      </c>
      <c r="X46" s="7" t="n">
        <v>46.518518</v>
      </c>
      <c r="Y46" s="7" t="n">
        <v>50.62218</v>
      </c>
      <c r="Z46" s="7" t="n">
        <v>3233.969888</v>
      </c>
    </row>
    <row r="47" customFormat="false" ht="10.2" hidden="false" customHeight="false" outlineLevel="0" collapsed="false">
      <c r="A47" s="6" t="n">
        <v>2004</v>
      </c>
      <c r="B47" s="7" t="n">
        <f aca="false">+K47+L47</f>
        <v>8622.430606</v>
      </c>
      <c r="C47" s="7" t="n">
        <v>654.592784</v>
      </c>
      <c r="E47" s="7" t="n">
        <v>-356.316404</v>
      </c>
      <c r="F47" s="7"/>
      <c r="H47" s="7" t="n">
        <v>-1387.75932481</v>
      </c>
      <c r="I47" s="8" t="n">
        <f aca="false">-SUM(B47:H47)-S47+SUM(V47:Z47)</f>
        <v>0</v>
      </c>
      <c r="K47" s="7" t="n">
        <v>7858.624272</v>
      </c>
      <c r="L47" s="7" t="n">
        <v>763.806334</v>
      </c>
      <c r="O47" s="7"/>
      <c r="R47" s="7"/>
      <c r="S47" s="7" t="n">
        <v>-263.72120719</v>
      </c>
      <c r="V47" s="7" t="n">
        <v>1935.484782</v>
      </c>
      <c r="W47" s="7" t="n">
        <v>1779.636786</v>
      </c>
      <c r="X47" s="7" t="n">
        <v>50.174378</v>
      </c>
      <c r="Y47" s="7" t="n">
        <v>64.638804</v>
      </c>
      <c r="Z47" s="7" t="n">
        <v>3439.291704</v>
      </c>
    </row>
    <row r="48" customFormat="false" ht="10.2" hidden="false" customHeight="false" outlineLevel="0" collapsed="false">
      <c r="A48" s="6" t="n">
        <v>2005</v>
      </c>
      <c r="B48" s="7" t="n">
        <f aca="false">+K48+L48</f>
        <v>9094.50989</v>
      </c>
      <c r="C48" s="7" t="n">
        <v>689.438952</v>
      </c>
      <c r="E48" s="7" t="n">
        <v>-356.002504</v>
      </c>
      <c r="F48" s="7"/>
      <c r="H48" s="7" t="n">
        <v>-1437.78834905</v>
      </c>
      <c r="I48" s="8" t="n">
        <f aca="false">-SUM(B48:H48)-S48+SUM(V48:Z48)</f>
        <v>0</v>
      </c>
      <c r="K48" s="7" t="n">
        <v>8311.978346</v>
      </c>
      <c r="L48" s="7" t="n">
        <v>782.531544</v>
      </c>
      <c r="O48" s="7"/>
      <c r="R48" s="7"/>
      <c r="S48" s="7" t="n">
        <v>-303.99304295</v>
      </c>
      <c r="V48" s="7" t="n">
        <v>2096.96767</v>
      </c>
      <c r="W48" s="7" t="n">
        <v>1940.262512</v>
      </c>
      <c r="X48" s="7" t="n">
        <v>52.256524</v>
      </c>
      <c r="Y48" s="7" t="n">
        <v>58.616138</v>
      </c>
      <c r="Z48" s="7" t="n">
        <v>3538.062102</v>
      </c>
    </row>
    <row r="49" customFormat="false" ht="10.2" hidden="false" customHeight="false" outlineLevel="0" collapsed="false">
      <c r="A49" s="6" t="n">
        <v>2006</v>
      </c>
      <c r="B49" s="7" t="n">
        <f aca="false">+K49+L49</f>
        <v>9754.42659</v>
      </c>
      <c r="C49" s="7" t="n">
        <v>637.854346</v>
      </c>
      <c r="E49" s="7" t="n">
        <v>-435.112356</v>
      </c>
      <c r="F49" s="7"/>
      <c r="H49" s="7" t="n">
        <v>-1431.330344987</v>
      </c>
      <c r="I49" s="8" t="n">
        <f aca="false">-SUM(B49:H49)-S49+SUM(V49:Z49)</f>
        <v>0</v>
      </c>
      <c r="K49" s="7" t="n">
        <v>8928.12827</v>
      </c>
      <c r="L49" s="7" t="n">
        <v>826.29832</v>
      </c>
      <c r="O49" s="7"/>
      <c r="R49" s="7"/>
      <c r="S49" s="7" t="n">
        <v>-315.20479157</v>
      </c>
      <c r="V49" s="7" t="n">
        <v>2280.319842</v>
      </c>
      <c r="W49" s="7" t="n">
        <v>1963.630174</v>
      </c>
      <c r="X49" s="7" t="n">
        <v>53.132339443</v>
      </c>
      <c r="Y49" s="7" t="n">
        <v>63.901956</v>
      </c>
      <c r="Z49" s="7" t="n">
        <v>3849.649132</v>
      </c>
    </row>
    <row r="50" customFormat="false" ht="10.2" hidden="false" customHeight="false" outlineLevel="0" collapsed="false">
      <c r="A50" s="6" t="n">
        <v>2007</v>
      </c>
      <c r="B50" s="7" t="n">
        <f aca="false">+K50+L50</f>
        <v>9763.15360512</v>
      </c>
      <c r="C50" s="9" t="n">
        <v>897.61253</v>
      </c>
      <c r="E50" s="9" t="n">
        <v>-230.069952</v>
      </c>
      <c r="F50" s="7"/>
      <c r="H50" s="9" t="n">
        <v>-1496.1374294096</v>
      </c>
      <c r="I50" s="8" t="n">
        <f aca="false">-SUM(B50:H50)-S50+SUM(V50:Z50)</f>
        <v>0</v>
      </c>
      <c r="K50" s="9" t="n">
        <v>8896.909668</v>
      </c>
      <c r="L50" s="9" t="n">
        <v>866.24393712</v>
      </c>
      <c r="O50" s="7"/>
      <c r="R50" s="7"/>
      <c r="S50" s="9" t="n">
        <v>-340.9425965764</v>
      </c>
      <c r="V50" s="9" t="n">
        <v>2561.60976549626</v>
      </c>
      <c r="W50" s="9" t="n">
        <v>2215.65440509258</v>
      </c>
      <c r="X50" s="9" t="n">
        <v>54.008154886</v>
      </c>
      <c r="Y50" s="9" t="n">
        <v>64.666635965</v>
      </c>
      <c r="Z50" s="9" t="n">
        <v>3697.67719569416</v>
      </c>
    </row>
    <row r="51" customFormat="false" ht="10.2" hidden="false" customHeight="false" outlineLevel="0" collapsed="false">
      <c r="A51" s="6" t="n">
        <v>2008</v>
      </c>
      <c r="B51" s="7" t="n">
        <f aca="false">+K51+L51</f>
        <v>10483.85135208</v>
      </c>
      <c r="C51" s="9" t="n">
        <v>727.2540378</v>
      </c>
      <c r="E51" s="9" t="n">
        <v>-255.7971014</v>
      </c>
      <c r="F51" s="7"/>
      <c r="H51" s="9" t="n">
        <v>-1561.58775900511</v>
      </c>
      <c r="I51" s="8" t="n">
        <f aca="false">-SUM(B51:H51)-S51+SUM(V51:Z51)</f>
        <v>0</v>
      </c>
      <c r="K51" s="9" t="n">
        <v>9310.49358208</v>
      </c>
      <c r="L51" s="9" t="n">
        <v>1173.35777</v>
      </c>
      <c r="O51" s="7"/>
      <c r="R51" s="7"/>
      <c r="S51" s="9" t="n">
        <v>-351.804982417017</v>
      </c>
      <c r="V51" s="9" t="n">
        <v>2697.08735915148</v>
      </c>
      <c r="W51" s="9" t="n">
        <v>2277.0753997048</v>
      </c>
      <c r="X51" s="9" t="n">
        <v>56.112508322</v>
      </c>
      <c r="Y51" s="9" t="n">
        <v>62.829425662</v>
      </c>
      <c r="Z51" s="9" t="n">
        <v>3948.8108542176</v>
      </c>
    </row>
    <row r="52" customFormat="false" ht="10.2" hidden="false" customHeight="false" outlineLevel="0" collapsed="false">
      <c r="A52" s="6" t="n">
        <v>2009</v>
      </c>
      <c r="B52" s="7" t="n">
        <f aca="false">+K52+L52</f>
        <v>10520.0372827366</v>
      </c>
      <c r="C52" s="9" t="n">
        <v>739.5685412</v>
      </c>
      <c r="E52" s="9" t="n">
        <v>-210.2272236</v>
      </c>
      <c r="F52" s="7"/>
      <c r="H52" s="9" t="n">
        <v>-1634.49630939511</v>
      </c>
      <c r="I52" s="8" t="n">
        <f aca="false">-SUM(B52:H52)-S52+SUM(V52:Z52)</f>
        <v>0</v>
      </c>
      <c r="K52" s="9" t="n">
        <v>9276.95578673663</v>
      </c>
      <c r="L52" s="9" t="n">
        <v>1243.081496</v>
      </c>
      <c r="O52" s="7"/>
      <c r="R52" s="7"/>
      <c r="S52" s="9" t="n">
        <v>-356.453762768996</v>
      </c>
      <c r="V52" s="9" t="n">
        <v>2779.77415107</v>
      </c>
      <c r="W52" s="9" t="n">
        <v>2324.89013232469</v>
      </c>
      <c r="X52" s="9" t="n">
        <v>56.94396733</v>
      </c>
      <c r="Y52" s="9" t="n">
        <v>70.709813352</v>
      </c>
      <c r="Z52" s="9" t="n">
        <v>3826.11046409584</v>
      </c>
    </row>
    <row r="53" customFormat="false" ht="10.2" hidden="false" customHeight="false" outlineLevel="0" collapsed="false">
      <c r="A53" s="6" t="n">
        <v>2010</v>
      </c>
      <c r="B53" s="7" t="n">
        <f aca="false">+K53+L53</f>
        <v>10835.3165822434</v>
      </c>
      <c r="C53" s="9" t="n">
        <v>885.7260142</v>
      </c>
      <c r="E53" s="9" t="n">
        <v>-146.2500004</v>
      </c>
      <c r="F53" s="7"/>
      <c r="H53" s="9" t="n">
        <v>-1713.36009684732</v>
      </c>
      <c r="I53" s="8" t="n">
        <f aca="false">-SUM(B53:H53)-S53+SUM(V53:Z53)</f>
        <v>0</v>
      </c>
      <c r="K53" s="9" t="n">
        <v>9516.9839682434</v>
      </c>
      <c r="L53" s="9" t="n">
        <v>1318.332614</v>
      </c>
      <c r="O53" s="7"/>
      <c r="R53" s="7"/>
      <c r="S53" s="9" t="n">
        <v>-352.112760454884</v>
      </c>
      <c r="V53" s="9" t="n">
        <v>2937.47789275409</v>
      </c>
      <c r="W53" s="9" t="n">
        <v>2285.04747349064</v>
      </c>
      <c r="X53" s="9" t="n">
        <v>57.966575442</v>
      </c>
      <c r="Y53" s="9" t="n">
        <v>75.2923729663748</v>
      </c>
      <c r="Z53" s="9" t="n">
        <v>4153.5354240881</v>
      </c>
    </row>
    <row r="54" customFormat="false" ht="10.2" hidden="false" customHeight="false" outlineLevel="0" collapsed="false">
      <c r="A54" s="6" t="n">
        <v>2011</v>
      </c>
      <c r="B54" s="7" t="n">
        <f aca="false">+K54+L54</f>
        <v>11135.5645009</v>
      </c>
      <c r="C54" s="9" t="n">
        <v>939.881788</v>
      </c>
      <c r="E54" s="9" t="n">
        <v>-108.5578516</v>
      </c>
      <c r="F54" s="7"/>
      <c r="H54" s="9" t="n">
        <v>-1630.04581542368</v>
      </c>
      <c r="I54" s="8" t="n">
        <f aca="false">-SUM(B54:H54)-S54+SUM(V54:Z54)</f>
        <v>0</v>
      </c>
      <c r="K54" s="9" t="n">
        <v>9865.8992869</v>
      </c>
      <c r="L54" s="9" t="n">
        <v>1269.665214</v>
      </c>
      <c r="O54" s="7"/>
      <c r="R54" s="7"/>
      <c r="S54" s="9" t="n">
        <v>-369.8927916264</v>
      </c>
      <c r="V54" s="9" t="n">
        <v>3107.61146689963</v>
      </c>
      <c r="W54" s="9" t="n">
        <v>2438.54819132712</v>
      </c>
      <c r="X54" s="9" t="n">
        <v>59.603956446</v>
      </c>
      <c r="Y54" s="9" t="n">
        <v>86.5490687022055</v>
      </c>
      <c r="Z54" s="9" t="n">
        <v>4274.63714687496</v>
      </c>
    </row>
    <row r="55" customFormat="false" ht="10.2" hidden="false" customHeight="false" outlineLevel="0" collapsed="false">
      <c r="A55" s="6" t="n">
        <v>2012</v>
      </c>
      <c r="B55" s="7" t="n">
        <f aca="false">+K55+L55</f>
        <v>11698.8917478629</v>
      </c>
      <c r="C55" s="9" t="n">
        <v>698.017452</v>
      </c>
      <c r="E55" s="9" t="n">
        <v>-43.478676</v>
      </c>
      <c r="F55" s="7"/>
      <c r="H55" s="9" t="n">
        <v>-1776.29726744104</v>
      </c>
      <c r="I55" s="8" t="n">
        <f aca="false">-SUM(B55:H55)-S55+SUM(V55:Z55)</f>
        <v>0</v>
      </c>
      <c r="K55" s="9" t="n">
        <v>10403.7212558629</v>
      </c>
      <c r="L55" s="9" t="n">
        <v>1295.170492</v>
      </c>
      <c r="O55" s="7"/>
      <c r="R55" s="7"/>
      <c r="S55" s="9" t="n">
        <v>-398.868322350394</v>
      </c>
      <c r="V55" s="9" t="n">
        <v>3230.49663193658</v>
      </c>
      <c r="W55" s="9" t="n">
        <v>2459.56659501328</v>
      </c>
      <c r="X55" s="9" t="n">
        <v>52.8475891</v>
      </c>
      <c r="Y55" s="9" t="n">
        <v>89.761597602</v>
      </c>
      <c r="Z55" s="9" t="n">
        <v>4345.59252041961</v>
      </c>
    </row>
    <row r="56" customFormat="false" ht="10.2" hidden="false" customHeight="false" outlineLevel="0" collapsed="false">
      <c r="A56" s="6" t="n">
        <v>2013</v>
      </c>
      <c r="B56" s="7" t="n">
        <f aca="false">+K56+L56</f>
        <v>11991.962378</v>
      </c>
      <c r="C56" s="9" t="n">
        <v>714.093174</v>
      </c>
      <c r="E56" s="9" t="n">
        <v>-21.262984</v>
      </c>
      <c r="F56" s="7"/>
      <c r="H56" s="9" t="n">
        <v>-1916.86728108492</v>
      </c>
      <c r="I56" s="8" t="n">
        <f aca="false">-SUM(B56:H56)-S56+SUM(V56:Z56)</f>
        <v>0</v>
      </c>
      <c r="K56" s="9" t="n">
        <v>10725.94838</v>
      </c>
      <c r="L56" s="9" t="n">
        <v>1266.013998</v>
      </c>
      <c r="O56" s="7"/>
      <c r="R56" s="7"/>
      <c r="S56" s="9" t="n">
        <v>-368.63216891508</v>
      </c>
      <c r="V56" s="9" t="n">
        <v>3447.622954</v>
      </c>
      <c r="W56" s="9" t="n">
        <v>2599.640766</v>
      </c>
      <c r="X56" s="9" t="n">
        <v>53.376072</v>
      </c>
      <c r="Y56" s="9" t="n">
        <v>91.591032</v>
      </c>
      <c r="Z56" s="9" t="n">
        <v>4207.062294</v>
      </c>
    </row>
    <row r="57" customFormat="false" ht="10.2" hidden="false" customHeight="false" outlineLevel="0" collapsed="false">
      <c r="A57" s="6" t="n">
        <v>2014</v>
      </c>
      <c r="B57" s="7" t="n">
        <f aca="false">+K57+L57</f>
        <v>11915.3985988042</v>
      </c>
      <c r="C57" s="9" t="n">
        <v>862.2854586</v>
      </c>
      <c r="E57" s="9" t="n">
        <v>-14.270496</v>
      </c>
      <c r="F57" s="7"/>
      <c r="H57" s="9" t="n">
        <v>-1531.20898229071</v>
      </c>
      <c r="I57" s="8" t="n">
        <f aca="false">-SUM(B57:H57)-S57+SUM(V57:Z57)</f>
        <v>0</v>
      </c>
      <c r="K57" s="9" t="n">
        <v>10693.0770728042</v>
      </c>
      <c r="L57" s="9" t="n">
        <v>1222.321526</v>
      </c>
      <c r="O57" s="7"/>
      <c r="R57" s="7"/>
      <c r="S57" s="9" t="n">
        <v>-375.335926655048</v>
      </c>
      <c r="V57" s="9" t="n">
        <v>3773.30357239925</v>
      </c>
      <c r="W57" s="9" t="n">
        <v>2524.11160545507</v>
      </c>
      <c r="X57" s="9" t="n">
        <v>50.5631094750102</v>
      </c>
      <c r="Y57" s="9" t="n">
        <v>89.5717359309233</v>
      </c>
      <c r="Z57" s="9" t="n">
        <v>4419.31862919822</v>
      </c>
    </row>
    <row r="58" customFormat="false" ht="10.2" hidden="false" customHeight="false" outlineLevel="0" collapsed="false">
      <c r="A58" s="6" t="n">
        <v>2015</v>
      </c>
      <c r="B58" s="7" t="n">
        <f aca="false">+K58+L58</f>
        <v>12506.2538032023</v>
      </c>
      <c r="C58" s="9" t="n">
        <v>775.442039056</v>
      </c>
      <c r="E58" s="9" t="n">
        <v>-4.766206</v>
      </c>
      <c r="F58" s="7"/>
      <c r="H58" s="9" t="n">
        <v>-1747.09648585687</v>
      </c>
      <c r="I58" s="8" t="n">
        <f aca="false">-SUM(B58:H58)-S58+SUM(V58:Z58)</f>
        <v>0</v>
      </c>
      <c r="K58" s="9" t="n">
        <v>11322.2078672023</v>
      </c>
      <c r="L58" s="9" t="n">
        <v>1184.045936</v>
      </c>
      <c r="O58" s="7"/>
      <c r="R58" s="7"/>
      <c r="S58" s="9" t="n">
        <v>-382.833150401465</v>
      </c>
      <c r="V58" s="9" t="n">
        <v>4047</v>
      </c>
      <c r="W58" s="9" t="n">
        <v>2620</v>
      </c>
      <c r="X58" s="9" t="n">
        <v>52</v>
      </c>
      <c r="Y58" s="9" t="n">
        <v>92</v>
      </c>
      <c r="Z58" s="9" t="n">
        <v>4336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7.92712550607287"/>
    <col collapsed="false" hidden="false" max="10" min="10" style="1" width="3"/>
    <col collapsed="false" hidden="false" max="13" min="11" style="1" width="6.31983805668016"/>
    <col collapsed="false" hidden="false" max="14" min="14" style="1" width="7.49797570850202"/>
    <col collapsed="false" hidden="false" max="19" min="15" style="1" width="6.31983805668016"/>
    <col collapsed="false" hidden="false" max="20" min="20" style="1" width="2.67611336032389"/>
    <col collapsed="false" hidden="false" max="26" min="21" style="1" width="6.85425101214575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35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1747.8459612</v>
      </c>
      <c r="C3" s="7" t="n">
        <v>0</v>
      </c>
      <c r="D3" s="7" t="n">
        <v>24.6877875640857</v>
      </c>
      <c r="E3" s="7" t="n">
        <v>0</v>
      </c>
      <c r="F3" s="7" t="n">
        <v>0</v>
      </c>
      <c r="H3" s="7"/>
      <c r="I3" s="8" t="n">
        <f aca="false">-SUM(B3:H3)-S3+X3</f>
        <v>0</v>
      </c>
      <c r="N3" s="7" t="n">
        <v>1747.8459612</v>
      </c>
      <c r="Q3" s="7"/>
      <c r="S3" s="7" t="n">
        <v>0</v>
      </c>
      <c r="X3" s="7" t="n">
        <v>1772.53374876409</v>
      </c>
    </row>
    <row r="4" customFormat="false" ht="10.2" hidden="false" customHeight="false" outlineLevel="0" collapsed="false">
      <c r="A4" s="6" t="n">
        <v>1961</v>
      </c>
      <c r="B4" s="7" t="n">
        <v>2156.08740408</v>
      </c>
      <c r="C4" s="7" t="n">
        <v>17.4300936</v>
      </c>
      <c r="D4" s="7" t="n">
        <v>-52.0418561850927</v>
      </c>
      <c r="E4" s="7" t="n">
        <v>0</v>
      </c>
      <c r="F4" s="7" t="n">
        <v>0</v>
      </c>
      <c r="H4" s="7"/>
      <c r="I4" s="8" t="n">
        <f aca="false">-SUM(B4:H4)-S4+X4</f>
        <v>0</v>
      </c>
      <c r="N4" s="7" t="n">
        <v>2156.08740408</v>
      </c>
      <c r="Q4" s="7"/>
      <c r="S4" s="7" t="n">
        <v>0</v>
      </c>
      <c r="X4" s="7" t="n">
        <v>2121.47564149491</v>
      </c>
    </row>
    <row r="5" customFormat="false" ht="10.2" hidden="false" customHeight="false" outlineLevel="0" collapsed="false">
      <c r="A5" s="6" t="n">
        <v>1962</v>
      </c>
      <c r="B5" s="7" t="n">
        <v>2505.26582208</v>
      </c>
      <c r="C5" s="7" t="n">
        <v>0</v>
      </c>
      <c r="D5" s="7" t="n">
        <v>-155.928066254765</v>
      </c>
      <c r="E5" s="7" t="n">
        <v>-19.6243488</v>
      </c>
      <c r="F5" s="7" t="n">
        <v>0</v>
      </c>
      <c r="H5" s="7"/>
      <c r="I5" s="8" t="n">
        <f aca="false">-SUM(B5:H5)-S5+X5</f>
        <v>0</v>
      </c>
      <c r="N5" s="7" t="n">
        <v>2505.26582208</v>
      </c>
      <c r="Q5" s="7"/>
      <c r="S5" s="7" t="n">
        <v>0</v>
      </c>
      <c r="X5" s="7" t="n">
        <v>2329.71340702523</v>
      </c>
    </row>
    <row r="6" customFormat="false" ht="10.2" hidden="false" customHeight="false" outlineLevel="0" collapsed="false">
      <c r="A6" s="6" t="n">
        <v>1963</v>
      </c>
      <c r="B6" s="7" t="n">
        <v>2373.96094488</v>
      </c>
      <c r="C6" s="7" t="n">
        <v>0</v>
      </c>
      <c r="D6" s="7" t="n">
        <v>-8.49259892204548</v>
      </c>
      <c r="E6" s="7" t="n">
        <v>-51.6765504</v>
      </c>
      <c r="F6" s="7" t="n">
        <v>0</v>
      </c>
      <c r="H6" s="7"/>
      <c r="I6" s="8" t="n">
        <f aca="false">-SUM(B6:H6)-S6+X6</f>
        <v>0</v>
      </c>
      <c r="N6" s="7" t="n">
        <v>2373.96094488</v>
      </c>
      <c r="Q6" s="7"/>
      <c r="S6" s="7" t="n">
        <v>0</v>
      </c>
      <c r="X6" s="7" t="n">
        <v>2313.79179555795</v>
      </c>
    </row>
    <row r="7" customFormat="false" ht="10.2" hidden="false" customHeight="false" outlineLevel="0" collapsed="false">
      <c r="A7" s="6" t="n">
        <v>1964</v>
      </c>
      <c r="B7" s="7" t="n">
        <v>2524.89242448</v>
      </c>
      <c r="C7" s="7" t="n">
        <v>0</v>
      </c>
      <c r="D7" s="7" t="n">
        <v>102.60244511634</v>
      </c>
      <c r="E7" s="7" t="n">
        <v>-19.0196328</v>
      </c>
      <c r="F7" s="7" t="n">
        <v>0</v>
      </c>
      <c r="H7" s="7"/>
      <c r="I7" s="8" t="n">
        <f aca="false">-SUM(B7:H7)-S7+X7</f>
        <v>0</v>
      </c>
      <c r="N7" s="7" t="n">
        <v>2524.89242448</v>
      </c>
      <c r="Q7" s="7"/>
      <c r="S7" s="7" t="n">
        <v>0</v>
      </c>
      <c r="X7" s="7" t="n">
        <v>2608.47523679634</v>
      </c>
    </row>
    <row r="8" customFormat="false" ht="10.2" hidden="false" customHeight="false" outlineLevel="0" collapsed="false">
      <c r="A8" s="6" t="n">
        <v>1965</v>
      </c>
      <c r="B8" s="7" t="n">
        <v>2902.9049784</v>
      </c>
      <c r="C8" s="7" t="n">
        <v>0</v>
      </c>
      <c r="D8" s="7" t="n">
        <v>0</v>
      </c>
      <c r="E8" s="7" t="n">
        <v>0</v>
      </c>
      <c r="F8" s="7" t="n">
        <v>0</v>
      </c>
      <c r="H8" s="7"/>
      <c r="I8" s="8" t="n">
        <f aca="false">-SUM(B8:H8)-S8+X8</f>
        <v>0</v>
      </c>
      <c r="N8" s="7" t="n">
        <v>2902.9049784</v>
      </c>
      <c r="Q8" s="7"/>
      <c r="S8" s="7" t="n">
        <v>0</v>
      </c>
      <c r="X8" s="7" t="n">
        <v>2902.9049784</v>
      </c>
    </row>
    <row r="9" customFormat="false" ht="10.2" hidden="false" customHeight="false" outlineLevel="0" collapsed="false">
      <c r="A9" s="6" t="n">
        <v>1966</v>
      </c>
      <c r="B9" s="7" t="n">
        <v>3431.9390808</v>
      </c>
      <c r="C9" s="7" t="n">
        <v>0.578424</v>
      </c>
      <c r="D9" s="7" t="n">
        <v>-82.5559616143026</v>
      </c>
      <c r="E9" s="7" t="n">
        <v>0</v>
      </c>
      <c r="F9" s="7" t="n">
        <v>0</v>
      </c>
      <c r="H9" s="7"/>
      <c r="I9" s="8" t="n">
        <f aca="false">-SUM(B9:H9)-S9+X9</f>
        <v>0</v>
      </c>
      <c r="N9" s="7" t="n">
        <v>3431.9390808</v>
      </c>
      <c r="Q9" s="7"/>
      <c r="S9" s="7" t="n">
        <v>0</v>
      </c>
      <c r="X9" s="7" t="n">
        <v>3349.9615431857</v>
      </c>
    </row>
    <row r="10" customFormat="false" ht="10.2" hidden="false" customHeight="false" outlineLevel="0" collapsed="false">
      <c r="A10" s="6" t="n">
        <v>1967</v>
      </c>
      <c r="B10" s="7" t="n">
        <v>3554.79108</v>
      </c>
      <c r="C10" s="7" t="n">
        <v>1.2950688</v>
      </c>
      <c r="D10" s="7" t="n">
        <v>79.9884317076377</v>
      </c>
      <c r="E10" s="7" t="n">
        <v>-12.45114</v>
      </c>
      <c r="F10" s="7" t="n">
        <v>0</v>
      </c>
      <c r="H10" s="7"/>
      <c r="I10" s="8" t="n">
        <f aca="false">-SUM(B10:H10)-S10+X10</f>
        <v>0</v>
      </c>
      <c r="N10" s="7" t="n">
        <v>3554.79108</v>
      </c>
      <c r="Q10" s="7"/>
      <c r="S10" s="7" t="n">
        <v>0</v>
      </c>
      <c r="X10" s="7" t="n">
        <v>3623.62344050764</v>
      </c>
    </row>
    <row r="11" customFormat="false" ht="10.2" hidden="false" customHeight="false" outlineLevel="0" collapsed="false">
      <c r="A11" s="6" t="n">
        <v>1968</v>
      </c>
      <c r="B11" s="7" t="n">
        <v>3560.7698808</v>
      </c>
      <c r="C11" s="7" t="n">
        <v>69.8984088</v>
      </c>
      <c r="D11" s="7" t="n">
        <v>99.936164059419</v>
      </c>
      <c r="E11" s="7" t="n">
        <v>0</v>
      </c>
      <c r="F11" s="7" t="n">
        <v>0</v>
      </c>
      <c r="H11" s="7"/>
      <c r="I11" s="8" t="n">
        <f aca="false">-SUM(B11:H11)-S11+X11</f>
        <v>0</v>
      </c>
      <c r="N11" s="7" t="n">
        <v>3560.7698808</v>
      </c>
      <c r="Q11" s="7"/>
      <c r="S11" s="7" t="n">
        <v>0</v>
      </c>
      <c r="X11" s="7" t="n">
        <v>3730.60445365942</v>
      </c>
    </row>
    <row r="12" customFormat="false" ht="10.2" hidden="false" customHeight="false" outlineLevel="0" collapsed="false">
      <c r="A12" s="6" t="n">
        <v>1969</v>
      </c>
      <c r="B12" s="7" t="n">
        <v>3974.032044</v>
      </c>
      <c r="C12" s="7" t="n">
        <v>0</v>
      </c>
      <c r="D12" s="7" t="n">
        <v>-72.878348889181</v>
      </c>
      <c r="E12" s="7" t="n">
        <v>0</v>
      </c>
      <c r="F12" s="7" t="n">
        <v>0</v>
      </c>
      <c r="H12" s="7"/>
      <c r="I12" s="8" t="n">
        <f aca="false">-SUM(B12:H12)-S12+X12</f>
        <v>0</v>
      </c>
      <c r="N12" s="7" t="n">
        <v>3974.032044</v>
      </c>
      <c r="Q12" s="7"/>
      <c r="S12" s="7" t="n">
        <v>0</v>
      </c>
      <c r="X12" s="7" t="n">
        <v>3901.15369511082</v>
      </c>
    </row>
    <row r="13" customFormat="false" ht="10.2" hidden="false" customHeight="false" outlineLevel="0" collapsed="false">
      <c r="A13" s="6" t="n">
        <v>1970</v>
      </c>
      <c r="B13" s="7" t="n">
        <v>4037.929116</v>
      </c>
      <c r="C13" s="7" t="n">
        <v>0.9585312</v>
      </c>
      <c r="D13" s="7" t="n">
        <v>71.364</v>
      </c>
      <c r="E13" s="7" t="n">
        <v>-23.0851272</v>
      </c>
      <c r="F13" s="7" t="n">
        <v>0</v>
      </c>
      <c r="H13" s="7"/>
      <c r="I13" s="8" t="n">
        <f aca="false">-SUM(B13:H13)-S13+X13</f>
        <v>0</v>
      </c>
      <c r="N13" s="7" t="n">
        <v>4037.929116</v>
      </c>
      <c r="Q13" s="7"/>
      <c r="S13" s="7" t="n">
        <v>0</v>
      </c>
      <c r="X13" s="7" t="n">
        <v>4087.16652</v>
      </c>
    </row>
    <row r="14" customFormat="false" ht="10.2" hidden="false" customHeight="false" outlineLevel="0" collapsed="false">
      <c r="A14" s="6" t="n">
        <v>1971</v>
      </c>
      <c r="B14" s="7" t="n">
        <v>4399.6642176</v>
      </c>
      <c r="C14" s="7" t="n">
        <v>0</v>
      </c>
      <c r="D14" s="7" t="n">
        <v>-40.5648</v>
      </c>
      <c r="E14" s="7" t="n">
        <v>-90.7201704</v>
      </c>
      <c r="F14" s="7" t="n">
        <v>0</v>
      </c>
      <c r="H14" s="7"/>
      <c r="I14" s="8" t="n">
        <f aca="false">-SUM(B14:H14)-S14+X14</f>
        <v>0</v>
      </c>
      <c r="N14" s="7" t="n">
        <v>4399.6642176</v>
      </c>
      <c r="Q14" s="7"/>
      <c r="S14" s="7" t="n">
        <v>0</v>
      </c>
      <c r="X14" s="7" t="n">
        <v>4268.3792472</v>
      </c>
    </row>
    <row r="15" customFormat="false" ht="10.2" hidden="false" customHeight="false" outlineLevel="0" collapsed="false">
      <c r="A15" s="6" t="n">
        <v>1972</v>
      </c>
      <c r="B15" s="7" t="n">
        <v>4534.408464</v>
      </c>
      <c r="C15" s="7" t="n">
        <v>0</v>
      </c>
      <c r="D15" s="7" t="n">
        <v>81.1296</v>
      </c>
      <c r="E15" s="7" t="n">
        <v>-47.73876</v>
      </c>
      <c r="F15" s="7" t="n">
        <v>0</v>
      </c>
      <c r="H15" s="7"/>
      <c r="I15" s="8" t="n">
        <f aca="false">-SUM(B15:H15)-S15+X15</f>
        <v>0</v>
      </c>
      <c r="N15" s="7" t="n">
        <v>4534.408464</v>
      </c>
      <c r="Q15" s="7"/>
      <c r="S15" s="7" t="n">
        <v>0</v>
      </c>
      <c r="X15" s="7" t="n">
        <v>4567.799304</v>
      </c>
    </row>
    <row r="16" customFormat="false" ht="10.2" hidden="false" customHeight="false" outlineLevel="0" collapsed="false">
      <c r="A16" s="6" t="n">
        <v>1973</v>
      </c>
      <c r="B16" s="7" t="n">
        <v>4881.7813728</v>
      </c>
      <c r="C16" s="7" t="n">
        <v>92.5636152</v>
      </c>
      <c r="D16" s="7" t="n">
        <v>-182.5416</v>
      </c>
      <c r="E16" s="7" t="n">
        <v>0</v>
      </c>
      <c r="F16" s="7" t="n">
        <v>0</v>
      </c>
      <c r="H16" s="7"/>
      <c r="I16" s="8" t="n">
        <f aca="false">-SUM(B16:H16)-S16+X16</f>
        <v>0</v>
      </c>
      <c r="N16" s="7" t="n">
        <v>4881.7813728</v>
      </c>
      <c r="Q16" s="7"/>
      <c r="S16" s="7" t="n">
        <v>0</v>
      </c>
      <c r="X16" s="7" t="n">
        <v>4791.803388</v>
      </c>
    </row>
    <row r="17" customFormat="false" ht="10.2" hidden="false" customHeight="false" outlineLevel="0" collapsed="false">
      <c r="A17" s="6" t="n">
        <v>1974</v>
      </c>
      <c r="B17" s="7" t="n">
        <v>4586.6378976</v>
      </c>
      <c r="C17" s="7" t="n">
        <v>52.8566856</v>
      </c>
      <c r="D17" s="7" t="n">
        <v>109.6752</v>
      </c>
      <c r="E17" s="7" t="n">
        <v>-23.6154744</v>
      </c>
      <c r="F17" s="7" t="n">
        <v>0</v>
      </c>
      <c r="H17" s="7"/>
      <c r="I17" s="8" t="n">
        <f aca="false">-SUM(B17:H17)-S17+X17</f>
        <v>0</v>
      </c>
      <c r="N17" s="7" t="n">
        <v>4586.6378976</v>
      </c>
      <c r="Q17" s="7"/>
      <c r="S17" s="7" t="n">
        <v>0</v>
      </c>
      <c r="X17" s="7" t="n">
        <v>4725.5543088</v>
      </c>
    </row>
    <row r="18" customFormat="false" ht="10.2" hidden="false" customHeight="false" outlineLevel="0" collapsed="false">
      <c r="A18" s="6" t="n">
        <v>1975</v>
      </c>
      <c r="B18" s="7" t="n">
        <v>3949.9583376</v>
      </c>
      <c r="C18" s="7" t="n">
        <v>89.9892528</v>
      </c>
      <c r="D18" s="7" t="n">
        <v>-40.5648</v>
      </c>
      <c r="E18" s="7" t="n">
        <v>0</v>
      </c>
      <c r="F18" s="7" t="n">
        <v>0</v>
      </c>
      <c r="H18" s="7"/>
      <c r="I18" s="8" t="n">
        <f aca="false">-SUM(B18:H18)-S18+X18</f>
        <v>0</v>
      </c>
      <c r="N18" s="7" t="n">
        <v>3949.9583376</v>
      </c>
      <c r="Q18" s="7"/>
      <c r="S18" s="7" t="n">
        <v>0</v>
      </c>
      <c r="X18" s="7" t="n">
        <v>3999.3827904</v>
      </c>
    </row>
    <row r="19" customFormat="false" ht="10.2" hidden="false" customHeight="false" outlineLevel="0" collapsed="false">
      <c r="A19" s="6" t="n">
        <v>1976</v>
      </c>
      <c r="B19" s="7" t="n">
        <v>3730.8768672</v>
      </c>
      <c r="C19" s="7" t="n">
        <v>0</v>
      </c>
      <c r="D19" s="7" t="n">
        <v>96.9048</v>
      </c>
      <c r="E19" s="7" t="n">
        <v>-52.580244</v>
      </c>
      <c r="F19" s="7" t="n">
        <v>0</v>
      </c>
      <c r="H19" s="7"/>
      <c r="I19" s="8" t="n">
        <f aca="false">-SUM(B19:H19)-S19+X19</f>
        <v>0</v>
      </c>
      <c r="N19" s="7" t="n">
        <v>3730.8768672</v>
      </c>
      <c r="Q19" s="7"/>
      <c r="S19" s="7" t="n">
        <v>0</v>
      </c>
      <c r="X19" s="7" t="n">
        <v>3775.2014232</v>
      </c>
    </row>
    <row r="20" customFormat="false" ht="10.2" hidden="false" customHeight="false" outlineLevel="0" collapsed="false">
      <c r="A20" s="6" t="n">
        <v>1977</v>
      </c>
      <c r="B20" s="7" t="n">
        <v>4073.9123472</v>
      </c>
      <c r="C20" s="7" t="n">
        <v>12.9754776</v>
      </c>
      <c r="D20" s="7" t="n">
        <v>-111.9288</v>
      </c>
      <c r="E20" s="7" t="n">
        <v>0</v>
      </c>
      <c r="F20" s="7" t="n">
        <v>0</v>
      </c>
      <c r="H20" s="7"/>
      <c r="I20" s="8" t="n">
        <f aca="false">-SUM(B20:H20)-S20+X20</f>
        <v>0</v>
      </c>
      <c r="N20" s="7" t="n">
        <v>4073.9123472</v>
      </c>
      <c r="Q20" s="7"/>
      <c r="S20" s="7" t="n">
        <v>0</v>
      </c>
      <c r="X20" s="7" t="n">
        <v>3974.9590248</v>
      </c>
    </row>
    <row r="21" customFormat="false" ht="10.2" hidden="false" customHeight="false" outlineLevel="0" collapsed="false">
      <c r="A21" s="6" t="n">
        <v>1978</v>
      </c>
      <c r="B21" s="7" t="n">
        <v>4315.997064</v>
      </c>
      <c r="C21" s="7" t="n">
        <v>0</v>
      </c>
      <c r="D21" s="7" t="n">
        <v>43.5696</v>
      </c>
      <c r="E21" s="7" t="n">
        <v>0</v>
      </c>
      <c r="F21" s="7" t="n">
        <v>0</v>
      </c>
      <c r="H21" s="7"/>
      <c r="I21" s="8" t="n">
        <f aca="false">-SUM(B21:H21)-S21+X21</f>
        <v>0</v>
      </c>
      <c r="N21" s="7" t="n">
        <v>4315.997064</v>
      </c>
      <c r="Q21" s="7"/>
      <c r="S21" s="7" t="n">
        <v>0</v>
      </c>
      <c r="X21" s="7" t="n">
        <v>4359.566664</v>
      </c>
    </row>
    <row r="22" customFormat="false" ht="10.2" hidden="false" customHeight="false" outlineLevel="0" collapsed="false">
      <c r="A22" s="6" t="n">
        <v>1979</v>
      </c>
      <c r="B22" s="7" t="n">
        <v>4566.1000896</v>
      </c>
      <c r="C22" s="7" t="n">
        <v>6.7164792</v>
      </c>
      <c r="D22" s="7" t="n">
        <v>-87.1392</v>
      </c>
      <c r="E22" s="7" t="n">
        <v>-0.01878</v>
      </c>
      <c r="F22" s="7" t="n">
        <v>0</v>
      </c>
      <c r="H22" s="7"/>
      <c r="I22" s="8" t="n">
        <f aca="false">-SUM(B22:H22)-S22+X22</f>
        <v>0</v>
      </c>
      <c r="N22" s="7" t="n">
        <v>4566.1000896</v>
      </c>
      <c r="Q22" s="7"/>
      <c r="S22" s="7" t="n">
        <v>0</v>
      </c>
      <c r="X22" s="7" t="n">
        <v>4485.6585888</v>
      </c>
    </row>
    <row r="23" customFormat="false" ht="10.2" hidden="false" customHeight="false" outlineLevel="0" collapsed="false">
      <c r="A23" s="6" t="n">
        <v>1980</v>
      </c>
      <c r="B23" s="7" t="n">
        <v>5058.0369312</v>
      </c>
      <c r="C23" s="7" t="n">
        <v>310.8623352</v>
      </c>
      <c r="D23" s="7" t="n">
        <v>-55.5888</v>
      </c>
      <c r="E23" s="7" t="n">
        <v>0</v>
      </c>
      <c r="F23" s="7" t="n">
        <v>0</v>
      </c>
      <c r="H23" s="7"/>
      <c r="I23" s="8" t="n">
        <f aca="false">-SUM(B23:H23)-S23+X23</f>
        <v>0</v>
      </c>
      <c r="N23" s="7" t="n">
        <v>5058.0369312</v>
      </c>
      <c r="Q23" s="7"/>
      <c r="S23" s="7" t="n">
        <v>0</v>
      </c>
      <c r="X23" s="7" t="n">
        <v>5313.3104664</v>
      </c>
    </row>
    <row r="24" customFormat="false" ht="10.2" hidden="false" customHeight="false" outlineLevel="0" collapsed="false">
      <c r="A24" s="6" t="n">
        <v>1981</v>
      </c>
      <c r="B24" s="7" t="n">
        <v>4990.3583184</v>
      </c>
      <c r="C24" s="7" t="n">
        <v>263.4578592</v>
      </c>
      <c r="D24" s="7" t="n">
        <v>72.1152</v>
      </c>
      <c r="E24" s="7" t="n">
        <v>-8.755236</v>
      </c>
      <c r="F24" s="7" t="n">
        <v>0</v>
      </c>
      <c r="H24" s="7"/>
      <c r="I24" s="8" t="n">
        <f aca="false">-SUM(B24:H24)-S24+X24</f>
        <v>0</v>
      </c>
      <c r="N24" s="7" t="n">
        <v>4990.3583184</v>
      </c>
      <c r="Q24" s="7"/>
      <c r="S24" s="7" t="n">
        <v>0</v>
      </c>
      <c r="X24" s="7" t="n">
        <v>5317.1761416</v>
      </c>
    </row>
    <row r="25" customFormat="false" ht="10.2" hidden="false" customHeight="false" outlineLevel="0" collapsed="false">
      <c r="A25" s="6" t="n">
        <v>1982</v>
      </c>
      <c r="B25" s="7" t="n">
        <v>4510.20810528</v>
      </c>
      <c r="C25" s="7" t="n">
        <v>49.117212</v>
      </c>
      <c r="D25" s="7" t="n">
        <v>53.3352</v>
      </c>
      <c r="E25" s="7" t="n">
        <v>-64.4221608</v>
      </c>
      <c r="F25" s="7" t="n">
        <v>0</v>
      </c>
      <c r="H25" s="7"/>
      <c r="I25" s="8" t="n">
        <f aca="false">-SUM(B25:H25)-S25+X25</f>
        <v>0</v>
      </c>
      <c r="N25" s="7" t="n">
        <v>4510.20810528</v>
      </c>
      <c r="Q25" s="7"/>
      <c r="S25" s="7" t="n">
        <v>0</v>
      </c>
      <c r="X25" s="7" t="n">
        <v>4548.23835648</v>
      </c>
    </row>
    <row r="26" customFormat="false" ht="10.2" hidden="false" customHeight="false" outlineLevel="0" collapsed="false">
      <c r="A26" s="6" t="n">
        <v>1983</v>
      </c>
      <c r="B26" s="7" t="n">
        <v>4501.69625808</v>
      </c>
      <c r="C26" s="7" t="n">
        <v>0</v>
      </c>
      <c r="D26" s="7" t="n">
        <v>-56.34</v>
      </c>
      <c r="E26" s="7" t="n">
        <v>-11.0786976</v>
      </c>
      <c r="F26" s="7" t="n">
        <v>0</v>
      </c>
      <c r="H26" s="7"/>
      <c r="I26" s="8" t="n">
        <f aca="false">-SUM(B26:H26)-S26+X26</f>
        <v>0</v>
      </c>
      <c r="N26" s="7" t="n">
        <v>4501.69625808</v>
      </c>
      <c r="Q26" s="7"/>
      <c r="S26" s="7" t="n">
        <v>0</v>
      </c>
      <c r="X26" s="7" t="n">
        <v>4434.27756048</v>
      </c>
    </row>
    <row r="27" customFormat="false" ht="10.2" hidden="false" customHeight="false" outlineLevel="0" collapsed="false">
      <c r="A27" s="6" t="n">
        <v>1984</v>
      </c>
      <c r="B27" s="7" t="n">
        <v>4350.26921184</v>
      </c>
      <c r="C27" s="7" t="n">
        <v>0</v>
      </c>
      <c r="D27" s="7" t="n">
        <v>-6.7608</v>
      </c>
      <c r="E27" s="7" t="n">
        <v>-31.8553872</v>
      </c>
      <c r="F27" s="7" t="n">
        <v>0</v>
      </c>
      <c r="H27" s="7"/>
      <c r="I27" s="8" t="n">
        <f aca="false">-SUM(B27:H27)-S27+X27</f>
        <v>0</v>
      </c>
      <c r="N27" s="7" t="n">
        <v>4350.26921184</v>
      </c>
      <c r="Q27" s="7"/>
      <c r="S27" s="7" t="n">
        <v>0</v>
      </c>
      <c r="X27" s="7" t="n">
        <v>4311.65302464</v>
      </c>
    </row>
    <row r="28" customFormat="false" ht="10.2" hidden="false" customHeight="false" outlineLevel="0" collapsed="false">
      <c r="A28" s="6" t="n">
        <v>1985</v>
      </c>
      <c r="B28" s="7" t="n">
        <v>4076.99835192</v>
      </c>
      <c r="C28" s="7" t="n">
        <v>0</v>
      </c>
      <c r="D28" s="7" t="n">
        <v>93.9</v>
      </c>
      <c r="E28" s="7" t="n">
        <v>-385.0358232</v>
      </c>
      <c r="F28" s="7" t="n">
        <v>0</v>
      </c>
      <c r="H28" s="7"/>
      <c r="I28" s="8" t="n">
        <f aca="false">-SUM(B28:H28)-S28+X28</f>
        <v>0</v>
      </c>
      <c r="N28" s="7" t="n">
        <v>4076.99835192</v>
      </c>
      <c r="Q28" s="7"/>
      <c r="S28" s="7" t="n">
        <v>0</v>
      </c>
      <c r="X28" s="7" t="n">
        <v>3785.86252872</v>
      </c>
    </row>
    <row r="29" customFormat="false" ht="10.2" hidden="false" customHeight="false" outlineLevel="0" collapsed="false">
      <c r="A29" s="6" t="n">
        <v>1986</v>
      </c>
      <c r="B29" s="7" t="n">
        <v>4097.54645136</v>
      </c>
      <c r="C29" s="7" t="n">
        <v>0</v>
      </c>
      <c r="D29" s="7" t="n">
        <v>-21.7848</v>
      </c>
      <c r="E29" s="7" t="n">
        <v>-77.437452</v>
      </c>
      <c r="F29" s="7" t="n">
        <v>0</v>
      </c>
      <c r="H29" s="7"/>
      <c r="I29" s="8" t="n">
        <f aca="false">-SUM(B29:H29)-S29+X29</f>
        <v>0</v>
      </c>
      <c r="N29" s="7" t="n">
        <v>4097.54645136</v>
      </c>
      <c r="Q29" s="7"/>
      <c r="S29" s="7" t="n">
        <v>0</v>
      </c>
      <c r="X29" s="7" t="n">
        <v>3998.32419936</v>
      </c>
    </row>
    <row r="30" customFormat="false" ht="10.2" hidden="false" customHeight="false" outlineLevel="0" collapsed="false">
      <c r="A30" s="6" t="n">
        <v>1987</v>
      </c>
      <c r="B30" s="7" t="n">
        <v>3947.26198032</v>
      </c>
      <c r="C30" s="7" t="n">
        <v>127.74156</v>
      </c>
      <c r="D30" s="7" t="n">
        <v>-12.7704</v>
      </c>
      <c r="E30" s="7" t="n">
        <v>-29.1037416</v>
      </c>
      <c r="F30" s="7" t="n">
        <v>0</v>
      </c>
      <c r="H30" s="7"/>
      <c r="I30" s="8" t="n">
        <f aca="false">-SUM(B30:H30)-S30+X30</f>
        <v>0</v>
      </c>
      <c r="N30" s="7" t="n">
        <v>3947.26198032</v>
      </c>
      <c r="Q30" s="7"/>
      <c r="S30" s="7" t="n">
        <v>0</v>
      </c>
      <c r="X30" s="7" t="n">
        <v>4033.12939872</v>
      </c>
    </row>
    <row r="31" customFormat="false" ht="10.2" hidden="false" customHeight="false" outlineLevel="0" collapsed="false">
      <c r="A31" s="6" t="n">
        <v>1988</v>
      </c>
      <c r="B31" s="7" t="n">
        <v>3988.4629716</v>
      </c>
      <c r="C31" s="7" t="n">
        <v>0</v>
      </c>
      <c r="D31" s="7" t="n">
        <v>-24.0384</v>
      </c>
      <c r="E31" s="7" t="n">
        <v>-504.6741888</v>
      </c>
      <c r="F31" s="7" t="n">
        <v>0</v>
      </c>
      <c r="H31" s="7"/>
      <c r="I31" s="8" t="n">
        <f aca="false">-SUM(B31:H31)-S31+X31</f>
        <v>0</v>
      </c>
      <c r="N31" s="7" t="n">
        <v>3988.4629716</v>
      </c>
      <c r="Q31" s="7"/>
      <c r="S31" s="7" t="n">
        <v>0</v>
      </c>
      <c r="X31" s="7" t="n">
        <v>3459.7503828</v>
      </c>
    </row>
    <row r="32" customFormat="false" ht="10.2" hidden="false" customHeight="false" outlineLevel="0" collapsed="false">
      <c r="A32" s="6" t="n">
        <v>1989</v>
      </c>
      <c r="B32" s="7" t="n">
        <v>3720.38981472</v>
      </c>
      <c r="C32" s="7" t="n">
        <v>0</v>
      </c>
      <c r="D32" s="7" t="n">
        <v>66.8568</v>
      </c>
      <c r="E32" s="7" t="n">
        <v>-470.5877376</v>
      </c>
      <c r="F32" s="7" t="n">
        <v>0</v>
      </c>
      <c r="H32" s="7"/>
      <c r="I32" s="8" t="n">
        <f aca="false">-SUM(B32:H32)-S32+X32</f>
        <v>0</v>
      </c>
      <c r="N32" s="7" t="n">
        <v>3720.38981472</v>
      </c>
      <c r="Q32" s="7"/>
      <c r="S32" s="7" t="n">
        <v>0</v>
      </c>
      <c r="X32" s="7" t="n">
        <v>3316.65887712</v>
      </c>
    </row>
    <row r="33" customFormat="false" ht="10.2" hidden="false" customHeight="false" outlineLevel="0" collapsed="false">
      <c r="A33" s="6" t="n">
        <v>1990</v>
      </c>
      <c r="B33" s="7" t="n">
        <v>3791.23285752</v>
      </c>
      <c r="C33" s="7" t="n">
        <v>0.025984008</v>
      </c>
      <c r="D33" s="7" t="n">
        <v>36.8088</v>
      </c>
      <c r="E33" s="7" t="n">
        <v>-795.0718328</v>
      </c>
      <c r="F33" s="7" t="n">
        <v>0</v>
      </c>
      <c r="H33" s="7"/>
      <c r="I33" s="8" t="n">
        <f aca="false">-SUM(B33:H33)-S33+X33</f>
        <v>0</v>
      </c>
      <c r="N33" s="7" t="n">
        <v>3791.23285752</v>
      </c>
      <c r="Q33" s="7"/>
      <c r="S33" s="7" t="n">
        <v>0</v>
      </c>
      <c r="X33" s="7" t="n">
        <v>3032.995808728</v>
      </c>
    </row>
    <row r="34" customFormat="false" ht="10.2" hidden="false" customHeight="false" outlineLevel="0" collapsed="false">
      <c r="A34" s="6" t="n">
        <v>1991</v>
      </c>
      <c r="B34" s="7" t="n">
        <v>5088.91297896</v>
      </c>
      <c r="C34" s="7" t="n">
        <v>0</v>
      </c>
      <c r="D34" s="7" t="n">
        <v>85.6368</v>
      </c>
      <c r="E34" s="7" t="n">
        <v>-1119.555928</v>
      </c>
      <c r="F34" s="7" t="n">
        <v>0</v>
      </c>
      <c r="H34" s="7"/>
      <c r="I34" s="8" t="n">
        <f aca="false">-SUM(B34:H34)-S34+X34</f>
        <v>0</v>
      </c>
      <c r="N34" s="7" t="n">
        <v>5088.91297896</v>
      </c>
      <c r="Q34" s="7"/>
      <c r="S34" s="7" t="n">
        <v>0</v>
      </c>
      <c r="X34" s="7" t="n">
        <v>4054.99385096</v>
      </c>
    </row>
    <row r="35" customFormat="false" ht="10.2" hidden="false" customHeight="false" outlineLevel="0" collapsed="false">
      <c r="A35" s="6" t="n">
        <v>1992</v>
      </c>
      <c r="B35" s="7" t="n">
        <v>5343.17314536</v>
      </c>
      <c r="C35" s="7" t="n">
        <v>0</v>
      </c>
      <c r="D35" s="7" t="n">
        <v>-142.728</v>
      </c>
      <c r="E35" s="7" t="n">
        <v>-1444.0400232</v>
      </c>
      <c r="F35" s="7" t="n">
        <v>0</v>
      </c>
      <c r="H35" s="7"/>
      <c r="I35" s="8" t="n">
        <f aca="false">-SUM(B35:H35)-S35+X35</f>
        <v>0</v>
      </c>
      <c r="N35" s="7" t="n">
        <v>5343.17314536</v>
      </c>
      <c r="Q35" s="7"/>
      <c r="S35" s="7" t="n">
        <v>0</v>
      </c>
      <c r="X35" s="7" t="n">
        <v>3756.40512216</v>
      </c>
    </row>
    <row r="36" customFormat="false" ht="10.2" hidden="false" customHeight="false" outlineLevel="0" collapsed="false">
      <c r="A36" s="6" t="n">
        <v>1993</v>
      </c>
      <c r="B36" s="7" t="n">
        <v>5309.83902096</v>
      </c>
      <c r="C36" s="7" t="n">
        <v>0</v>
      </c>
      <c r="D36" s="7" t="n">
        <v>-175.7808</v>
      </c>
      <c r="E36" s="7" t="n">
        <v>-1323.6872664</v>
      </c>
      <c r="F36" s="7" t="n">
        <v>0</v>
      </c>
      <c r="H36" s="7"/>
      <c r="I36" s="8" t="n">
        <f aca="false">-SUM(B36:H36)-S36+X36</f>
        <v>0</v>
      </c>
      <c r="N36" s="7" t="n">
        <v>5309.83902096</v>
      </c>
      <c r="Q36" s="7"/>
      <c r="S36" s="7" t="n">
        <v>0</v>
      </c>
      <c r="X36" s="7" t="n">
        <v>3810.37095456</v>
      </c>
    </row>
    <row r="37" customFormat="false" ht="10.2" hidden="false" customHeight="false" outlineLevel="0" collapsed="false">
      <c r="A37" s="6" t="n">
        <v>1994</v>
      </c>
      <c r="B37" s="7" t="n">
        <v>5460.31685088</v>
      </c>
      <c r="C37" s="7" t="n">
        <v>46.7539368</v>
      </c>
      <c r="D37" s="7" t="n">
        <v>-53.3352</v>
      </c>
      <c r="E37" s="7" t="n">
        <v>-1203.3345096</v>
      </c>
      <c r="F37" s="7" t="n">
        <v>0</v>
      </c>
      <c r="H37" s="7"/>
      <c r="I37" s="8" t="n">
        <f aca="false">-SUM(B37:H37)-S37+X37</f>
        <v>0</v>
      </c>
      <c r="N37" s="7" t="n">
        <v>5460.31685088</v>
      </c>
      <c r="Q37" s="7"/>
      <c r="S37" s="7" t="n">
        <v>0</v>
      </c>
      <c r="X37" s="7" t="n">
        <v>4250.40107808</v>
      </c>
    </row>
    <row r="38" customFormat="false" ht="10.2" hidden="false" customHeight="false" outlineLevel="0" collapsed="false">
      <c r="A38" s="6" t="n">
        <v>1995</v>
      </c>
      <c r="B38" s="7" t="n">
        <v>5277.16727669672</v>
      </c>
      <c r="C38" s="7" t="n">
        <v>0</v>
      </c>
      <c r="D38" s="7" t="n">
        <v>-49.8353592</v>
      </c>
      <c r="E38" s="7" t="n">
        <v>-1082.9817528</v>
      </c>
      <c r="F38" s="7" t="n">
        <v>0</v>
      </c>
      <c r="H38" s="7"/>
      <c r="I38" s="8" t="n">
        <f aca="false">-SUM(B38:H38)-S38+X38</f>
        <v>0</v>
      </c>
      <c r="N38" s="7" t="n">
        <v>5277.16727669672</v>
      </c>
      <c r="Q38" s="7"/>
      <c r="S38" s="7" t="n">
        <v>0</v>
      </c>
      <c r="X38" s="7" t="n">
        <v>4144.35016469672</v>
      </c>
    </row>
    <row r="39" customFormat="false" ht="10.2" hidden="false" customHeight="false" outlineLevel="0" collapsed="false">
      <c r="A39" s="6" t="n">
        <v>1996</v>
      </c>
      <c r="B39" s="7" t="n">
        <v>6091.14366144</v>
      </c>
      <c r="C39" s="7" t="n">
        <v>261.845784</v>
      </c>
      <c r="D39" s="7" t="n">
        <v>-25.3988232</v>
      </c>
      <c r="E39" s="7" t="n">
        <v>-952.363848</v>
      </c>
      <c r="F39" s="7" t="n">
        <v>0</v>
      </c>
      <c r="H39" s="7"/>
      <c r="I39" s="8" t="n">
        <f aca="false">-SUM(B39:H39)-S39+X39</f>
        <v>0</v>
      </c>
      <c r="N39" s="7" t="n">
        <v>6091.14366144</v>
      </c>
      <c r="Q39" s="7"/>
      <c r="S39" s="7" t="n">
        <v>0</v>
      </c>
      <c r="X39" s="7" t="n">
        <v>5375.22677424</v>
      </c>
    </row>
    <row r="40" customFormat="false" ht="10.2" hidden="false" customHeight="false" outlineLevel="0" collapsed="false">
      <c r="A40" s="6" t="n">
        <v>1997</v>
      </c>
      <c r="B40" s="7" t="n">
        <v>5882.7133056</v>
      </c>
      <c r="C40" s="7" t="n">
        <v>0</v>
      </c>
      <c r="D40" s="7" t="n">
        <v>-40.3754976</v>
      </c>
      <c r="E40" s="7" t="n">
        <v>-1170.8526216</v>
      </c>
      <c r="F40" s="7" t="n">
        <v>0</v>
      </c>
      <c r="H40" s="7"/>
      <c r="I40" s="8" t="n">
        <f aca="false">-SUM(B40:H40)-S40+X40</f>
        <v>0</v>
      </c>
      <c r="N40" s="7" t="n">
        <v>5882.7133056</v>
      </c>
      <c r="Q40" s="7"/>
      <c r="S40" s="7" t="n">
        <v>0</v>
      </c>
      <c r="X40" s="7" t="n">
        <v>4671.4851864</v>
      </c>
    </row>
    <row r="41" customFormat="false" ht="10.2" hidden="false" customHeight="false" outlineLevel="0" collapsed="false">
      <c r="A41" s="6" t="n">
        <v>1998</v>
      </c>
      <c r="B41" s="7" t="n">
        <v>6243.13185408</v>
      </c>
      <c r="C41" s="7" t="n">
        <v>27.5900736</v>
      </c>
      <c r="D41" s="7" t="n">
        <v>-52.535172</v>
      </c>
      <c r="E41" s="7" t="n">
        <v>-1389.3413952</v>
      </c>
      <c r="F41" s="7" t="n">
        <v>0</v>
      </c>
      <c r="H41" s="7"/>
      <c r="I41" s="8" t="n">
        <f aca="false">-SUM(B41:H41)-S41+X41</f>
        <v>0</v>
      </c>
      <c r="N41" s="7" t="n">
        <v>6243.13185408</v>
      </c>
      <c r="Q41" s="7"/>
      <c r="S41" s="7" t="n">
        <v>0</v>
      </c>
      <c r="X41" s="7" t="n">
        <v>4828.84536048</v>
      </c>
    </row>
    <row r="42" customFormat="false" ht="10.2" hidden="false" customHeight="false" outlineLevel="0" collapsed="false">
      <c r="A42" s="6" t="n">
        <v>1999</v>
      </c>
      <c r="B42" s="7" t="n">
        <v>5794.27543104</v>
      </c>
      <c r="C42" s="7" t="n">
        <v>85.9492992</v>
      </c>
      <c r="D42" s="7" t="n">
        <v>29.7655488</v>
      </c>
      <c r="E42" s="7" t="n">
        <v>-1851.3143712</v>
      </c>
      <c r="F42" s="7" t="n">
        <v>0</v>
      </c>
      <c r="H42" s="7"/>
      <c r="I42" s="8" t="n">
        <f aca="false">-SUM(B42:H42)-S42+X42</f>
        <v>0</v>
      </c>
      <c r="N42" s="7" t="n">
        <v>5794.27543104</v>
      </c>
      <c r="Q42" s="7"/>
      <c r="S42" s="7" t="n">
        <v>0</v>
      </c>
      <c r="X42" s="7" t="n">
        <v>4058.67590784</v>
      </c>
    </row>
    <row r="43" customFormat="false" ht="10.2" hidden="false" customHeight="false" outlineLevel="0" collapsed="false">
      <c r="A43" s="6" t="n">
        <v>2000</v>
      </c>
      <c r="B43" s="7" t="n">
        <v>5543.74301952</v>
      </c>
      <c r="C43" s="7" t="n">
        <v>13.6571916</v>
      </c>
      <c r="D43" s="7" t="n">
        <v>-13.3082592</v>
      </c>
      <c r="E43" s="7" t="n">
        <v>-1964.731294644</v>
      </c>
      <c r="F43" s="7" t="n">
        <v>0</v>
      </c>
      <c r="H43" s="7"/>
      <c r="I43" s="8" t="n">
        <f aca="false">-SUM(B43:H43)-S43+X43</f>
        <v>0</v>
      </c>
      <c r="N43" s="7" t="n">
        <v>5543.74301952</v>
      </c>
      <c r="Q43" s="7"/>
      <c r="S43" s="7" t="n">
        <v>0</v>
      </c>
      <c r="X43" s="7" t="n">
        <v>3579.360657276</v>
      </c>
    </row>
    <row r="44" customFormat="false" ht="10.2" hidden="false" customHeight="false" outlineLevel="0" collapsed="false">
      <c r="A44" s="6" t="n">
        <v>2001</v>
      </c>
      <c r="B44" s="7" t="n">
        <v>5378.321568</v>
      </c>
      <c r="C44" s="7" t="n">
        <v>57.61260792</v>
      </c>
      <c r="D44" s="7" t="n">
        <v>-96.4262856</v>
      </c>
      <c r="E44" s="7" t="n">
        <v>-2078.148218088</v>
      </c>
      <c r="F44" s="7" t="n">
        <v>0</v>
      </c>
      <c r="H44" s="7"/>
      <c r="I44" s="8" t="n">
        <f aca="false">-SUM(B44:H44)-S44+X44</f>
        <v>0</v>
      </c>
      <c r="N44" s="7" t="n">
        <v>5378.321568</v>
      </c>
      <c r="Q44" s="7"/>
      <c r="S44" s="7" t="n">
        <v>0</v>
      </c>
      <c r="X44" s="7" t="n">
        <v>3261.359672232</v>
      </c>
    </row>
    <row r="45" customFormat="false" ht="10.2" hidden="false" customHeight="false" outlineLevel="0" collapsed="false">
      <c r="A45" s="6" t="n">
        <v>2002</v>
      </c>
      <c r="B45" s="7" t="n">
        <v>4948.05584256</v>
      </c>
      <c r="C45" s="7" t="n">
        <v>3.2309112</v>
      </c>
      <c r="D45" s="7" t="n">
        <v>35.73834</v>
      </c>
      <c r="E45" s="7" t="n">
        <v>-2242.4431776</v>
      </c>
      <c r="F45" s="7" t="n">
        <v>0</v>
      </c>
      <c r="H45" s="7"/>
      <c r="I45" s="8" t="n">
        <f aca="false">-SUM(B45:H45)-S45+X45</f>
        <v>0</v>
      </c>
      <c r="N45" s="7" t="n">
        <v>4948.05584256</v>
      </c>
      <c r="Q45" s="7"/>
      <c r="S45" s="7" t="n">
        <v>0</v>
      </c>
      <c r="X45" s="7" t="n">
        <v>2744.58191616</v>
      </c>
    </row>
    <row r="46" customFormat="false" ht="10.2" hidden="false" customHeight="false" outlineLevel="0" collapsed="false">
      <c r="A46" s="6" t="n">
        <v>2003</v>
      </c>
      <c r="B46" s="7" t="n">
        <v>4698.674622504</v>
      </c>
      <c r="C46" s="7" t="n">
        <v>3.48722064</v>
      </c>
      <c r="D46" s="7" t="n">
        <v>31.4570836824</v>
      </c>
      <c r="E46" s="7" t="n">
        <v>-2314.413396</v>
      </c>
      <c r="F46" s="7" t="n">
        <v>0</v>
      </c>
      <c r="H46" s="7"/>
      <c r="I46" s="8" t="n">
        <f aca="false">-SUM(B46:H46)-S46+X46</f>
        <v>0</v>
      </c>
      <c r="N46" s="7" t="n">
        <v>4698.674622504</v>
      </c>
      <c r="Q46" s="7"/>
      <c r="S46" s="7" t="n">
        <v>0</v>
      </c>
      <c r="X46" s="7" t="n">
        <v>2419.2055308264</v>
      </c>
    </row>
    <row r="47" customFormat="false" ht="10.2" hidden="false" customHeight="false" outlineLevel="0" collapsed="false">
      <c r="A47" s="6" t="n">
        <v>2004</v>
      </c>
      <c r="B47" s="7" t="n">
        <v>4480.18237836</v>
      </c>
      <c r="C47" s="7" t="n">
        <v>30.54649632</v>
      </c>
      <c r="D47" s="7" t="n">
        <v>4.39096532159999</v>
      </c>
      <c r="E47" s="7" t="n">
        <v>-2058.9993864</v>
      </c>
      <c r="F47" s="7" t="n">
        <v>0</v>
      </c>
      <c r="H47" s="7"/>
      <c r="I47" s="8" t="n">
        <f aca="false">-SUM(B47:H47)-S47+X47</f>
        <v>0</v>
      </c>
      <c r="N47" s="7" t="n">
        <v>4480.18237836</v>
      </c>
      <c r="Q47" s="7"/>
      <c r="S47" s="7" t="n">
        <v>0</v>
      </c>
      <c r="X47" s="7" t="n">
        <v>2456.1204536016</v>
      </c>
    </row>
    <row r="48" customFormat="false" ht="10.2" hidden="false" customHeight="false" outlineLevel="0" collapsed="false">
      <c r="A48" s="6" t="n">
        <v>2005</v>
      </c>
      <c r="B48" s="7" t="n">
        <v>4539.605648712</v>
      </c>
      <c r="C48" s="7" t="n">
        <v>10.613051256</v>
      </c>
      <c r="D48" s="7" t="n">
        <v>-42.7454073984</v>
      </c>
      <c r="E48" s="7" t="n">
        <v>-2219.952918168</v>
      </c>
      <c r="F48" s="7" t="n">
        <v>0</v>
      </c>
      <c r="H48" s="7"/>
      <c r="I48" s="8" t="n">
        <f aca="false">-SUM(B48:H48)-S48+X48</f>
        <v>0</v>
      </c>
      <c r="N48" s="7" t="n">
        <v>4539.605648712</v>
      </c>
      <c r="Q48" s="7"/>
      <c r="S48" s="7" t="n">
        <v>0</v>
      </c>
      <c r="X48" s="7" t="n">
        <v>2287.5203744016</v>
      </c>
    </row>
    <row r="49" customFormat="false" ht="10.2" hidden="false" customHeight="false" outlineLevel="0" collapsed="false">
      <c r="A49" s="6" t="n">
        <v>2006</v>
      </c>
      <c r="B49" s="7" t="n">
        <v>4424.0549304</v>
      </c>
      <c r="C49" s="7" t="n">
        <v>24.9715451472</v>
      </c>
      <c r="D49" s="7" t="n">
        <v>-35.8510898616</v>
      </c>
      <c r="E49" s="7" t="n">
        <v>-1533.5363663544</v>
      </c>
      <c r="F49" s="7" t="n">
        <v>0</v>
      </c>
      <c r="H49" s="7"/>
      <c r="I49" s="8" t="n">
        <f aca="false">-SUM(B49:H49)-S49+X49</f>
        <v>0</v>
      </c>
      <c r="N49" s="7" t="n">
        <v>4424.0549304</v>
      </c>
      <c r="Q49" s="7"/>
      <c r="S49" s="7" t="n">
        <v>0</v>
      </c>
      <c r="X49" s="7" t="n">
        <v>2879.6390193312</v>
      </c>
    </row>
    <row r="50" customFormat="false" ht="10.2" hidden="false" customHeight="false" outlineLevel="0" collapsed="false">
      <c r="A50" s="12" t="n">
        <v>2007</v>
      </c>
      <c r="B50" s="9" t="n">
        <v>4481.02976952</v>
      </c>
      <c r="C50" s="9" t="n">
        <v>17.266076592</v>
      </c>
      <c r="D50" s="9" t="n">
        <v>3.70039617600007</v>
      </c>
      <c r="E50" s="9" t="n">
        <v>-1052.384197416</v>
      </c>
      <c r="F50" s="9" t="n">
        <v>0</v>
      </c>
      <c r="H50" s="7"/>
      <c r="I50" s="8" t="n">
        <f aca="false">-SUM(B50:H50)-S50+X50</f>
        <v>0</v>
      </c>
      <c r="N50" s="9" t="n">
        <v>4481.02976952</v>
      </c>
      <c r="Q50" s="7"/>
      <c r="S50" s="7" t="n">
        <v>0</v>
      </c>
      <c r="X50" s="9" t="n">
        <v>3449.612044872</v>
      </c>
    </row>
    <row r="51" customFormat="false" ht="10.2" hidden="false" customHeight="false" outlineLevel="0" collapsed="false">
      <c r="A51" s="12" t="n">
        <v>2008</v>
      </c>
      <c r="B51" s="9" t="n">
        <v>4393.869055152</v>
      </c>
      <c r="C51" s="9" t="n">
        <v>38.8510408656</v>
      </c>
      <c r="D51" s="9" t="n">
        <v>1.20223099679995</v>
      </c>
      <c r="E51" s="9" t="n">
        <v>-51.546975912</v>
      </c>
      <c r="F51" s="9" t="n">
        <v>0</v>
      </c>
      <c r="H51" s="7"/>
      <c r="I51" s="8" t="n">
        <f aca="false">-SUM(B51:H51)-S51+X51</f>
        <v>0</v>
      </c>
      <c r="N51" s="9" t="n">
        <v>4393.869055152</v>
      </c>
      <c r="Q51" s="7"/>
      <c r="S51" s="7" t="n">
        <v>0</v>
      </c>
      <c r="X51" s="9" t="n">
        <v>4382.3753511024</v>
      </c>
    </row>
    <row r="52" customFormat="false" ht="10.2" hidden="false" customHeight="false" outlineLevel="0" collapsed="false">
      <c r="A52" s="12" t="n">
        <v>2009</v>
      </c>
      <c r="B52" s="9" t="n">
        <v>4521.609901512</v>
      </c>
      <c r="C52" s="9" t="n">
        <v>0</v>
      </c>
      <c r="D52" s="9" t="n">
        <v>-406.6157717112</v>
      </c>
      <c r="E52" s="9" t="n">
        <v>-60.4333541544</v>
      </c>
      <c r="F52" s="9" t="n">
        <v>0</v>
      </c>
      <c r="H52" s="7"/>
      <c r="I52" s="8" t="n">
        <f aca="false">-SUM(B52:H52)-S52+X52</f>
        <v>0</v>
      </c>
      <c r="N52" s="9" t="n">
        <v>4521.609901512</v>
      </c>
      <c r="Q52" s="7"/>
      <c r="S52" s="7" t="n">
        <v>0</v>
      </c>
      <c r="X52" s="9" t="n">
        <v>4054.5607756464</v>
      </c>
    </row>
    <row r="53" customFormat="false" ht="10.2" hidden="false" customHeight="false" outlineLevel="0" collapsed="false">
      <c r="A53" s="12" t="n">
        <v>2010</v>
      </c>
      <c r="B53" s="9" t="n">
        <v>4620.0526355256</v>
      </c>
      <c r="C53" s="9" t="n">
        <v>105.3512928</v>
      </c>
      <c r="D53" s="16" t="n">
        <v>0</v>
      </c>
      <c r="E53" s="9" t="n">
        <v>-11.245787016</v>
      </c>
      <c r="F53" s="9" t="n">
        <v>-2.1551928</v>
      </c>
      <c r="H53" s="7"/>
      <c r="I53" s="8" t="n">
        <f aca="false">-SUM(B53:H53)-S53+X53</f>
        <v>0.0134456792002311</v>
      </c>
      <c r="N53" s="9" t="n">
        <v>4620.0526355256</v>
      </c>
      <c r="Q53" s="7"/>
      <c r="S53" s="7" t="n">
        <v>-0.0163941888</v>
      </c>
      <c r="X53" s="16" t="n">
        <v>4712</v>
      </c>
    </row>
    <row r="54" customFormat="false" ht="10.2" hidden="false" customHeight="false" outlineLevel="0" collapsed="false">
      <c r="A54" s="12" t="n">
        <v>2011</v>
      </c>
      <c r="B54" s="9" t="n">
        <v>5148.4567372848</v>
      </c>
      <c r="C54" s="9" t="n">
        <v>107.4432398184</v>
      </c>
      <c r="D54" s="9" t="n">
        <v>-24.0805740991404</v>
      </c>
      <c r="E54" s="9" t="n">
        <v>-0.984680472</v>
      </c>
      <c r="F54" s="9" t="n">
        <v>0</v>
      </c>
      <c r="H54" s="7"/>
      <c r="I54" s="8" t="n">
        <f aca="false">-SUM(B54:H54)-S54+X54</f>
        <v>0</v>
      </c>
      <c r="N54" s="9" t="n">
        <v>5148.4567372848</v>
      </c>
      <c r="Q54" s="7"/>
      <c r="S54" s="9" t="n">
        <v>0</v>
      </c>
      <c r="X54" s="9" t="n">
        <v>5230.83472253206</v>
      </c>
    </row>
    <row r="55" customFormat="false" ht="10.2" hidden="false" customHeight="false" outlineLevel="0" collapsed="false">
      <c r="A55" s="12" t="n">
        <v>2012</v>
      </c>
      <c r="B55" s="9" t="n">
        <v>5485.3645767216</v>
      </c>
      <c r="C55" s="9" t="n">
        <v>39.7850544</v>
      </c>
      <c r="D55" s="9" t="n">
        <v>51.4025275704756</v>
      </c>
      <c r="E55" s="9" t="n">
        <v>0</v>
      </c>
      <c r="F55" s="9" t="n">
        <v>0</v>
      </c>
      <c r="H55" s="7"/>
      <c r="I55" s="8" t="n">
        <f aca="false">-SUM(B55:H55)-S55+X55</f>
        <v>0</v>
      </c>
      <c r="N55" s="9" t="n">
        <v>5485.3645767216</v>
      </c>
      <c r="Q55" s="7"/>
      <c r="S55" s="9" t="n">
        <v>-0.00120192</v>
      </c>
      <c r="X55" s="9" t="n">
        <v>5576.55095677208</v>
      </c>
    </row>
    <row r="56" customFormat="false" ht="10.2" hidden="false" customHeight="false" outlineLevel="0" collapsed="false">
      <c r="A56" s="12" t="n">
        <v>2013</v>
      </c>
      <c r="B56" s="9" t="n">
        <v>5716.4696221104</v>
      </c>
      <c r="C56" s="9" t="n">
        <v>284.4950319072</v>
      </c>
      <c r="D56" s="9" t="n">
        <v>-31.5688038284119</v>
      </c>
      <c r="E56" s="9" t="n">
        <v>-10.5168</v>
      </c>
      <c r="F56" s="9" t="n">
        <v>-0.1382208</v>
      </c>
      <c r="H56" s="7"/>
      <c r="I56" s="8" t="n">
        <f aca="false">-SUM(B56:H56)-S56+X56</f>
        <v>0</v>
      </c>
      <c r="N56" s="9" t="n">
        <v>5716.4696221104</v>
      </c>
      <c r="Q56" s="7"/>
      <c r="S56" s="9" t="n">
        <v>-0.0120192</v>
      </c>
      <c r="X56" s="9" t="n">
        <v>5958.72881018919</v>
      </c>
    </row>
    <row r="57" customFormat="false" ht="10.2" hidden="false" customHeight="false" outlineLevel="0" collapsed="false">
      <c r="A57" s="12" t="n">
        <v>2014</v>
      </c>
      <c r="B57" s="9" t="n">
        <v>5469.4050435096</v>
      </c>
      <c r="C57" s="9" t="n">
        <v>337.4056063416</v>
      </c>
      <c r="D57" s="9" t="n">
        <v>-14.2120739925233</v>
      </c>
      <c r="E57" s="9" t="n">
        <v>0</v>
      </c>
      <c r="F57" s="9" t="n">
        <v>0</v>
      </c>
      <c r="H57" s="7"/>
      <c r="I57" s="8" t="n">
        <f aca="false">-SUM(B57:H57)-S57+X57</f>
        <v>0</v>
      </c>
      <c r="N57" s="9" t="n">
        <v>5469.4050435096</v>
      </c>
      <c r="Q57" s="7"/>
      <c r="S57" s="9" t="n">
        <v>-0.020868336</v>
      </c>
      <c r="X57" s="9" t="n">
        <v>5792.57770752268</v>
      </c>
    </row>
    <row r="58" customFormat="false" ht="10.2" hidden="false" customHeight="false" outlineLevel="0" collapsed="false">
      <c r="A58" s="12" t="n">
        <v>2015</v>
      </c>
      <c r="B58" s="9" t="n">
        <v>6250.03914619296</v>
      </c>
      <c r="C58" s="9" t="n">
        <v>11.2657464</v>
      </c>
      <c r="D58" s="9" t="n">
        <v>37.56523090608</v>
      </c>
      <c r="E58" s="9" t="n">
        <v>0</v>
      </c>
      <c r="F58" s="9" t="n">
        <v>0</v>
      </c>
      <c r="H58" s="7"/>
      <c r="I58" s="8" t="n">
        <f aca="false">-SUM(B58:H58)-S58+X58</f>
        <v>0</v>
      </c>
      <c r="N58" s="9" t="n">
        <v>6250.03914619296</v>
      </c>
      <c r="Q58" s="7"/>
      <c r="S58" s="9" t="n">
        <v>-0.0166743864</v>
      </c>
      <c r="X58" s="9" t="n">
        <v>6298.85344911264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6.63967611336032"/>
    <col collapsed="false" hidden="false" max="10" min="10" style="1" width="3.31983805668016"/>
    <col collapsed="false" hidden="false" max="13" min="11" style="1" width="5.89068825910931"/>
    <col collapsed="false" hidden="false" max="14" min="14" style="1" width="7.49797570850202"/>
    <col collapsed="false" hidden="false" max="19" min="15" style="1" width="5.89068825910931"/>
    <col collapsed="false" hidden="false" max="20" min="20" style="1" width="3.64372469635628"/>
    <col collapsed="false" hidden="false" max="21" min="21" style="1" width="7.49797570850202"/>
    <col collapsed="false" hidden="false" max="26" min="22" style="1" width="6.85425101214575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36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202.7881866</v>
      </c>
      <c r="C3" s="7" t="n">
        <v>0</v>
      </c>
      <c r="D3" s="7" t="n">
        <v>0</v>
      </c>
      <c r="E3" s="7" t="n">
        <v>0</v>
      </c>
      <c r="G3" s="7"/>
      <c r="I3" s="8" t="n">
        <f aca="false">-SUM(B3:H3)-S3+U3</f>
        <v>0</v>
      </c>
      <c r="N3" s="7" t="n">
        <v>202.7881866</v>
      </c>
      <c r="P3" s="7"/>
      <c r="S3" s="7" t="n">
        <v>0</v>
      </c>
      <c r="U3" s="7" t="n">
        <v>202.7881866</v>
      </c>
    </row>
    <row r="4" customFormat="false" ht="10.2" hidden="false" customHeight="false" outlineLevel="0" collapsed="false">
      <c r="A4" s="6" t="n">
        <v>1961</v>
      </c>
      <c r="B4" s="7" t="n">
        <v>250.15308244</v>
      </c>
      <c r="C4" s="7" t="n">
        <v>0</v>
      </c>
      <c r="D4" s="7" t="n">
        <v>0</v>
      </c>
      <c r="E4" s="7" t="n">
        <v>0</v>
      </c>
      <c r="G4" s="7"/>
      <c r="I4" s="8" t="n">
        <f aca="false">-SUM(B4:H4)-S4+U4</f>
        <v>0</v>
      </c>
      <c r="N4" s="7" t="n">
        <v>250.15308244</v>
      </c>
      <c r="P4" s="7"/>
      <c r="S4" s="7" t="n">
        <v>0</v>
      </c>
      <c r="U4" s="7" t="n">
        <v>250.15308244</v>
      </c>
    </row>
    <row r="5" customFormat="false" ht="10.2" hidden="false" customHeight="false" outlineLevel="0" collapsed="false">
      <c r="A5" s="6" t="n">
        <v>1962</v>
      </c>
      <c r="B5" s="7" t="n">
        <v>290.66538144</v>
      </c>
      <c r="C5" s="7" t="n">
        <v>0</v>
      </c>
      <c r="D5" s="7" t="n">
        <v>0</v>
      </c>
      <c r="E5" s="7" t="n">
        <v>0</v>
      </c>
      <c r="G5" s="7"/>
      <c r="I5" s="8" t="n">
        <f aca="false">-SUM(B5:H5)-S5+U5</f>
        <v>0</v>
      </c>
      <c r="N5" s="7" t="n">
        <v>290.66538144</v>
      </c>
      <c r="P5" s="7"/>
      <c r="S5" s="7" t="n">
        <v>0</v>
      </c>
      <c r="U5" s="7" t="n">
        <v>290.66538144</v>
      </c>
    </row>
    <row r="6" customFormat="false" ht="10.2" hidden="false" customHeight="false" outlineLevel="0" collapsed="false">
      <c r="A6" s="6" t="n">
        <v>1963</v>
      </c>
      <c r="B6" s="7" t="n">
        <v>275.43115684</v>
      </c>
      <c r="C6" s="7" t="n">
        <v>0</v>
      </c>
      <c r="D6" s="7" t="n">
        <v>0</v>
      </c>
      <c r="E6" s="7" t="n">
        <v>0</v>
      </c>
      <c r="G6" s="7"/>
      <c r="I6" s="8" t="n">
        <f aca="false">-SUM(B6:H6)-S6+U6</f>
        <v>0</v>
      </c>
      <c r="N6" s="7" t="n">
        <v>275.43115684</v>
      </c>
      <c r="P6" s="7"/>
      <c r="S6" s="7" t="n">
        <v>0</v>
      </c>
      <c r="U6" s="7" t="n">
        <v>275.43115684</v>
      </c>
    </row>
    <row r="7" customFormat="false" ht="10.2" hidden="false" customHeight="false" outlineLevel="0" collapsed="false">
      <c r="A7" s="6" t="n">
        <v>1964</v>
      </c>
      <c r="B7" s="7" t="n">
        <v>292.94249464</v>
      </c>
      <c r="C7" s="7" t="n">
        <v>0</v>
      </c>
      <c r="D7" s="7" t="n">
        <v>0</v>
      </c>
      <c r="E7" s="7" t="n">
        <v>0</v>
      </c>
      <c r="G7" s="7"/>
      <c r="I7" s="8" t="n">
        <f aca="false">-SUM(B7:H7)-S7+U7</f>
        <v>0</v>
      </c>
      <c r="N7" s="7" t="n">
        <v>292.94249464</v>
      </c>
      <c r="P7" s="7"/>
      <c r="S7" s="7" t="n">
        <v>0</v>
      </c>
      <c r="U7" s="7" t="n">
        <v>292.94249464</v>
      </c>
    </row>
    <row r="8" customFormat="false" ht="10.2" hidden="false" customHeight="false" outlineLevel="0" collapsed="false">
      <c r="A8" s="6" t="n">
        <v>1965</v>
      </c>
      <c r="B8" s="7" t="n">
        <v>336.8001812</v>
      </c>
      <c r="C8" s="7" t="n">
        <v>0</v>
      </c>
      <c r="D8" s="7" t="n">
        <v>0</v>
      </c>
      <c r="E8" s="7" t="n">
        <v>0</v>
      </c>
      <c r="G8" s="7"/>
      <c r="I8" s="8" t="n">
        <f aca="false">-SUM(B8:H8)-S8+U8</f>
        <v>0</v>
      </c>
      <c r="N8" s="7" t="n">
        <v>336.8001812</v>
      </c>
      <c r="P8" s="7"/>
      <c r="S8" s="7" t="n">
        <v>0</v>
      </c>
      <c r="U8" s="7" t="n">
        <v>336.8001812</v>
      </c>
    </row>
    <row r="9" customFormat="false" ht="10.2" hidden="false" customHeight="false" outlineLevel="0" collapsed="false">
      <c r="A9" s="6" t="n">
        <v>1966</v>
      </c>
      <c r="B9" s="7" t="n">
        <v>490.3511876</v>
      </c>
      <c r="C9" s="7" t="n">
        <v>0</v>
      </c>
      <c r="D9" s="7" t="n">
        <v>0</v>
      </c>
      <c r="E9" s="7" t="n">
        <v>0</v>
      </c>
      <c r="G9" s="7"/>
      <c r="I9" s="8" t="n">
        <f aca="false">-SUM(B9:H9)-S9+U9</f>
        <v>0</v>
      </c>
      <c r="N9" s="7" t="n">
        <v>490.3511876</v>
      </c>
      <c r="P9" s="7"/>
      <c r="S9" s="7" t="n">
        <v>0</v>
      </c>
      <c r="U9" s="7" t="n">
        <v>490.3511876</v>
      </c>
    </row>
    <row r="10" customFormat="false" ht="10.2" hidden="false" customHeight="false" outlineLevel="0" collapsed="false">
      <c r="A10" s="6" t="n">
        <v>1967</v>
      </c>
      <c r="B10" s="7" t="n">
        <v>512.8069908</v>
      </c>
      <c r="C10" s="7" t="n">
        <v>0</v>
      </c>
      <c r="D10" s="7" t="n">
        <v>0</v>
      </c>
      <c r="E10" s="7" t="n">
        <v>0</v>
      </c>
      <c r="G10" s="7"/>
      <c r="I10" s="8" t="n">
        <f aca="false">-SUM(B10:H10)-S10+U10</f>
        <v>0</v>
      </c>
      <c r="N10" s="7" t="n">
        <v>512.8069908</v>
      </c>
      <c r="P10" s="7"/>
      <c r="S10" s="7" t="n">
        <v>0</v>
      </c>
      <c r="U10" s="7" t="n">
        <v>512.8069908</v>
      </c>
    </row>
    <row r="11" customFormat="false" ht="10.2" hidden="false" customHeight="false" outlineLevel="0" collapsed="false">
      <c r="A11" s="6" t="n">
        <v>1968</v>
      </c>
      <c r="B11" s="7" t="n">
        <v>501.9587388</v>
      </c>
      <c r="C11" s="7" t="n">
        <v>0</v>
      </c>
      <c r="D11" s="7" t="n">
        <v>0</v>
      </c>
      <c r="E11" s="7" t="n">
        <v>0</v>
      </c>
      <c r="G11" s="7"/>
      <c r="I11" s="8" t="n">
        <f aca="false">-SUM(B11:H11)-S11+U11</f>
        <v>0</v>
      </c>
      <c r="N11" s="7" t="n">
        <v>501.9587388</v>
      </c>
      <c r="P11" s="7"/>
      <c r="S11" s="7" t="n">
        <v>0</v>
      </c>
      <c r="U11" s="7" t="n">
        <v>501.9587388</v>
      </c>
    </row>
    <row r="12" customFormat="false" ht="10.2" hidden="false" customHeight="false" outlineLevel="0" collapsed="false">
      <c r="A12" s="6" t="n">
        <v>1969</v>
      </c>
      <c r="B12" s="7" t="n">
        <v>568.3229008</v>
      </c>
      <c r="C12" s="7" t="n">
        <v>0</v>
      </c>
      <c r="D12" s="7" t="n">
        <v>0</v>
      </c>
      <c r="E12" s="7" t="n">
        <v>0</v>
      </c>
      <c r="G12" s="7"/>
      <c r="I12" s="8" t="n">
        <f aca="false">-SUM(B12:H12)-S12+U12</f>
        <v>0</v>
      </c>
      <c r="N12" s="7" t="n">
        <v>568.3229008</v>
      </c>
      <c r="P12" s="7"/>
      <c r="S12" s="7" t="n">
        <v>0</v>
      </c>
      <c r="U12" s="7" t="n">
        <v>568.3229008</v>
      </c>
    </row>
    <row r="13" customFormat="false" ht="10.2" hidden="false" customHeight="false" outlineLevel="0" collapsed="false">
      <c r="A13" s="6" t="n">
        <v>1970</v>
      </c>
      <c r="B13" s="7" t="n">
        <v>540.0735192</v>
      </c>
      <c r="C13" s="7" t="n">
        <v>0</v>
      </c>
      <c r="D13" s="7" t="n">
        <v>0</v>
      </c>
      <c r="E13" s="7" t="n">
        <v>0</v>
      </c>
      <c r="G13" s="7"/>
      <c r="I13" s="8" t="n">
        <f aca="false">-SUM(B13:H13)-S13+U13</f>
        <v>0</v>
      </c>
      <c r="N13" s="7" t="n">
        <v>540.0735192</v>
      </c>
      <c r="P13" s="7"/>
      <c r="S13" s="7" t="n">
        <v>0</v>
      </c>
      <c r="U13" s="7" t="n">
        <v>540.0735192</v>
      </c>
    </row>
    <row r="14" customFormat="false" ht="10.2" hidden="false" customHeight="false" outlineLevel="0" collapsed="false">
      <c r="A14" s="6" t="n">
        <v>1971</v>
      </c>
      <c r="B14" s="7" t="n">
        <v>599.3553336</v>
      </c>
      <c r="C14" s="7" t="n">
        <v>0</v>
      </c>
      <c r="D14" s="7" t="n">
        <v>0</v>
      </c>
      <c r="E14" s="7" t="n">
        <v>0</v>
      </c>
      <c r="G14" s="7"/>
      <c r="I14" s="8" t="n">
        <f aca="false">-SUM(B14:H14)-S14+U14</f>
        <v>0</v>
      </c>
      <c r="N14" s="7" t="n">
        <v>599.3553336</v>
      </c>
      <c r="P14" s="7"/>
      <c r="S14" s="7" t="n">
        <v>0</v>
      </c>
      <c r="U14" s="7" t="n">
        <v>599.3553336</v>
      </c>
    </row>
    <row r="15" customFormat="false" ht="10.2" hidden="false" customHeight="false" outlineLevel="0" collapsed="false">
      <c r="A15" s="6" t="n">
        <v>1972</v>
      </c>
      <c r="B15" s="7" t="n">
        <v>592.3914304</v>
      </c>
      <c r="C15" s="7" t="n">
        <v>0</v>
      </c>
      <c r="D15" s="7" t="n">
        <v>0</v>
      </c>
      <c r="E15" s="7" t="n">
        <v>0</v>
      </c>
      <c r="G15" s="7"/>
      <c r="I15" s="8" t="n">
        <f aca="false">-SUM(B15:H15)-S15+U15</f>
        <v>0</v>
      </c>
      <c r="N15" s="7" t="n">
        <v>592.3914304</v>
      </c>
      <c r="P15" s="7"/>
      <c r="S15" s="7" t="n">
        <v>0</v>
      </c>
      <c r="U15" s="7" t="n">
        <v>592.3914304</v>
      </c>
    </row>
    <row r="16" customFormat="false" ht="10.2" hidden="false" customHeight="false" outlineLevel="0" collapsed="false">
      <c r="A16" s="6" t="n">
        <v>1973</v>
      </c>
      <c r="B16" s="7" t="n">
        <v>589.3738436</v>
      </c>
      <c r="C16" s="7" t="n">
        <v>0</v>
      </c>
      <c r="D16" s="7" t="n">
        <v>0</v>
      </c>
      <c r="E16" s="7" t="n">
        <v>0</v>
      </c>
      <c r="G16" s="7"/>
      <c r="I16" s="8" t="n">
        <f aca="false">-SUM(B16:H16)-S16+U16</f>
        <v>0</v>
      </c>
      <c r="N16" s="7" t="n">
        <v>589.3738436</v>
      </c>
      <c r="P16" s="7"/>
      <c r="S16" s="7" t="n">
        <v>0</v>
      </c>
      <c r="U16" s="7" t="n">
        <v>589.3738436</v>
      </c>
    </row>
    <row r="17" customFormat="false" ht="10.2" hidden="false" customHeight="false" outlineLevel="0" collapsed="false">
      <c r="A17" s="6" t="n">
        <v>1974</v>
      </c>
      <c r="B17" s="7" t="n">
        <v>533.8006724</v>
      </c>
      <c r="C17" s="7" t="n">
        <v>0</v>
      </c>
      <c r="D17" s="7" t="n">
        <v>0</v>
      </c>
      <c r="E17" s="7" t="n">
        <v>0</v>
      </c>
      <c r="G17" s="7"/>
      <c r="I17" s="8" t="n">
        <f aca="false">-SUM(B17:H17)-S17+U17</f>
        <v>0</v>
      </c>
      <c r="N17" s="7" t="n">
        <v>533.8006724</v>
      </c>
      <c r="P17" s="7"/>
      <c r="S17" s="7" t="n">
        <v>0</v>
      </c>
      <c r="U17" s="7" t="n">
        <v>533.8006724</v>
      </c>
    </row>
    <row r="18" customFormat="false" ht="10.2" hidden="false" customHeight="false" outlineLevel="0" collapsed="false">
      <c r="A18" s="6" t="n">
        <v>1975</v>
      </c>
      <c r="B18" s="7" t="n">
        <v>467.1313788</v>
      </c>
      <c r="C18" s="7" t="n">
        <v>0</v>
      </c>
      <c r="D18" s="7" t="n">
        <v>0</v>
      </c>
      <c r="E18" s="7" t="n">
        <v>0</v>
      </c>
      <c r="G18" s="7"/>
      <c r="I18" s="8" t="n">
        <f aca="false">-SUM(B18:H18)-S18+U18</f>
        <v>0</v>
      </c>
      <c r="N18" s="7" t="n">
        <v>467.1313788</v>
      </c>
      <c r="P18" s="7"/>
      <c r="S18" s="7" t="n">
        <v>0</v>
      </c>
      <c r="U18" s="7" t="n">
        <v>467.1313788</v>
      </c>
    </row>
    <row r="19" customFormat="false" ht="10.2" hidden="false" customHeight="false" outlineLevel="0" collapsed="false">
      <c r="A19" s="6" t="n">
        <v>1976</v>
      </c>
      <c r="B19" s="7" t="n">
        <v>574.8059668</v>
      </c>
      <c r="C19" s="7" t="n">
        <v>0</v>
      </c>
      <c r="D19" s="7" t="n">
        <v>0</v>
      </c>
      <c r="E19" s="7" t="n">
        <v>0</v>
      </c>
      <c r="G19" s="7"/>
      <c r="I19" s="8" t="n">
        <f aca="false">-SUM(B19:H19)-S19+U19</f>
        <v>0</v>
      </c>
      <c r="N19" s="7" t="n">
        <v>574.8059668</v>
      </c>
      <c r="P19" s="7"/>
      <c r="S19" s="7" t="n">
        <v>0</v>
      </c>
      <c r="U19" s="7" t="n">
        <v>574.8059668</v>
      </c>
    </row>
    <row r="20" customFormat="false" ht="10.2" hidden="false" customHeight="false" outlineLevel="0" collapsed="false">
      <c r="A20" s="6" t="n">
        <v>1977</v>
      </c>
      <c r="B20" s="7" t="n">
        <v>457.9319356</v>
      </c>
      <c r="C20" s="7" t="n">
        <v>0</v>
      </c>
      <c r="D20" s="7" t="n">
        <v>0</v>
      </c>
      <c r="E20" s="7" t="n">
        <v>0</v>
      </c>
      <c r="G20" s="7"/>
      <c r="I20" s="8" t="n">
        <f aca="false">-SUM(B20:H20)-S20+U20</f>
        <v>0</v>
      </c>
      <c r="N20" s="7" t="n">
        <v>457.9319356</v>
      </c>
      <c r="P20" s="7"/>
      <c r="S20" s="7" t="n">
        <v>0</v>
      </c>
      <c r="U20" s="7" t="n">
        <v>457.9319356</v>
      </c>
    </row>
    <row r="21" customFormat="false" ht="10.2" hidden="false" customHeight="false" outlineLevel="0" collapsed="false">
      <c r="A21" s="6" t="n">
        <v>1978</v>
      </c>
      <c r="B21" s="7" t="n">
        <v>384.4767976</v>
      </c>
      <c r="C21" s="7" t="n">
        <v>0</v>
      </c>
      <c r="D21" s="7" t="n">
        <v>0</v>
      </c>
      <c r="E21" s="7" t="n">
        <v>0</v>
      </c>
      <c r="G21" s="7"/>
      <c r="I21" s="8" t="n">
        <f aca="false">-SUM(B21:H21)-S21+U21</f>
        <v>0</v>
      </c>
      <c r="N21" s="7" t="n">
        <v>384.4767976</v>
      </c>
      <c r="P21" s="7"/>
      <c r="S21" s="7" t="n">
        <v>0</v>
      </c>
      <c r="U21" s="7" t="n">
        <v>384.4767976</v>
      </c>
    </row>
    <row r="22" customFormat="false" ht="10.2" hidden="false" customHeight="false" outlineLevel="0" collapsed="false">
      <c r="A22" s="6" t="n">
        <v>1979</v>
      </c>
      <c r="B22" s="7" t="n">
        <v>393.090294</v>
      </c>
      <c r="C22" s="7" t="n">
        <v>0</v>
      </c>
      <c r="D22" s="7" t="n">
        <v>0</v>
      </c>
      <c r="E22" s="7" t="n">
        <v>0</v>
      </c>
      <c r="G22" s="7"/>
      <c r="I22" s="8" t="n">
        <f aca="false">-SUM(B22:H22)-S22+U22</f>
        <v>0</v>
      </c>
      <c r="N22" s="7" t="n">
        <v>393.090294</v>
      </c>
      <c r="P22" s="7"/>
      <c r="S22" s="7" t="n">
        <v>0</v>
      </c>
      <c r="U22" s="7" t="n">
        <v>393.090294</v>
      </c>
    </row>
    <row r="23" customFormat="false" ht="10.2" hidden="false" customHeight="false" outlineLevel="0" collapsed="false">
      <c r="A23" s="6" t="n">
        <v>1980</v>
      </c>
      <c r="B23" s="7" t="n">
        <v>449.1380272</v>
      </c>
      <c r="C23" s="7" t="n">
        <v>0</v>
      </c>
      <c r="D23" s="7" t="n">
        <v>0</v>
      </c>
      <c r="E23" s="7" t="n">
        <v>0</v>
      </c>
      <c r="G23" s="7"/>
      <c r="I23" s="8" t="n">
        <f aca="false">-SUM(B23:H23)-S23+U23</f>
        <v>0</v>
      </c>
      <c r="N23" s="7" t="n">
        <v>449.1380272</v>
      </c>
      <c r="P23" s="7"/>
      <c r="S23" s="7" t="n">
        <v>0</v>
      </c>
      <c r="U23" s="7" t="n">
        <v>449.1380272</v>
      </c>
    </row>
    <row r="24" customFormat="false" ht="10.2" hidden="false" customHeight="false" outlineLevel="0" collapsed="false">
      <c r="A24" s="6" t="n">
        <v>1981</v>
      </c>
      <c r="B24" s="7" t="n">
        <v>503.3887</v>
      </c>
      <c r="C24" s="7" t="n">
        <v>0</v>
      </c>
      <c r="D24" s="7" t="n">
        <v>0</v>
      </c>
      <c r="E24" s="7" t="n">
        <v>0</v>
      </c>
      <c r="G24" s="7"/>
      <c r="I24" s="8" t="n">
        <f aca="false">-SUM(B24:H24)-S24+U24</f>
        <v>0</v>
      </c>
      <c r="N24" s="7" t="n">
        <v>503.3887</v>
      </c>
      <c r="P24" s="7"/>
      <c r="S24" s="7" t="n">
        <v>0</v>
      </c>
      <c r="U24" s="7" t="n">
        <v>503.3887</v>
      </c>
    </row>
    <row r="25" customFormat="false" ht="10.2" hidden="false" customHeight="false" outlineLevel="0" collapsed="false">
      <c r="A25" s="6" t="n">
        <v>1982</v>
      </c>
      <c r="B25" s="7" t="n">
        <v>523.28233904</v>
      </c>
      <c r="C25" s="7" t="n">
        <v>0</v>
      </c>
      <c r="D25" s="7" t="n">
        <v>0</v>
      </c>
      <c r="E25" s="7" t="n">
        <v>0</v>
      </c>
      <c r="G25" s="7"/>
      <c r="I25" s="8" t="n">
        <f aca="false">-SUM(B25:H25)-S25+U25</f>
        <v>0</v>
      </c>
      <c r="N25" s="7" t="n">
        <v>523.28233904</v>
      </c>
      <c r="P25" s="7"/>
      <c r="S25" s="7" t="n">
        <v>0</v>
      </c>
      <c r="U25" s="7" t="n">
        <v>523.28233904</v>
      </c>
    </row>
    <row r="26" customFormat="false" ht="10.2" hidden="false" customHeight="false" outlineLevel="0" collapsed="false">
      <c r="A26" s="6" t="n">
        <v>1983</v>
      </c>
      <c r="B26" s="7" t="n">
        <v>522.29477944</v>
      </c>
      <c r="C26" s="7" t="n">
        <v>0</v>
      </c>
      <c r="D26" s="7" t="n">
        <v>0</v>
      </c>
      <c r="E26" s="7" t="n">
        <v>0</v>
      </c>
      <c r="G26" s="7"/>
      <c r="I26" s="8" t="n">
        <f aca="false">-SUM(B26:H26)-S26+U26</f>
        <v>0</v>
      </c>
      <c r="N26" s="7" t="n">
        <v>522.29477944</v>
      </c>
      <c r="P26" s="7"/>
      <c r="S26" s="7" t="n">
        <v>0</v>
      </c>
      <c r="U26" s="7" t="n">
        <v>522.29477944</v>
      </c>
    </row>
    <row r="27" customFormat="false" ht="10.2" hidden="false" customHeight="false" outlineLevel="0" collapsed="false">
      <c r="A27" s="6" t="n">
        <v>1984</v>
      </c>
      <c r="B27" s="7" t="n">
        <v>504.72594512</v>
      </c>
      <c r="C27" s="7" t="n">
        <v>0</v>
      </c>
      <c r="D27" s="7" t="n">
        <v>0</v>
      </c>
      <c r="E27" s="7" t="n">
        <v>0</v>
      </c>
      <c r="G27" s="7"/>
      <c r="I27" s="8" t="n">
        <f aca="false">-SUM(B27:H27)-S27+U27</f>
        <v>0</v>
      </c>
      <c r="N27" s="7" t="n">
        <v>504.72594512</v>
      </c>
      <c r="P27" s="7"/>
      <c r="S27" s="7" t="n">
        <v>0</v>
      </c>
      <c r="U27" s="7" t="n">
        <v>504.72594512</v>
      </c>
    </row>
    <row r="28" customFormat="false" ht="10.2" hidden="false" customHeight="false" outlineLevel="0" collapsed="false">
      <c r="A28" s="6" t="n">
        <v>1985</v>
      </c>
      <c r="B28" s="7" t="n">
        <v>473.02057556</v>
      </c>
      <c r="C28" s="7" t="n">
        <v>0</v>
      </c>
      <c r="D28" s="7" t="n">
        <v>0</v>
      </c>
      <c r="E28" s="7" t="n">
        <v>0</v>
      </c>
      <c r="G28" s="7"/>
      <c r="I28" s="8" t="n">
        <f aca="false">-SUM(B28:H28)-S28+U28</f>
        <v>0</v>
      </c>
      <c r="N28" s="7" t="n">
        <v>473.02057556</v>
      </c>
      <c r="P28" s="7"/>
      <c r="S28" s="7" t="n">
        <v>0</v>
      </c>
      <c r="U28" s="7" t="n">
        <v>473.02057556</v>
      </c>
    </row>
    <row r="29" customFormat="false" ht="10.2" hidden="false" customHeight="false" outlineLevel="0" collapsed="false">
      <c r="A29" s="6" t="n">
        <v>1986</v>
      </c>
      <c r="B29" s="7" t="n">
        <v>475.40460248</v>
      </c>
      <c r="C29" s="7" t="n">
        <v>0</v>
      </c>
      <c r="D29" s="7" t="n">
        <v>0</v>
      </c>
      <c r="E29" s="7" t="n">
        <v>0</v>
      </c>
      <c r="G29" s="7"/>
      <c r="I29" s="8" t="n">
        <f aca="false">-SUM(B29:H29)-S29+U29</f>
        <v>0</v>
      </c>
      <c r="N29" s="7" t="n">
        <v>475.40460248</v>
      </c>
      <c r="P29" s="7"/>
      <c r="S29" s="7" t="n">
        <v>0</v>
      </c>
      <c r="U29" s="7" t="n">
        <v>475.40460248</v>
      </c>
    </row>
    <row r="30" customFormat="false" ht="10.2" hidden="false" customHeight="false" outlineLevel="0" collapsed="false">
      <c r="A30" s="6" t="n">
        <v>1987</v>
      </c>
      <c r="B30" s="7" t="n">
        <v>457.96833176</v>
      </c>
      <c r="C30" s="7" t="n">
        <v>0</v>
      </c>
      <c r="D30" s="7" t="n">
        <v>0</v>
      </c>
      <c r="E30" s="7" t="n">
        <v>0</v>
      </c>
      <c r="G30" s="7"/>
      <c r="I30" s="8" t="n">
        <f aca="false">-SUM(B30:H30)-S30+U30</f>
        <v>0</v>
      </c>
      <c r="N30" s="7" t="n">
        <v>457.96833176</v>
      </c>
      <c r="P30" s="7"/>
      <c r="S30" s="7" t="n">
        <v>0</v>
      </c>
      <c r="U30" s="7" t="n">
        <v>457.96833176</v>
      </c>
    </row>
    <row r="31" customFormat="false" ht="10.2" hidden="false" customHeight="false" outlineLevel="0" collapsed="false">
      <c r="A31" s="6" t="n">
        <v>1988</v>
      </c>
      <c r="B31" s="7" t="n">
        <v>462.7485438</v>
      </c>
      <c r="C31" s="7" t="n">
        <v>0</v>
      </c>
      <c r="D31" s="7" t="n">
        <v>0</v>
      </c>
      <c r="E31" s="7" t="n">
        <v>0</v>
      </c>
      <c r="G31" s="7"/>
      <c r="I31" s="8" t="n">
        <f aca="false">-SUM(B31:H31)-S31+U31</f>
        <v>0</v>
      </c>
      <c r="N31" s="7" t="n">
        <v>462.7485438</v>
      </c>
      <c r="P31" s="7"/>
      <c r="S31" s="7" t="n">
        <v>0</v>
      </c>
      <c r="U31" s="7" t="n">
        <v>462.7485438</v>
      </c>
    </row>
    <row r="32" customFormat="false" ht="10.2" hidden="false" customHeight="false" outlineLevel="0" collapsed="false">
      <c r="A32" s="6" t="n">
        <v>1989</v>
      </c>
      <c r="B32" s="7" t="n">
        <v>431.64622096</v>
      </c>
      <c r="C32" s="7" t="n">
        <v>0</v>
      </c>
      <c r="D32" s="7" t="n">
        <v>0</v>
      </c>
      <c r="E32" s="7" t="n">
        <v>0</v>
      </c>
      <c r="G32" s="7"/>
      <c r="I32" s="8" t="n">
        <f aca="false">-SUM(B32:H32)-S32+U32</f>
        <v>0</v>
      </c>
      <c r="N32" s="7" t="n">
        <v>431.64622096</v>
      </c>
      <c r="P32" s="7"/>
      <c r="S32" s="7" t="n">
        <v>0</v>
      </c>
      <c r="U32" s="7" t="n">
        <v>431.64622096</v>
      </c>
    </row>
    <row r="33" customFormat="false" ht="10.2" hidden="false" customHeight="false" outlineLevel="0" collapsed="false">
      <c r="A33" s="6" t="n">
        <v>1990</v>
      </c>
      <c r="B33" s="7" t="n">
        <v>439.86555636</v>
      </c>
      <c r="C33" s="7" t="n">
        <v>0</v>
      </c>
      <c r="D33" s="7" t="n">
        <v>0</v>
      </c>
      <c r="E33" s="7" t="n">
        <v>0</v>
      </c>
      <c r="G33" s="7"/>
      <c r="I33" s="8" t="n">
        <f aca="false">-SUM(B33:H33)-S33+U33</f>
        <v>0</v>
      </c>
      <c r="N33" s="7" t="n">
        <v>439.86555636</v>
      </c>
      <c r="P33" s="7"/>
      <c r="S33" s="7" t="n">
        <v>0</v>
      </c>
      <c r="U33" s="7" t="n">
        <v>439.86555636</v>
      </c>
    </row>
    <row r="34" customFormat="false" ht="10.2" hidden="false" customHeight="false" outlineLevel="0" collapsed="false">
      <c r="A34" s="6" t="n">
        <v>1991</v>
      </c>
      <c r="B34" s="7" t="n">
        <v>590.42470428</v>
      </c>
      <c r="C34" s="7" t="n">
        <v>0</v>
      </c>
      <c r="D34" s="7" t="n">
        <v>0</v>
      </c>
      <c r="E34" s="7" t="n">
        <v>0</v>
      </c>
      <c r="G34" s="7"/>
      <c r="I34" s="8" t="n">
        <f aca="false">-SUM(B34:H34)-S34+U34</f>
        <v>0</v>
      </c>
      <c r="N34" s="7" t="n">
        <v>590.42470428</v>
      </c>
      <c r="P34" s="7"/>
      <c r="S34" s="7" t="n">
        <v>0</v>
      </c>
      <c r="U34" s="7" t="n">
        <v>590.42470428</v>
      </c>
    </row>
    <row r="35" customFormat="false" ht="10.2" hidden="false" customHeight="false" outlineLevel="0" collapsed="false">
      <c r="A35" s="6" t="n">
        <v>1992</v>
      </c>
      <c r="B35" s="7" t="n">
        <v>619.92441948</v>
      </c>
      <c r="C35" s="7" t="n">
        <v>0</v>
      </c>
      <c r="D35" s="7" t="n">
        <v>0</v>
      </c>
      <c r="E35" s="7" t="n">
        <v>0</v>
      </c>
      <c r="G35" s="7"/>
      <c r="I35" s="8" t="n">
        <f aca="false">-SUM(B35:H35)-S35+U35</f>
        <v>0</v>
      </c>
      <c r="N35" s="7" t="n">
        <v>619.92441948</v>
      </c>
      <c r="P35" s="7"/>
      <c r="S35" s="7" t="n">
        <v>0</v>
      </c>
      <c r="U35" s="7" t="n">
        <v>619.92441948</v>
      </c>
    </row>
    <row r="36" customFormat="false" ht="10.2" hidden="false" customHeight="false" outlineLevel="0" collapsed="false">
      <c r="A36" s="6" t="n">
        <v>1993</v>
      </c>
      <c r="B36" s="7" t="n">
        <v>616.05693528</v>
      </c>
      <c r="C36" s="7" t="n">
        <v>0</v>
      </c>
      <c r="D36" s="7" t="n">
        <v>0</v>
      </c>
      <c r="E36" s="7" t="n">
        <v>0</v>
      </c>
      <c r="G36" s="7"/>
      <c r="I36" s="8" t="n">
        <f aca="false">-SUM(B36:H36)-S36+U36</f>
        <v>0</v>
      </c>
      <c r="N36" s="7" t="n">
        <v>616.05693528</v>
      </c>
      <c r="P36" s="7"/>
      <c r="S36" s="7" t="n">
        <v>0</v>
      </c>
      <c r="U36" s="7" t="n">
        <v>616.05693528</v>
      </c>
    </row>
    <row r="37" customFormat="false" ht="10.2" hidden="false" customHeight="false" outlineLevel="0" collapsed="false">
      <c r="A37" s="6" t="n">
        <v>1994</v>
      </c>
      <c r="B37" s="7" t="n">
        <v>633.51563984</v>
      </c>
      <c r="C37" s="7" t="n">
        <v>121.6125916</v>
      </c>
      <c r="D37" s="7" t="n">
        <v>0</v>
      </c>
      <c r="E37" s="7" t="n">
        <v>0</v>
      </c>
      <c r="G37" s="7"/>
      <c r="I37" s="8" t="n">
        <f aca="false">-SUM(B37:H37)-S37+U37</f>
        <v>0</v>
      </c>
      <c r="N37" s="7" t="n">
        <v>633.51563984</v>
      </c>
      <c r="P37" s="7"/>
      <c r="S37" s="7" t="n">
        <v>0</v>
      </c>
      <c r="U37" s="7" t="n">
        <v>755.12823144</v>
      </c>
    </row>
    <row r="38" customFormat="false" ht="10.2" hidden="false" customHeight="false" outlineLevel="0" collapsed="false">
      <c r="A38" s="6" t="n">
        <v>1995</v>
      </c>
      <c r="B38" s="7" t="n">
        <v>612.266301597578</v>
      </c>
      <c r="C38" s="7" t="n">
        <v>157.401626</v>
      </c>
      <c r="D38" s="7" t="n">
        <v>0</v>
      </c>
      <c r="E38" s="7" t="n">
        <v>-162.445318</v>
      </c>
      <c r="G38" s="7"/>
      <c r="I38" s="8" t="n">
        <f aca="false">-SUM(B38:H38)-S38+U38</f>
        <v>0</v>
      </c>
      <c r="N38" s="7" t="n">
        <v>612.266301597578</v>
      </c>
      <c r="P38" s="7"/>
      <c r="S38" s="7" t="n">
        <v>0</v>
      </c>
      <c r="U38" s="7" t="n">
        <v>607.222609597578</v>
      </c>
    </row>
    <row r="39" customFormat="false" ht="10.2" hidden="false" customHeight="false" outlineLevel="0" collapsed="false">
      <c r="A39" s="6" t="n">
        <v>1996</v>
      </c>
      <c r="B39" s="7" t="n">
        <v>1122.41427552</v>
      </c>
      <c r="C39" s="7" t="n">
        <v>30.0997812</v>
      </c>
      <c r="D39" s="7" t="n">
        <v>0</v>
      </c>
      <c r="E39" s="7" t="n">
        <v>-743.4566732</v>
      </c>
      <c r="G39" s="7"/>
      <c r="I39" s="8" t="n">
        <f aca="false">-SUM(B39:H39)-S39+U39</f>
        <v>0</v>
      </c>
      <c r="N39" s="7" t="n">
        <v>1122.41427552</v>
      </c>
      <c r="P39" s="7"/>
      <c r="S39" s="7" t="n">
        <v>0</v>
      </c>
      <c r="U39" s="7" t="n">
        <v>409.05738352</v>
      </c>
    </row>
    <row r="40" customFormat="false" ht="10.2" hidden="false" customHeight="false" outlineLevel="0" collapsed="false">
      <c r="A40" s="6" t="n">
        <v>1997</v>
      </c>
      <c r="B40" s="7" t="n">
        <v>1535.6763568</v>
      </c>
      <c r="C40" s="7" t="n">
        <v>67.8514863758301</v>
      </c>
      <c r="D40" s="7" t="n">
        <v>0</v>
      </c>
      <c r="E40" s="7" t="n">
        <v>-838.2557274</v>
      </c>
      <c r="G40" s="7"/>
      <c r="I40" s="8" t="n">
        <f aca="false">-SUM(B40:H40)-S40+U40</f>
        <v>0</v>
      </c>
      <c r="N40" s="7" t="n">
        <v>1535.6763568</v>
      </c>
      <c r="P40" s="7"/>
      <c r="S40" s="7" t="n">
        <v>0</v>
      </c>
      <c r="U40" s="7" t="n">
        <v>765.27211577583</v>
      </c>
    </row>
    <row r="41" customFormat="false" ht="10.2" hidden="false" customHeight="false" outlineLevel="0" collapsed="false">
      <c r="A41" s="6" t="n">
        <v>1998</v>
      </c>
      <c r="B41" s="7" t="n">
        <v>1629.76325424</v>
      </c>
      <c r="C41" s="7" t="n">
        <v>79.7044528</v>
      </c>
      <c r="D41" s="7" t="n">
        <v>0</v>
      </c>
      <c r="E41" s="7" t="n">
        <v>-933.0547816</v>
      </c>
      <c r="G41" s="7"/>
      <c r="I41" s="8" t="n">
        <f aca="false">-SUM(B41:H41)-S41+U41</f>
        <v>0</v>
      </c>
      <c r="N41" s="7" t="n">
        <v>1629.76325424</v>
      </c>
      <c r="P41" s="7"/>
      <c r="S41" s="7" t="n">
        <v>0</v>
      </c>
      <c r="U41" s="7" t="n">
        <v>776.41292544</v>
      </c>
    </row>
    <row r="42" customFormat="false" ht="10.2" hidden="false" customHeight="false" outlineLevel="0" collapsed="false">
      <c r="A42" s="6" t="n">
        <v>1999</v>
      </c>
      <c r="B42" s="7" t="n">
        <v>1512.58973912</v>
      </c>
      <c r="C42" s="7" t="n">
        <v>25.6153664</v>
      </c>
      <c r="D42" s="7" t="n">
        <v>0</v>
      </c>
      <c r="E42" s="7" t="n">
        <v>-1040.4689488</v>
      </c>
      <c r="G42" s="7"/>
      <c r="I42" s="8" t="n">
        <f aca="false">-SUM(B42:H42)-S42+U42</f>
        <v>0</v>
      </c>
      <c r="N42" s="7" t="n">
        <v>1512.58973912</v>
      </c>
      <c r="P42" s="7"/>
      <c r="S42" s="7" t="n">
        <v>0</v>
      </c>
      <c r="U42" s="7" t="n">
        <v>497.73615672</v>
      </c>
    </row>
    <row r="43" customFormat="false" ht="10.2" hidden="false" customHeight="false" outlineLevel="0" collapsed="false">
      <c r="A43" s="6" t="n">
        <v>2000</v>
      </c>
      <c r="B43" s="7" t="n">
        <v>1447.18850656</v>
      </c>
      <c r="C43" s="7" t="n">
        <v>6.5042950016</v>
      </c>
      <c r="D43" s="7" t="n">
        <v>0</v>
      </c>
      <c r="E43" s="7" t="n">
        <v>-1202.9849518294</v>
      </c>
      <c r="G43" s="7"/>
      <c r="I43" s="8" t="n">
        <f aca="false">-SUM(B43:H43)-S43+U43</f>
        <v>0</v>
      </c>
      <c r="N43" s="7" t="n">
        <v>1447.18850656</v>
      </c>
      <c r="P43" s="7"/>
      <c r="S43" s="7" t="n">
        <v>0</v>
      </c>
      <c r="U43" s="7" t="n">
        <v>250.7078497322</v>
      </c>
    </row>
    <row r="44" customFormat="false" ht="10.2" hidden="false" customHeight="false" outlineLevel="0" collapsed="false">
      <c r="A44" s="6" t="n">
        <v>2001</v>
      </c>
      <c r="B44" s="7" t="n">
        <v>1479.8851224</v>
      </c>
      <c r="C44" s="7" t="n">
        <v>24.297892082</v>
      </c>
      <c r="D44" s="7" t="n">
        <v>0</v>
      </c>
      <c r="E44" s="7" t="n">
        <v>-1365.5009548588</v>
      </c>
      <c r="G44" s="7"/>
      <c r="I44" s="8" t="n">
        <f aca="false">-SUM(B44:H44)-S44+U44</f>
        <v>0</v>
      </c>
      <c r="N44" s="7" t="n">
        <v>1479.8851224</v>
      </c>
      <c r="P44" s="7"/>
      <c r="S44" s="7" t="n">
        <v>0</v>
      </c>
      <c r="U44" s="7" t="n">
        <v>138.6820596232</v>
      </c>
    </row>
    <row r="45" customFormat="false" ht="10.2" hidden="false" customHeight="false" outlineLevel="0" collapsed="false">
      <c r="A45" s="6" t="n">
        <v>2002</v>
      </c>
      <c r="B45" s="7" t="n">
        <v>1505.47256416</v>
      </c>
      <c r="C45" s="7" t="n">
        <v>9.395511824</v>
      </c>
      <c r="D45" s="7" t="n">
        <v>0</v>
      </c>
      <c r="E45" s="7" t="n">
        <v>-1439.703471532</v>
      </c>
      <c r="G45" s="7"/>
      <c r="I45" s="8" t="n">
        <f aca="false">-SUM(B45:H45)-S45+U45</f>
        <v>0</v>
      </c>
      <c r="N45" s="7" t="n">
        <v>1505.47256416</v>
      </c>
      <c r="P45" s="7"/>
      <c r="S45" s="7" t="n">
        <v>0</v>
      </c>
      <c r="U45" s="7" t="n">
        <v>75.1646044519996</v>
      </c>
    </row>
    <row r="46" customFormat="false" ht="10.2" hidden="false" customHeight="false" outlineLevel="0" collapsed="false">
      <c r="A46" s="6" t="n">
        <v>2003</v>
      </c>
      <c r="B46" s="7" t="n">
        <v>1887.5074414136</v>
      </c>
      <c r="C46" s="7" t="n">
        <v>53.08427</v>
      </c>
      <c r="D46" s="7" t="n">
        <v>0</v>
      </c>
      <c r="E46" s="7" t="n">
        <v>-1581.113134688</v>
      </c>
      <c r="G46" s="7"/>
      <c r="I46" s="8" t="n">
        <f aca="false">-SUM(B46:H46)-S46+U46</f>
        <v>0</v>
      </c>
      <c r="N46" s="7" t="n">
        <v>1887.5074414136</v>
      </c>
      <c r="P46" s="7"/>
      <c r="S46" s="7" t="n">
        <v>0</v>
      </c>
      <c r="U46" s="7" t="n">
        <v>359.4785767256</v>
      </c>
    </row>
    <row r="47" customFormat="false" ht="10.2" hidden="false" customHeight="false" outlineLevel="0" collapsed="false">
      <c r="A47" s="6" t="n">
        <v>2004</v>
      </c>
      <c r="B47" s="7" t="n">
        <v>1995.6916297772</v>
      </c>
      <c r="C47" s="7" t="n">
        <v>5.9245732</v>
      </c>
      <c r="D47" s="7" t="n">
        <v>0</v>
      </c>
      <c r="E47" s="7" t="n">
        <v>-1638.61089404</v>
      </c>
      <c r="G47" s="7"/>
      <c r="I47" s="8" t="n">
        <f aca="false">-SUM(B47:H47)-S47+U47</f>
        <v>0</v>
      </c>
      <c r="N47" s="7" t="n">
        <v>1995.6916297772</v>
      </c>
      <c r="P47" s="7"/>
      <c r="S47" s="7" t="n">
        <v>0</v>
      </c>
      <c r="U47" s="7" t="n">
        <v>363.005308937199</v>
      </c>
    </row>
    <row r="48" customFormat="false" ht="10.2" hidden="false" customHeight="false" outlineLevel="0" collapsed="false">
      <c r="A48" s="6" t="n">
        <v>2005</v>
      </c>
      <c r="B48" s="7" t="n">
        <v>1898.0729580024</v>
      </c>
      <c r="C48" s="7" t="n">
        <v>0</v>
      </c>
      <c r="D48" s="7" t="n">
        <v>0</v>
      </c>
      <c r="E48" s="7" t="n">
        <v>-1462.5506644468</v>
      </c>
      <c r="G48" s="7"/>
      <c r="I48" s="8" t="n">
        <f aca="false">-SUM(B48:H48)-S48+U48</f>
        <v>0</v>
      </c>
      <c r="N48" s="7" t="n">
        <v>1898.0729580024</v>
      </c>
      <c r="P48" s="7"/>
      <c r="S48" s="7" t="n">
        <v>0</v>
      </c>
      <c r="U48" s="7" t="n">
        <v>435.522293555601</v>
      </c>
    </row>
    <row r="49" customFormat="false" ht="10.2" hidden="false" customHeight="false" outlineLevel="0" collapsed="false">
      <c r="A49" s="6" t="n">
        <v>2006</v>
      </c>
      <c r="B49" s="7" t="n">
        <v>2118.2688812036</v>
      </c>
      <c r="C49" s="7" t="n">
        <v>40.887038256</v>
      </c>
      <c r="D49" s="7" t="n">
        <v>0</v>
      </c>
      <c r="E49" s="7" t="n">
        <v>-1813.6882814148</v>
      </c>
      <c r="G49" s="7"/>
      <c r="I49" s="8" t="n">
        <f aca="false">-SUM(B49:H49)-S49+U49</f>
        <v>0</v>
      </c>
      <c r="N49" s="7" t="n">
        <v>2118.2688812036</v>
      </c>
      <c r="P49" s="7"/>
      <c r="S49" s="7" t="n">
        <v>0</v>
      </c>
      <c r="U49" s="7" t="n">
        <v>345.467638044799</v>
      </c>
    </row>
    <row r="50" customFormat="false" ht="10.2" hidden="false" customHeight="false" outlineLevel="0" collapsed="false">
      <c r="A50" s="12" t="n">
        <v>2007</v>
      </c>
      <c r="B50" s="9" t="n">
        <v>2541.5112366636</v>
      </c>
      <c r="C50" s="9" t="n">
        <v>112.142781408</v>
      </c>
      <c r="D50" s="9" t="n">
        <v>0</v>
      </c>
      <c r="E50" s="9" t="n">
        <v>-2197.8173693984</v>
      </c>
      <c r="G50" s="7"/>
      <c r="I50" s="8" t="n">
        <f aca="false">-SUM(B50:H50)-S50+U50</f>
        <v>0</v>
      </c>
      <c r="N50" s="9" t="n">
        <v>2541.5112366636</v>
      </c>
      <c r="P50" s="7"/>
      <c r="S50" s="7" t="n">
        <v>0</v>
      </c>
      <c r="U50" s="9" t="n">
        <v>455.836648673199</v>
      </c>
    </row>
    <row r="51" customFormat="false" ht="10.2" hidden="false" customHeight="false" outlineLevel="0" collapsed="false">
      <c r="A51" s="12" t="n">
        <v>2008</v>
      </c>
      <c r="B51" s="9" t="n">
        <v>2372.7164108828</v>
      </c>
      <c r="C51" s="9" t="n">
        <v>19.4424858892</v>
      </c>
      <c r="D51" s="9" t="n">
        <v>0</v>
      </c>
      <c r="E51" s="9" t="n">
        <v>-2124.8579023868</v>
      </c>
      <c r="G51" s="7"/>
      <c r="I51" s="8" t="n">
        <f aca="false">-SUM(B51:H51)-S51+U51</f>
        <v>0</v>
      </c>
      <c r="N51" s="9" t="n">
        <v>2372.7164108828</v>
      </c>
      <c r="P51" s="7"/>
      <c r="S51" s="7" t="n">
        <v>0</v>
      </c>
      <c r="U51" s="9" t="n">
        <v>267.3009943852</v>
      </c>
    </row>
    <row r="52" customFormat="false" ht="10.2" hidden="false" customHeight="false" outlineLevel="0" collapsed="false">
      <c r="A52" s="12" t="n">
        <v>2009</v>
      </c>
      <c r="B52" s="9" t="n">
        <v>2076.3242293725</v>
      </c>
      <c r="C52" s="9" t="n">
        <v>67.4480702364</v>
      </c>
      <c r="D52" s="9" t="n">
        <v>0</v>
      </c>
      <c r="E52" s="9" t="n">
        <v>-1844.5690591032</v>
      </c>
      <c r="G52" s="7"/>
      <c r="I52" s="8" t="n">
        <f aca="false">-SUM(B52:H52)-S52+U52</f>
        <v>0</v>
      </c>
      <c r="N52" s="9" t="n">
        <v>2076.3242293725</v>
      </c>
      <c r="P52" s="7"/>
      <c r="S52" s="7" t="n">
        <v>0</v>
      </c>
      <c r="U52" s="9" t="n">
        <v>299.203240505701</v>
      </c>
    </row>
    <row r="53" customFormat="false" ht="10.2" hidden="false" customHeight="false" outlineLevel="0" collapsed="false">
      <c r="A53" s="12" t="n">
        <v>2010</v>
      </c>
      <c r="B53" s="9" t="n">
        <v>2025.2817580588</v>
      </c>
      <c r="C53" s="9" t="n">
        <v>30.8916228028</v>
      </c>
      <c r="D53" s="9" t="n">
        <v>0</v>
      </c>
      <c r="E53" s="9" t="n">
        <v>-1450.0049049572</v>
      </c>
      <c r="G53" s="7"/>
      <c r="I53" s="8" t="n">
        <f aca="false">-SUM(B53:H53)-S53+U53</f>
        <v>0</v>
      </c>
      <c r="N53" s="9" t="n">
        <v>2025.2817580588</v>
      </c>
      <c r="P53" s="7"/>
      <c r="S53" s="7" t="n">
        <v>0</v>
      </c>
      <c r="U53" s="9" t="n">
        <v>606.1684759044</v>
      </c>
    </row>
    <row r="54" customFormat="false" ht="10.2" hidden="false" customHeight="false" outlineLevel="0" collapsed="false">
      <c r="A54" s="12" t="n">
        <v>2011</v>
      </c>
      <c r="B54" s="9" t="n">
        <v>1378.16690968608</v>
      </c>
      <c r="C54" s="9" t="n">
        <v>60.3203223488</v>
      </c>
      <c r="D54" s="9" t="n">
        <v>75.435563666</v>
      </c>
      <c r="E54" s="9" t="n">
        <v>-1289.5991603052</v>
      </c>
      <c r="G54" s="7"/>
      <c r="I54" s="8" t="n">
        <f aca="false">-SUM(B54:H54)-S54+U54</f>
        <v>0</v>
      </c>
      <c r="N54" s="9" t="n">
        <v>1378.16690968608</v>
      </c>
      <c r="P54" s="7"/>
      <c r="S54" s="9" t="n">
        <v>-1.3800568876</v>
      </c>
      <c r="U54" s="9" t="n">
        <v>222.94357850808</v>
      </c>
    </row>
    <row r="55" customFormat="false" ht="10.2" hidden="false" customHeight="false" outlineLevel="0" collapsed="false">
      <c r="A55" s="12" t="n">
        <v>2012</v>
      </c>
      <c r="B55" s="9" t="n">
        <v>1283.56773786288</v>
      </c>
      <c r="C55" s="9" t="n">
        <v>53.4102289888</v>
      </c>
      <c r="D55" s="9" t="n">
        <v>-44.6729072048</v>
      </c>
      <c r="E55" s="9" t="n">
        <v>-1093.355710802</v>
      </c>
      <c r="G55" s="7"/>
      <c r="I55" s="8" t="n">
        <f aca="false">-SUM(B55:H55)-S55+U55</f>
        <v>0</v>
      </c>
      <c r="N55" s="9" t="n">
        <v>1283.56773786288</v>
      </c>
      <c r="P55" s="7"/>
      <c r="S55" s="9" t="n">
        <v>-1.21723192</v>
      </c>
      <c r="U55" s="9" t="n">
        <v>197.732116924881</v>
      </c>
    </row>
    <row r="56" customFormat="false" ht="10.2" hidden="false" customHeight="false" outlineLevel="0" collapsed="false">
      <c r="A56" s="12" t="n">
        <v>2013</v>
      </c>
      <c r="B56" s="9" t="n">
        <v>861.627523583441</v>
      </c>
      <c r="C56" s="9" t="n">
        <v>8.897260944</v>
      </c>
      <c r="D56" s="9" t="n">
        <v>3.44976570700002</v>
      </c>
      <c r="E56" s="9" t="n">
        <v>-706.8749586736</v>
      </c>
      <c r="G56" s="7"/>
      <c r="I56" s="8" t="n">
        <f aca="false">-SUM(B56:H56)-S56+U56</f>
        <v>0</v>
      </c>
      <c r="N56" s="9" t="n">
        <v>861.627523583441</v>
      </c>
      <c r="P56" s="7"/>
      <c r="S56" s="9" t="n">
        <v>-2.1421854184</v>
      </c>
      <c r="U56" s="9" t="n">
        <v>164.957406142441</v>
      </c>
    </row>
    <row r="57" customFormat="false" ht="10.2" hidden="false" customHeight="false" outlineLevel="0" collapsed="false">
      <c r="A57" s="12" t="n">
        <v>2014</v>
      </c>
      <c r="B57" s="9" t="n">
        <v>1040.32623569152</v>
      </c>
      <c r="C57" s="9" t="n">
        <v>18.0571688152</v>
      </c>
      <c r="D57" s="9" t="n">
        <v>-36.5651656474</v>
      </c>
      <c r="E57" s="9" t="n">
        <v>-716.3751329896</v>
      </c>
      <c r="G57" s="7"/>
      <c r="I57" s="8" t="n">
        <f aca="false">-SUM(B57:H57)-S57+U57</f>
        <v>0</v>
      </c>
      <c r="N57" s="9" t="n">
        <v>1040.32623569152</v>
      </c>
      <c r="P57" s="7"/>
      <c r="S57" s="9" t="n">
        <v>-1.757950216</v>
      </c>
      <c r="U57" s="9" t="n">
        <v>303.685155653721</v>
      </c>
    </row>
    <row r="58" customFormat="false" ht="10.2" hidden="false" customHeight="false" outlineLevel="0" collapsed="false">
      <c r="A58" s="12" t="n">
        <v>2015</v>
      </c>
      <c r="B58" s="9" t="n">
        <v>960.56134459698</v>
      </c>
      <c r="C58" s="9" t="n">
        <v>27.8258056</v>
      </c>
      <c r="D58" s="9" t="n">
        <v>69.7194730044</v>
      </c>
      <c r="E58" s="9" t="n">
        <v>-666.1866434512</v>
      </c>
      <c r="G58" s="7"/>
      <c r="I58" s="8" t="n">
        <f aca="false">-SUM(B58:H58)-S58+U58</f>
        <v>0</v>
      </c>
      <c r="N58" s="9" t="n">
        <v>960.56134459698</v>
      </c>
      <c r="P58" s="7"/>
      <c r="S58" s="9" t="n">
        <v>-1.4443267016</v>
      </c>
      <c r="U58" s="9" t="n">
        <v>390.47565304858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7.60728744939271"/>
    <col collapsed="false" hidden="false" max="10" min="10" style="1" width="2.1417004048583"/>
    <col collapsed="false" hidden="false" max="19" min="11" style="1" width="6.53441295546559"/>
    <col collapsed="false" hidden="false" max="20" min="20" style="1" width="2.57085020242915"/>
    <col collapsed="false" hidden="false" max="26" min="21" style="1" width="8.03238866396761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37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885.66912</v>
      </c>
      <c r="C3" s="7" t="n">
        <v>500.38632</v>
      </c>
      <c r="D3" s="7" t="n">
        <v>0</v>
      </c>
      <c r="E3" s="7" t="n">
        <v>0</v>
      </c>
      <c r="F3" s="7" t="n">
        <v>-338.357292</v>
      </c>
      <c r="H3" s="7"/>
      <c r="I3" s="8" t="n">
        <f aca="false">-SUM(B3:H3)+SUM(U3:Z3)</f>
        <v>0</v>
      </c>
      <c r="N3" s="7" t="n">
        <v>885.66912</v>
      </c>
      <c r="V3" s="7" t="n">
        <v>865.50576</v>
      </c>
      <c r="X3" s="7" t="n">
        <v>182.192388</v>
      </c>
    </row>
    <row r="4" customFormat="false" ht="10.2" hidden="false" customHeight="false" outlineLevel="0" collapsed="false">
      <c r="A4" s="6" t="n">
        <v>1961</v>
      </c>
      <c r="B4" s="7" t="n">
        <v>906.07776</v>
      </c>
      <c r="C4" s="7" t="n">
        <v>549.98496</v>
      </c>
      <c r="D4" s="7" t="n">
        <v>0</v>
      </c>
      <c r="E4" s="7" t="n">
        <v>0</v>
      </c>
      <c r="F4" s="7" t="n">
        <v>-376.218024</v>
      </c>
      <c r="H4" s="7"/>
      <c r="I4" s="8" t="n">
        <f aca="false">-SUM(B4:H4)+SUM(U4:Z4)</f>
        <v>0</v>
      </c>
      <c r="N4" s="7" t="n">
        <v>906.07776</v>
      </c>
      <c r="V4" s="7" t="n">
        <v>877.26576</v>
      </c>
      <c r="X4" s="7" t="n">
        <v>202.578936</v>
      </c>
    </row>
    <row r="5" customFormat="false" ht="10.2" hidden="false" customHeight="false" outlineLevel="0" collapsed="false">
      <c r="A5" s="6" t="n">
        <v>1962</v>
      </c>
      <c r="B5" s="7" t="n">
        <v>1148.6874</v>
      </c>
      <c r="C5" s="7" t="n">
        <v>340.40244</v>
      </c>
      <c r="D5" s="7" t="n">
        <v>0</v>
      </c>
      <c r="E5" s="7" t="n">
        <v>-25.99884</v>
      </c>
      <c r="F5" s="7" t="n">
        <v>-247.732212</v>
      </c>
      <c r="H5" s="7"/>
      <c r="I5" s="8" t="n">
        <f aca="false">-SUM(B5:H5)+SUM(U5:Z5)</f>
        <v>0</v>
      </c>
      <c r="N5" s="7" t="n">
        <v>1148.6874</v>
      </c>
      <c r="V5" s="7" t="n">
        <v>1081.96452</v>
      </c>
      <c r="X5" s="7" t="n">
        <v>133.394268</v>
      </c>
    </row>
    <row r="6" customFormat="false" ht="10.2" hidden="false" customHeight="false" outlineLevel="0" collapsed="false">
      <c r="A6" s="6" t="n">
        <v>1963</v>
      </c>
      <c r="B6" s="7" t="n">
        <v>990.36588</v>
      </c>
      <c r="C6" s="7" t="n">
        <v>25.39236</v>
      </c>
      <c r="D6" s="7" t="n">
        <v>0</v>
      </c>
      <c r="E6" s="7" t="n">
        <v>-7.8582</v>
      </c>
      <c r="F6" s="7" t="n">
        <v>-66.041976</v>
      </c>
      <c r="H6" s="7"/>
      <c r="I6" s="8" t="n">
        <f aca="false">-SUM(B6:H6)+SUM(U6:Z6)</f>
        <v>0</v>
      </c>
      <c r="N6" s="7" t="n">
        <v>990.36588</v>
      </c>
      <c r="V6" s="7" t="n">
        <v>906.297</v>
      </c>
      <c r="X6" s="7" t="n">
        <v>35.561064</v>
      </c>
    </row>
    <row r="7" customFormat="false" ht="10.2" hidden="false" customHeight="false" outlineLevel="0" collapsed="false">
      <c r="A7" s="6" t="n">
        <v>1964</v>
      </c>
      <c r="B7" s="7" t="n">
        <v>1114.86984</v>
      </c>
      <c r="C7" s="7" t="n">
        <v>16.96212</v>
      </c>
      <c r="D7" s="7" t="n">
        <v>0</v>
      </c>
      <c r="E7" s="7" t="n">
        <v>0</v>
      </c>
      <c r="F7" s="7" t="n">
        <v>-78.639288</v>
      </c>
      <c r="H7" s="7"/>
      <c r="I7" s="8" t="n">
        <f aca="false">-SUM(B7:H7)+SUM(U7:Z7)</f>
        <v>0</v>
      </c>
      <c r="N7" s="7" t="n">
        <v>1114.86984</v>
      </c>
      <c r="V7" s="7" t="n">
        <v>1010.84844</v>
      </c>
      <c r="X7" s="7" t="n">
        <v>42.344232</v>
      </c>
    </row>
    <row r="8" customFormat="false" ht="10.2" hidden="false" customHeight="false" outlineLevel="0" collapsed="false">
      <c r="A8" s="6" t="n">
        <v>1965</v>
      </c>
      <c r="B8" s="7" t="n">
        <v>1053.74136</v>
      </c>
      <c r="C8" s="7" t="n">
        <v>13.7046</v>
      </c>
      <c r="D8" s="7" t="n">
        <v>0</v>
      </c>
      <c r="E8" s="7" t="n">
        <v>-1.37172</v>
      </c>
      <c r="F8" s="7" t="n">
        <v>-89.87706</v>
      </c>
      <c r="H8" s="7"/>
      <c r="I8" s="8" t="n">
        <f aca="false">-SUM(B8:H8)+SUM(U8:Z8)</f>
        <v>0</v>
      </c>
      <c r="N8" s="7" t="n">
        <v>1053.74136</v>
      </c>
      <c r="V8" s="7" t="n">
        <v>927.80184</v>
      </c>
      <c r="X8" s="7" t="n">
        <v>48.39534</v>
      </c>
    </row>
    <row r="9" customFormat="false" ht="10.2" hidden="false" customHeight="false" outlineLevel="0" collapsed="false">
      <c r="A9" s="6" t="n">
        <v>1966</v>
      </c>
      <c r="B9" s="7" t="n">
        <v>1025.19648</v>
      </c>
      <c r="C9" s="7" t="n">
        <v>0.0882</v>
      </c>
      <c r="D9" s="7" t="n">
        <v>0</v>
      </c>
      <c r="E9" s="7" t="n">
        <v>-45.97152</v>
      </c>
      <c r="F9" s="7" t="n">
        <v>-65.897286</v>
      </c>
      <c r="H9" s="7"/>
      <c r="I9" s="8" t="n">
        <f aca="false">-SUM(B9:H9)+SUM(U9:Z9)</f>
        <v>0</v>
      </c>
      <c r="N9" s="7" t="n">
        <v>1025.19648</v>
      </c>
      <c r="V9" s="7" t="n">
        <v>877.93272</v>
      </c>
      <c r="X9" s="7" t="n">
        <v>35.483154</v>
      </c>
    </row>
    <row r="10" customFormat="false" ht="10.2" hidden="false" customHeight="false" outlineLevel="0" collapsed="false">
      <c r="A10" s="6" t="n">
        <v>1967</v>
      </c>
      <c r="B10" s="7" t="n">
        <v>1013.16096</v>
      </c>
      <c r="C10" s="7" t="n">
        <v>8.21184</v>
      </c>
      <c r="D10" s="7" t="n">
        <v>0</v>
      </c>
      <c r="E10" s="7" t="n">
        <v>0</v>
      </c>
      <c r="F10" s="7" t="n">
        <v>-132.049008</v>
      </c>
      <c r="H10" s="7"/>
      <c r="I10" s="8" t="n">
        <f aca="false">-SUM(B10:H10)+SUM(U10:Z10)</f>
        <v>0</v>
      </c>
      <c r="N10" s="7" t="n">
        <v>1013.16096</v>
      </c>
      <c r="V10" s="7" t="n">
        <v>818.22048</v>
      </c>
      <c r="X10" s="7" t="n">
        <v>71.103312</v>
      </c>
    </row>
    <row r="11" customFormat="false" ht="10.2" hidden="false" customHeight="false" outlineLevel="0" collapsed="false">
      <c r="A11" s="6" t="n">
        <v>1968</v>
      </c>
      <c r="B11" s="7" t="n">
        <v>1066.15404</v>
      </c>
      <c r="C11" s="7" t="n">
        <v>0</v>
      </c>
      <c r="D11" s="7" t="n">
        <v>0</v>
      </c>
      <c r="E11" s="7" t="n">
        <v>0</v>
      </c>
      <c r="F11" s="7" t="n">
        <v>-148.291962</v>
      </c>
      <c r="H11" s="7"/>
      <c r="I11" s="8" t="n">
        <f aca="false">-SUM(B11:H11)+SUM(U11:Z11)</f>
        <v>0</v>
      </c>
      <c r="N11" s="7" t="n">
        <v>1066.15404</v>
      </c>
      <c r="V11" s="7" t="n">
        <v>838.01256</v>
      </c>
      <c r="X11" s="7" t="n">
        <v>79.849518</v>
      </c>
    </row>
    <row r="12" customFormat="false" ht="10.2" hidden="false" customHeight="false" outlineLevel="0" collapsed="false">
      <c r="A12" s="6" t="n">
        <v>1969</v>
      </c>
      <c r="B12" s="7" t="n">
        <v>1153.82316</v>
      </c>
      <c r="C12" s="7" t="n">
        <v>0</v>
      </c>
      <c r="D12" s="7" t="n">
        <v>0</v>
      </c>
      <c r="E12" s="7" t="n">
        <v>-0.31416</v>
      </c>
      <c r="F12" s="7" t="n">
        <v>-191.830548</v>
      </c>
      <c r="H12" s="7"/>
      <c r="I12" s="8" t="n">
        <f aca="false">-SUM(B12:H12)+SUM(U12:Z12)</f>
        <v>0</v>
      </c>
      <c r="N12" s="7" t="n">
        <v>1153.82316</v>
      </c>
      <c r="V12" s="7" t="n">
        <v>858.38508</v>
      </c>
      <c r="X12" s="7" t="n">
        <v>103.293372</v>
      </c>
    </row>
    <row r="13" customFormat="false" ht="10.2" hidden="false" customHeight="false" outlineLevel="0" collapsed="false">
      <c r="A13" s="6" t="n">
        <v>1970</v>
      </c>
      <c r="B13" s="7" t="n">
        <v>1231.36272</v>
      </c>
      <c r="C13" s="7" t="n">
        <v>0</v>
      </c>
      <c r="D13" s="7" t="n">
        <v>-21.84</v>
      </c>
      <c r="E13" s="7" t="n">
        <v>0</v>
      </c>
      <c r="F13" s="7" t="n">
        <v>-188.98152</v>
      </c>
      <c r="H13" s="7"/>
      <c r="I13" s="8" t="n">
        <f aca="false">-SUM(B13:H13)+SUM(U13:Z13)</f>
        <v>0</v>
      </c>
      <c r="N13" s="7" t="n">
        <v>1231.36272</v>
      </c>
      <c r="V13" s="7" t="n">
        <v>918.78192</v>
      </c>
      <c r="X13" s="7" t="n">
        <v>101.75928</v>
      </c>
    </row>
    <row r="14" customFormat="false" ht="10.2" hidden="false" customHeight="false" outlineLevel="0" collapsed="false">
      <c r="A14" s="6" t="n">
        <v>1971</v>
      </c>
      <c r="B14" s="7" t="n">
        <v>1148.54292</v>
      </c>
      <c r="C14" s="7" t="n">
        <v>0</v>
      </c>
      <c r="D14" s="7" t="n">
        <v>-14.28</v>
      </c>
      <c r="E14" s="7" t="n">
        <v>0</v>
      </c>
      <c r="F14" s="7" t="n">
        <v>-229.697286</v>
      </c>
      <c r="H14" s="7"/>
      <c r="I14" s="8" t="n">
        <f aca="false">-SUM(B14:H14)+SUM(U14:Z14)</f>
        <v>0</v>
      </c>
      <c r="N14" s="7" t="n">
        <v>1148.54292</v>
      </c>
      <c r="V14" s="7" t="n">
        <v>780.88248</v>
      </c>
      <c r="X14" s="7" t="n">
        <v>123.683154</v>
      </c>
    </row>
    <row r="15" customFormat="false" ht="10.2" hidden="false" customHeight="false" outlineLevel="0" collapsed="false">
      <c r="A15" s="6" t="n">
        <v>1972</v>
      </c>
      <c r="B15" s="7" t="n">
        <v>1152.53292</v>
      </c>
      <c r="C15" s="7" t="n">
        <v>0</v>
      </c>
      <c r="D15" s="7" t="n">
        <v>16.8</v>
      </c>
      <c r="E15" s="7" t="n">
        <v>0</v>
      </c>
      <c r="F15" s="7" t="n">
        <v>-253.514898</v>
      </c>
      <c r="H15" s="7"/>
      <c r="I15" s="8" t="n">
        <f aca="false">-SUM(B15:H15)+SUM(U15:Z15)</f>
        <v>0</v>
      </c>
      <c r="N15" s="7" t="n">
        <v>1152.53292</v>
      </c>
      <c r="V15" s="7" t="n">
        <v>779.31</v>
      </c>
      <c r="X15" s="7" t="n">
        <v>136.508022</v>
      </c>
    </row>
    <row r="16" customFormat="false" ht="10.2" hidden="false" customHeight="false" outlineLevel="0" collapsed="false">
      <c r="A16" s="6" t="n">
        <v>1973</v>
      </c>
      <c r="B16" s="7" t="n">
        <v>1181.52468</v>
      </c>
      <c r="C16" s="7" t="n">
        <v>0</v>
      </c>
      <c r="D16" s="7" t="n">
        <v>-56.28</v>
      </c>
      <c r="E16" s="7" t="n">
        <v>0</v>
      </c>
      <c r="F16" s="7" t="n">
        <v>-217.003332</v>
      </c>
      <c r="H16" s="7"/>
      <c r="I16" s="8" t="n">
        <f aca="false">-SUM(B16:H16)+SUM(U16:Z16)</f>
        <v>0</v>
      </c>
      <c r="N16" s="7" t="n">
        <v>1181.52468</v>
      </c>
      <c r="V16" s="7" t="n">
        <v>791.3934</v>
      </c>
      <c r="X16" s="7" t="n">
        <v>116.847948</v>
      </c>
    </row>
    <row r="17" customFormat="false" ht="10.2" hidden="false" customHeight="false" outlineLevel="0" collapsed="false">
      <c r="A17" s="6" t="n">
        <v>1974</v>
      </c>
      <c r="B17" s="7" t="n">
        <v>1325.08992</v>
      </c>
      <c r="C17" s="7" t="n">
        <v>0</v>
      </c>
      <c r="D17" s="7" t="n">
        <v>15.12</v>
      </c>
      <c r="E17" s="7" t="n">
        <v>0</v>
      </c>
      <c r="F17" s="7" t="n">
        <v>-296.369892</v>
      </c>
      <c r="H17" s="7"/>
      <c r="I17" s="8" t="n">
        <f aca="false">-SUM(B17:H17)+SUM(U17:Z17)</f>
        <v>0</v>
      </c>
      <c r="N17" s="7" t="n">
        <v>1325.08992</v>
      </c>
      <c r="V17" s="7" t="n">
        <v>884.25624</v>
      </c>
      <c r="X17" s="7" t="n">
        <v>159.583788</v>
      </c>
    </row>
    <row r="18" customFormat="false" ht="10.2" hidden="false" customHeight="false" outlineLevel="0" collapsed="false">
      <c r="A18" s="6" t="n">
        <v>1975</v>
      </c>
      <c r="B18" s="7" t="n">
        <v>1293.41856</v>
      </c>
      <c r="C18" s="7" t="n">
        <v>0</v>
      </c>
      <c r="D18" s="7" t="n">
        <v>-1.68</v>
      </c>
      <c r="E18" s="7" t="n">
        <v>0</v>
      </c>
      <c r="F18" s="7" t="n">
        <v>-311.122812</v>
      </c>
      <c r="H18" s="7"/>
      <c r="I18" s="8" t="n">
        <f aca="false">-SUM(B18:H18)+SUM(U18:Z18)</f>
        <v>0</v>
      </c>
      <c r="N18" s="7" t="n">
        <v>1293.41856</v>
      </c>
      <c r="V18" s="7" t="n">
        <v>813.08808</v>
      </c>
      <c r="X18" s="7" t="n">
        <v>167.527668</v>
      </c>
    </row>
    <row r="19" customFormat="false" ht="10.2" hidden="false" customHeight="false" outlineLevel="0" collapsed="false">
      <c r="A19" s="6" t="n">
        <v>1976</v>
      </c>
      <c r="B19" s="7" t="n">
        <v>1311.67344</v>
      </c>
      <c r="C19" s="7" t="n">
        <v>0</v>
      </c>
      <c r="D19" s="7" t="n">
        <v>-18.48</v>
      </c>
      <c r="E19" s="7" t="n">
        <v>0</v>
      </c>
      <c r="F19" s="7" t="n">
        <v>-304.292352</v>
      </c>
      <c r="H19" s="7"/>
      <c r="I19" s="8" t="n">
        <f aca="false">-SUM(B19:H19)+SUM(U19:Z19)</f>
        <v>0</v>
      </c>
      <c r="N19" s="7" t="n">
        <v>1311.67344</v>
      </c>
      <c r="V19" s="7" t="n">
        <v>825.05136</v>
      </c>
      <c r="X19" s="7" t="n">
        <v>163.849728</v>
      </c>
    </row>
    <row r="20" customFormat="false" ht="10.2" hidden="false" customHeight="false" outlineLevel="0" collapsed="false">
      <c r="A20" s="6" t="n">
        <v>1977</v>
      </c>
      <c r="B20" s="7" t="n">
        <v>1320.56736</v>
      </c>
      <c r="C20" s="7" t="n">
        <v>0</v>
      </c>
      <c r="D20" s="7" t="n">
        <v>8.4</v>
      </c>
      <c r="E20" s="7" t="n">
        <v>0</v>
      </c>
      <c r="F20" s="7" t="n">
        <v>-354.035136</v>
      </c>
      <c r="H20" s="7"/>
      <c r="I20" s="8" t="n">
        <f aca="false">-SUM(B20:H20)+SUM(U20:Z20)</f>
        <v>0</v>
      </c>
      <c r="N20" s="7" t="n">
        <v>1320.56736</v>
      </c>
      <c r="V20" s="7" t="n">
        <v>784.29792</v>
      </c>
      <c r="X20" s="7" t="n">
        <v>190.634304</v>
      </c>
    </row>
    <row r="21" customFormat="false" ht="10.2" hidden="false" customHeight="false" outlineLevel="0" collapsed="false">
      <c r="A21" s="6" t="n">
        <v>1978</v>
      </c>
      <c r="B21" s="7" t="n">
        <v>1281.14448</v>
      </c>
      <c r="C21" s="7" t="n">
        <v>0</v>
      </c>
      <c r="D21" s="7" t="n">
        <v>31.08</v>
      </c>
      <c r="E21" s="7" t="n">
        <v>0</v>
      </c>
      <c r="F21" s="7" t="n">
        <v>-411.067566</v>
      </c>
      <c r="H21" s="7"/>
      <c r="I21" s="8" t="n">
        <f aca="false">-SUM(B21:H21)+SUM(U21:Z21)</f>
        <v>0</v>
      </c>
      <c r="N21" s="7" t="n">
        <v>1281.14448</v>
      </c>
      <c r="V21" s="7" t="n">
        <v>679.81284</v>
      </c>
      <c r="X21" s="7" t="n">
        <v>221.344074</v>
      </c>
    </row>
    <row r="22" customFormat="false" ht="10.2" hidden="false" customHeight="false" outlineLevel="0" collapsed="false">
      <c r="A22" s="6" t="n">
        <v>1979</v>
      </c>
      <c r="B22" s="7" t="n">
        <v>1194.32208</v>
      </c>
      <c r="C22" s="7" t="n">
        <v>0</v>
      </c>
      <c r="D22" s="7" t="n">
        <v>-55.44</v>
      </c>
      <c r="E22" s="7" t="n">
        <v>0</v>
      </c>
      <c r="F22" s="7" t="n">
        <v>-386.287356</v>
      </c>
      <c r="H22" s="7"/>
      <c r="I22" s="8" t="n">
        <f aca="false">-SUM(B22:H22)+SUM(U22:Z22)</f>
        <v>0</v>
      </c>
      <c r="N22" s="7" t="n">
        <v>1194.32208</v>
      </c>
      <c r="V22" s="7" t="n">
        <v>544.59384</v>
      </c>
      <c r="X22" s="7" t="n">
        <v>208.000884</v>
      </c>
    </row>
    <row r="23" customFormat="false" ht="10.2" hidden="false" customHeight="false" outlineLevel="0" collapsed="false">
      <c r="A23" s="6" t="n">
        <v>1980</v>
      </c>
      <c r="B23" s="7" t="n">
        <v>1423.49088</v>
      </c>
      <c r="C23" s="7" t="n">
        <v>84.28812</v>
      </c>
      <c r="D23" s="7" t="n">
        <v>-31.08</v>
      </c>
      <c r="E23" s="7" t="n">
        <v>0</v>
      </c>
      <c r="F23" s="7" t="n">
        <v>-561.702414</v>
      </c>
      <c r="H23" s="7"/>
      <c r="I23" s="8" t="n">
        <f aca="false">-SUM(B23:H23)+SUM(U23:Z23)</f>
        <v>0</v>
      </c>
      <c r="N23" s="7" t="n">
        <v>1423.49088</v>
      </c>
      <c r="V23" s="7" t="n">
        <v>612.54144</v>
      </c>
      <c r="X23" s="7" t="n">
        <v>302.455146</v>
      </c>
    </row>
    <row r="24" customFormat="false" ht="10.2" hidden="false" customHeight="false" outlineLevel="0" collapsed="false">
      <c r="A24" s="6" t="n">
        <v>1981</v>
      </c>
      <c r="B24" s="7" t="n">
        <v>973.20048</v>
      </c>
      <c r="C24" s="7" t="n">
        <v>98.55048</v>
      </c>
      <c r="D24" s="7" t="n">
        <v>29.4</v>
      </c>
      <c r="E24" s="7" t="n">
        <v>-2.40408</v>
      </c>
      <c r="F24" s="7" t="n">
        <v>-367.950492</v>
      </c>
      <c r="H24" s="7"/>
      <c r="I24" s="8" t="n">
        <f aca="false">-SUM(B24:H24)+SUM(U24:Z24)</f>
        <v>0</v>
      </c>
      <c r="N24" s="7" t="n">
        <v>973.20048</v>
      </c>
      <c r="V24" s="7" t="n">
        <v>532.6692</v>
      </c>
      <c r="X24" s="7" t="n">
        <v>198.127188</v>
      </c>
    </row>
    <row r="25" customFormat="false" ht="10.2" hidden="false" customHeight="false" outlineLevel="0" collapsed="false">
      <c r="A25" s="6" t="n">
        <v>1982</v>
      </c>
      <c r="B25" s="7" t="n">
        <v>1138.13616</v>
      </c>
      <c r="C25" s="7" t="n">
        <v>43.35576</v>
      </c>
      <c r="D25" s="7" t="n">
        <v>40.32</v>
      </c>
      <c r="E25" s="7" t="n">
        <v>-2.32428</v>
      </c>
      <c r="F25" s="7" t="n">
        <v>-498.348942</v>
      </c>
      <c r="H25" s="7"/>
      <c r="I25" s="8" t="n">
        <f aca="false">-SUM(B25:H25)+SUM(U25:Z25)</f>
        <v>0</v>
      </c>
      <c r="N25" s="7" t="n">
        <v>1138.13616</v>
      </c>
      <c r="V25" s="7" t="n">
        <v>452.79696</v>
      </c>
      <c r="X25" s="7" t="n">
        <v>268.341738</v>
      </c>
    </row>
    <row r="26" customFormat="false" ht="10.2" hidden="false" customHeight="false" outlineLevel="0" collapsed="false">
      <c r="A26" s="6" t="n">
        <v>1983</v>
      </c>
      <c r="B26" s="7" t="n">
        <v>1177.84128</v>
      </c>
      <c r="C26" s="7" t="n">
        <v>76.73988</v>
      </c>
      <c r="D26" s="7" t="n">
        <v>5.88</v>
      </c>
      <c r="E26" s="7" t="n">
        <v>-2.34108</v>
      </c>
      <c r="F26" s="7" t="n">
        <v>-462.346248</v>
      </c>
      <c r="H26" s="7"/>
      <c r="I26" s="8" t="n">
        <f aca="false">-SUM(B26:H26)+SUM(U26:Z26)</f>
        <v>0</v>
      </c>
      <c r="N26" s="7" t="n">
        <v>1177.84128</v>
      </c>
      <c r="V26" s="7" t="n">
        <v>546.81816</v>
      </c>
      <c r="X26" s="7" t="n">
        <v>248.955672</v>
      </c>
    </row>
    <row r="27" customFormat="false" ht="10.2" hidden="false" customHeight="false" outlineLevel="0" collapsed="false">
      <c r="A27" s="6" t="n">
        <v>1984</v>
      </c>
      <c r="B27" s="7" t="n">
        <v>1160.77248</v>
      </c>
      <c r="C27" s="7" t="n">
        <v>109.71744</v>
      </c>
      <c r="D27" s="7" t="n">
        <v>55.44</v>
      </c>
      <c r="E27" s="7" t="n">
        <v>0</v>
      </c>
      <c r="F27" s="7" t="n">
        <v>-553.735182</v>
      </c>
      <c r="H27" s="7"/>
      <c r="I27" s="8" t="n">
        <f aca="false">-SUM(B27:H27)+SUM(U27:Z27)</f>
        <v>0</v>
      </c>
      <c r="N27" s="7" t="n">
        <v>1160.77248</v>
      </c>
      <c r="V27" s="7" t="n">
        <v>474.02964</v>
      </c>
      <c r="X27" s="7" t="n">
        <v>298.165098</v>
      </c>
    </row>
    <row r="28" customFormat="false" ht="10.2" hidden="false" customHeight="false" outlineLevel="0" collapsed="false">
      <c r="A28" s="6" t="n">
        <v>1985</v>
      </c>
      <c r="B28" s="7" t="n">
        <v>1149.93312</v>
      </c>
      <c r="C28" s="7" t="n">
        <v>52.56888</v>
      </c>
      <c r="D28" s="7" t="n">
        <v>-89.88</v>
      </c>
      <c r="E28" s="7" t="n">
        <v>-29.46468</v>
      </c>
      <c r="F28" s="7" t="n">
        <v>-421.391334</v>
      </c>
      <c r="H28" s="7"/>
      <c r="I28" s="8" t="n">
        <f aca="false">-SUM(B28:H28)+SUM(U28:Z28)</f>
        <v>0</v>
      </c>
      <c r="N28" s="7" t="n">
        <v>1149.93312</v>
      </c>
      <c r="V28" s="7" t="n">
        <v>434.86296</v>
      </c>
      <c r="X28" s="7" t="n">
        <v>226.903026</v>
      </c>
    </row>
    <row r="29" customFormat="false" ht="10.2" hidden="false" customHeight="false" outlineLevel="0" collapsed="false">
      <c r="A29" s="6" t="n">
        <v>1986</v>
      </c>
      <c r="B29" s="7" t="n">
        <v>1159.53432</v>
      </c>
      <c r="C29" s="7" t="n">
        <v>0</v>
      </c>
      <c r="D29" s="7" t="n">
        <v>76.44</v>
      </c>
      <c r="E29" s="7" t="n">
        <v>-18.9546</v>
      </c>
      <c r="F29" s="7" t="n">
        <v>-511.434924</v>
      </c>
      <c r="H29" s="7"/>
      <c r="I29" s="8" t="n">
        <f aca="false">-SUM(B29:H29)+SUM(U29:Z29)</f>
        <v>0</v>
      </c>
      <c r="N29" s="7" t="n">
        <v>1159.53432</v>
      </c>
      <c r="V29" s="7" t="n">
        <v>430.19676</v>
      </c>
      <c r="X29" s="7" t="n">
        <v>275.388036</v>
      </c>
    </row>
    <row r="30" customFormat="false" ht="10.2" hidden="false" customHeight="false" outlineLevel="0" collapsed="false">
      <c r="A30" s="6" t="n">
        <v>1987</v>
      </c>
      <c r="B30" s="7" t="n">
        <v>1109.19648</v>
      </c>
      <c r="C30" s="7" t="n">
        <v>197.94516</v>
      </c>
      <c r="D30" s="7" t="n">
        <v>-21.84</v>
      </c>
      <c r="E30" s="7" t="n">
        <v>-10.6848</v>
      </c>
      <c r="F30" s="7" t="n">
        <v>-611.494884</v>
      </c>
      <c r="H30" s="7"/>
      <c r="I30" s="8" t="n">
        <f aca="false">-SUM(B30:H30)+SUM(U30:Z30)</f>
        <v>0</v>
      </c>
      <c r="N30" s="7" t="n">
        <v>1109.19648</v>
      </c>
      <c r="V30" s="7" t="n">
        <v>333.85548</v>
      </c>
      <c r="X30" s="7" t="n">
        <v>329.266476</v>
      </c>
    </row>
    <row r="31" customFormat="false" ht="10.2" hidden="false" customHeight="false" outlineLevel="0" collapsed="false">
      <c r="A31" s="6" t="n">
        <v>1988</v>
      </c>
      <c r="B31" s="7" t="n">
        <v>1118.93796</v>
      </c>
      <c r="C31" s="7" t="n">
        <v>160.9692</v>
      </c>
      <c r="D31" s="7" t="n">
        <v>-41.16</v>
      </c>
      <c r="E31" s="7" t="n">
        <v>0</v>
      </c>
      <c r="F31" s="7" t="n">
        <v>-552.159972</v>
      </c>
      <c r="H31" s="7"/>
      <c r="I31" s="8" t="n">
        <f aca="false">-SUM(B31:H31)+SUM(U31:Z31)</f>
        <v>0</v>
      </c>
      <c r="N31" s="7" t="n">
        <v>1118.93796</v>
      </c>
      <c r="V31" s="7" t="n">
        <v>389.27028</v>
      </c>
      <c r="X31" s="7" t="n">
        <v>297.316908</v>
      </c>
    </row>
    <row r="32" customFormat="false" ht="10.2" hidden="false" customHeight="false" outlineLevel="0" collapsed="false">
      <c r="A32" s="6" t="n">
        <v>1989</v>
      </c>
      <c r="B32" s="7" t="n">
        <v>1197.61404</v>
      </c>
      <c r="C32" s="7" t="n">
        <v>0</v>
      </c>
      <c r="D32" s="7" t="n">
        <v>11.76</v>
      </c>
      <c r="E32" s="7" t="n">
        <v>0</v>
      </c>
      <c r="F32" s="7" t="n">
        <v>-493.770732</v>
      </c>
      <c r="H32" s="7"/>
      <c r="I32" s="8" t="n">
        <f aca="false">-SUM(B32:H32)+SUM(U32:Z32)</f>
        <v>0</v>
      </c>
      <c r="N32" s="7" t="n">
        <v>1197.61404</v>
      </c>
      <c r="V32" s="7" t="n">
        <v>449.72676</v>
      </c>
      <c r="X32" s="7" t="n">
        <v>265.876548</v>
      </c>
    </row>
    <row r="33" customFormat="false" ht="10.2" hidden="false" customHeight="false" outlineLevel="0" collapsed="false">
      <c r="A33" s="6" t="n">
        <v>1990</v>
      </c>
      <c r="B33" s="7" t="n">
        <v>1222.79472</v>
      </c>
      <c r="C33" s="7" t="n">
        <v>0</v>
      </c>
      <c r="D33" s="7" t="n">
        <v>-32.76</v>
      </c>
      <c r="E33" s="7" t="n">
        <v>0</v>
      </c>
      <c r="F33" s="7" t="n">
        <v>-449.152158</v>
      </c>
      <c r="H33" s="7"/>
      <c r="I33" s="8" t="n">
        <f aca="false">-SUM(B33:H33)+SUM(U33:Z33)</f>
        <v>0</v>
      </c>
      <c r="N33" s="7" t="n">
        <v>1222.79472</v>
      </c>
      <c r="V33" s="7" t="n">
        <v>499.0314</v>
      </c>
      <c r="X33" s="7" t="n">
        <v>241.851162</v>
      </c>
    </row>
    <row r="34" customFormat="false" ht="10.2" hidden="false" customHeight="false" outlineLevel="0" collapsed="false">
      <c r="A34" s="6" t="n">
        <v>1991</v>
      </c>
      <c r="B34" s="7" t="n">
        <v>1100.83764</v>
      </c>
      <c r="C34" s="7" t="n">
        <v>44.7384</v>
      </c>
      <c r="D34" s="7" t="n">
        <v>-47.88</v>
      </c>
      <c r="E34" s="7" t="n">
        <v>-15.9432</v>
      </c>
      <c r="F34" s="7" t="n">
        <v>-411.07248</v>
      </c>
      <c r="H34" s="7"/>
      <c r="I34" s="8" t="n">
        <f aca="false">-SUM(B34:H34)+SUM(U34:Z34)</f>
        <v>0</v>
      </c>
      <c r="N34" s="7" t="n">
        <v>1100.83764</v>
      </c>
      <c r="V34" s="7" t="n">
        <v>449.33364</v>
      </c>
      <c r="X34" s="7" t="n">
        <v>221.34672</v>
      </c>
    </row>
    <row r="35" customFormat="false" ht="10.2" hidden="false" customHeight="false" outlineLevel="0" collapsed="false">
      <c r="A35" s="6" t="n">
        <v>1992</v>
      </c>
      <c r="B35" s="7" t="n">
        <v>1175.40108</v>
      </c>
      <c r="C35" s="7" t="n">
        <v>115.8864</v>
      </c>
      <c r="D35" s="7" t="n">
        <v>-84</v>
      </c>
      <c r="E35" s="7" t="n">
        <v>-20.90592</v>
      </c>
      <c r="F35" s="7" t="n">
        <v>-518.152362</v>
      </c>
      <c r="H35" s="7"/>
      <c r="I35" s="8" t="n">
        <f aca="false">-SUM(B35:H35)+SUM(U35:Z35)</f>
        <v>0</v>
      </c>
      <c r="N35" s="7" t="n">
        <v>1175.40108</v>
      </c>
      <c r="V35" s="7" t="n">
        <v>389.22408</v>
      </c>
      <c r="X35" s="7" t="n">
        <v>279.005118</v>
      </c>
    </row>
    <row r="36" customFormat="false" ht="10.2" hidden="false" customHeight="false" outlineLevel="0" collapsed="false">
      <c r="A36" s="6" t="n">
        <v>1993</v>
      </c>
      <c r="B36" s="7" t="n">
        <v>1214.67276</v>
      </c>
      <c r="C36" s="7" t="n">
        <v>0</v>
      </c>
      <c r="D36" s="7" t="n">
        <v>-111.72</v>
      </c>
      <c r="E36" s="7" t="n">
        <v>0</v>
      </c>
      <c r="F36" s="7" t="n">
        <v>-475.642986</v>
      </c>
      <c r="H36" s="7"/>
      <c r="I36" s="8" t="n">
        <f aca="false">-SUM(B36:H36)+SUM(U36:Z36)</f>
        <v>0</v>
      </c>
      <c r="N36" s="7" t="n">
        <v>1214.67276</v>
      </c>
      <c r="V36" s="7" t="n">
        <v>371.19432</v>
      </c>
      <c r="X36" s="7" t="n">
        <v>256.115454</v>
      </c>
    </row>
    <row r="37" customFormat="false" ht="10.2" hidden="false" customHeight="false" outlineLevel="0" collapsed="false">
      <c r="A37" s="6" t="n">
        <v>1994</v>
      </c>
      <c r="B37" s="7" t="n">
        <v>1225.15906801025</v>
      </c>
      <c r="C37" s="7" t="n">
        <v>50.36724</v>
      </c>
      <c r="D37" s="7" t="n">
        <v>-32.76</v>
      </c>
      <c r="E37" s="7" t="n">
        <v>-35.65128</v>
      </c>
      <c r="F37" s="7" t="n">
        <v>-553.232316</v>
      </c>
      <c r="H37" s="7"/>
      <c r="I37" s="8" t="n">
        <f aca="false">-SUM(B37:H37)+SUM(U37:Z37)</f>
        <v>0</v>
      </c>
      <c r="N37" s="7" t="n">
        <v>1225.15906801025</v>
      </c>
      <c r="V37" s="7" t="n">
        <v>355.988388010254</v>
      </c>
      <c r="X37" s="7" t="n">
        <v>297.894324</v>
      </c>
    </row>
    <row r="38" customFormat="false" ht="10.2" hidden="false" customHeight="false" outlineLevel="0" collapsed="false">
      <c r="A38" s="6" t="n">
        <v>1995</v>
      </c>
      <c r="B38" s="7" t="n">
        <v>1341.07065175781</v>
      </c>
      <c r="C38" s="7" t="n">
        <v>34.755</v>
      </c>
      <c r="D38" s="7" t="n">
        <v>-1.34652</v>
      </c>
      <c r="E38" s="7" t="n">
        <v>-23.64348</v>
      </c>
      <c r="F38" s="7" t="n">
        <v>-667.725174416016</v>
      </c>
      <c r="H38" s="7"/>
      <c r="I38" s="8" t="n">
        <f aca="false">-SUM(B38:H38)+SUM(U38:Z38)</f>
        <v>0</v>
      </c>
      <c r="N38" s="7" t="n">
        <v>1341.07065175781</v>
      </c>
      <c r="V38" s="7" t="n">
        <v>323.56615265625</v>
      </c>
      <c r="X38" s="7" t="n">
        <v>359.544324685547</v>
      </c>
    </row>
    <row r="39" customFormat="false" ht="10.2" hidden="false" customHeight="false" outlineLevel="0" collapsed="false">
      <c r="A39" s="6" t="n">
        <v>1996</v>
      </c>
      <c r="B39" s="7" t="n">
        <v>1502.3358</v>
      </c>
      <c r="C39" s="7" t="n">
        <v>182.906598164062</v>
      </c>
      <c r="D39" s="7" t="n">
        <v>-7.21056</v>
      </c>
      <c r="E39" s="7" t="n">
        <v>-30.09888</v>
      </c>
      <c r="F39" s="7" t="n">
        <v>-891.491300806641</v>
      </c>
      <c r="H39" s="7"/>
      <c r="I39" s="8" t="n">
        <f aca="false">-SUM(B39:H39)+SUM(U39:Z39)</f>
        <v>0</v>
      </c>
      <c r="N39" s="7" t="n">
        <v>1502.3358</v>
      </c>
      <c r="V39" s="7" t="n">
        <v>276.40788</v>
      </c>
      <c r="X39" s="7" t="n">
        <v>480.033777357422</v>
      </c>
    </row>
    <row r="40" customFormat="false" ht="10.2" hidden="false" customHeight="false" outlineLevel="0" collapsed="false">
      <c r="A40" s="6" t="n">
        <v>1997</v>
      </c>
      <c r="B40" s="7" t="n">
        <v>1347.9774</v>
      </c>
      <c r="C40" s="7" t="n">
        <v>192.76992</v>
      </c>
      <c r="D40" s="7" t="n">
        <v>-12.01872</v>
      </c>
      <c r="E40" s="7" t="n">
        <v>-47.08536</v>
      </c>
      <c r="F40" s="7" t="n">
        <v>-812.175</v>
      </c>
      <c r="H40" s="7"/>
      <c r="I40" s="8" t="n">
        <f aca="false">-SUM(B40:H40)+SUM(U40:Z40)</f>
        <v>0</v>
      </c>
      <c r="N40" s="7" t="n">
        <v>1347.9774</v>
      </c>
      <c r="V40" s="7" t="n">
        <v>232.14324</v>
      </c>
      <c r="X40" s="7" t="n">
        <v>437.325</v>
      </c>
    </row>
    <row r="41" customFormat="false" ht="10.2" hidden="false" customHeight="false" outlineLevel="0" collapsed="false">
      <c r="A41" s="6" t="n">
        <v>1998</v>
      </c>
      <c r="B41" s="7" t="n">
        <v>1378.68528</v>
      </c>
      <c r="C41" s="7" t="n">
        <v>131.05512</v>
      </c>
      <c r="D41" s="7" t="n">
        <v>-3.7296</v>
      </c>
      <c r="E41" s="7" t="n">
        <v>-27.47976</v>
      </c>
      <c r="F41" s="7" t="n">
        <v>-830.403756</v>
      </c>
      <c r="H41" s="7"/>
      <c r="I41" s="8" t="n">
        <f aca="false">-SUM(B41:H41)+SUM(U41:Z41)</f>
        <v>0</v>
      </c>
      <c r="N41" s="7" t="n">
        <v>1378.68528</v>
      </c>
      <c r="V41" s="7" t="n">
        <v>200.9868</v>
      </c>
      <c r="X41" s="7" t="n">
        <v>447.140484</v>
      </c>
    </row>
    <row r="42" customFormat="false" ht="10.2" hidden="false" customHeight="false" outlineLevel="0" collapsed="false">
      <c r="A42" s="6" t="n">
        <v>1999</v>
      </c>
      <c r="B42" s="7" t="n">
        <v>1349.985</v>
      </c>
      <c r="C42" s="7" t="n">
        <v>4.19916</v>
      </c>
      <c r="D42" s="7" t="n">
        <v>17.29812</v>
      </c>
      <c r="E42" s="7" t="n">
        <v>-1.70772</v>
      </c>
      <c r="F42" s="7" t="n">
        <v>-818.579034</v>
      </c>
      <c r="H42" s="7"/>
      <c r="I42" s="8" t="n">
        <f aca="false">-SUM(B42:H42)+SUM(U42:Z42)</f>
        <v>0</v>
      </c>
      <c r="N42" s="7" t="n">
        <v>1349.985</v>
      </c>
      <c r="V42" s="7" t="n">
        <v>110.4222</v>
      </c>
      <c r="X42" s="7" t="n">
        <v>440.773326</v>
      </c>
    </row>
    <row r="43" customFormat="false" ht="10.2" hidden="false" customHeight="false" outlineLevel="0" collapsed="false">
      <c r="A43" s="6" t="n">
        <v>2000</v>
      </c>
      <c r="B43" s="7" t="n">
        <v>1249.66548</v>
      </c>
      <c r="C43" s="7" t="n">
        <v>12.5680212</v>
      </c>
      <c r="D43" s="7" t="n">
        <v>-9.7188</v>
      </c>
      <c r="E43" s="7" t="n">
        <v>-13.49964</v>
      </c>
      <c r="F43" s="7" t="n">
        <v>-748.01395578</v>
      </c>
      <c r="H43" s="7"/>
      <c r="I43" s="8" t="n">
        <f aca="false">-SUM(B43:H43)+SUM(U43:Z43)</f>
        <v>0</v>
      </c>
      <c r="N43" s="7" t="n">
        <v>1249.66548</v>
      </c>
      <c r="V43" s="7" t="n">
        <v>88.22436</v>
      </c>
      <c r="X43" s="7" t="n">
        <v>402.77674542</v>
      </c>
    </row>
    <row r="44" customFormat="false" ht="10.2" hidden="false" customHeight="false" outlineLevel="0" collapsed="false">
      <c r="A44" s="6" t="n">
        <v>2001</v>
      </c>
      <c r="B44" s="7" t="n">
        <v>1310.29248</v>
      </c>
      <c r="C44" s="7" t="n">
        <v>51.3857904</v>
      </c>
      <c r="D44" s="7" t="n">
        <v>4.116</v>
      </c>
      <c r="E44" s="7" t="n">
        <v>-77.0081172</v>
      </c>
      <c r="F44" s="7" t="n">
        <v>-788.24940558</v>
      </c>
      <c r="H44" s="7"/>
      <c r="I44" s="8" t="n">
        <f aca="false">-SUM(B44:H44)+SUM(U44:Z44)</f>
        <v>0</v>
      </c>
      <c r="N44" s="7" t="n">
        <v>1310.29248</v>
      </c>
      <c r="V44" s="7" t="n">
        <v>76.09476</v>
      </c>
      <c r="X44" s="7" t="n">
        <v>424.44198762</v>
      </c>
    </row>
    <row r="45" customFormat="false" ht="10.2" hidden="false" customHeight="false" outlineLevel="0" collapsed="false">
      <c r="A45" s="6" t="n">
        <v>2002</v>
      </c>
      <c r="B45" s="7" t="n">
        <v>1347.633672</v>
      </c>
      <c r="C45" s="7" t="n">
        <v>6.70572</v>
      </c>
      <c r="D45" s="7" t="n">
        <v>-6.49656</v>
      </c>
      <c r="E45" s="7" t="n">
        <v>-242.84568</v>
      </c>
      <c r="F45" s="7" t="n">
        <v>-691.80657</v>
      </c>
      <c r="H45" s="7"/>
      <c r="I45" s="8" t="n">
        <f aca="false">-SUM(B45:H45)+SUM(U45:Z45)</f>
        <v>0</v>
      </c>
      <c r="N45" s="7" t="n">
        <v>1347.633672</v>
      </c>
      <c r="V45" s="7" t="n">
        <v>40.679352</v>
      </c>
      <c r="X45" s="7" t="n">
        <v>372.51123</v>
      </c>
    </row>
    <row r="46" customFormat="false" ht="10.2" hidden="false" customHeight="false" outlineLevel="0" collapsed="false">
      <c r="A46" s="6" t="n">
        <v>2003</v>
      </c>
      <c r="B46" s="7" t="n">
        <v>1180.654692</v>
      </c>
      <c r="C46" s="7" t="n">
        <v>1.72536</v>
      </c>
      <c r="D46" s="7" t="n">
        <v>18.91661352</v>
      </c>
      <c r="E46" s="7" t="n">
        <v>-44.48304</v>
      </c>
      <c r="F46" s="7" t="n">
        <v>-732.962836788</v>
      </c>
      <c r="H46" s="7"/>
      <c r="I46" s="8" t="n">
        <f aca="false">-SUM(B46:H46)+SUM(U46:Z46)</f>
        <v>0</v>
      </c>
      <c r="N46" s="7" t="n">
        <v>1180.654692</v>
      </c>
      <c r="V46" s="7" t="n">
        <v>29.178492</v>
      </c>
      <c r="X46" s="7" t="n">
        <v>394.672296732</v>
      </c>
    </row>
    <row r="47" customFormat="false" ht="10.2" hidden="false" customHeight="false" outlineLevel="0" collapsed="false">
      <c r="A47" s="6" t="n">
        <v>2004</v>
      </c>
      <c r="B47" s="7" t="n">
        <v>1256.51649228</v>
      </c>
      <c r="C47" s="7" t="n">
        <v>2.458428</v>
      </c>
      <c r="D47" s="7" t="n">
        <v>-13.79391972</v>
      </c>
      <c r="E47" s="7" t="n">
        <v>-30.765</v>
      </c>
      <c r="F47" s="7" t="n">
        <v>-769.374260382</v>
      </c>
      <c r="H47" s="7"/>
      <c r="I47" s="8" t="n">
        <f aca="false">-SUM(B47:H47)+SUM(U47:Z47)</f>
        <v>0</v>
      </c>
      <c r="N47" s="7" t="n">
        <v>1256.51649228</v>
      </c>
      <c r="V47" s="7" t="n">
        <v>30.76329228</v>
      </c>
      <c r="X47" s="7" t="n">
        <v>414.278447898</v>
      </c>
    </row>
    <row r="48" customFormat="false" ht="10.2" hidden="false" customHeight="false" outlineLevel="0" collapsed="false">
      <c r="A48" s="6" t="n">
        <v>2005</v>
      </c>
      <c r="B48" s="7" t="n">
        <v>1302.30141972</v>
      </c>
      <c r="C48" s="7" t="n">
        <v>12.57564</v>
      </c>
      <c r="D48" s="7" t="n">
        <v>16.99673892</v>
      </c>
      <c r="E48" s="7" t="n">
        <v>-101.7003288</v>
      </c>
      <c r="F48" s="7" t="n">
        <v>-782.995882578</v>
      </c>
      <c r="H48" s="7"/>
      <c r="I48" s="8" t="n">
        <f aca="false">-SUM(B48:H48)+SUM(U48:Z48)</f>
        <v>0</v>
      </c>
      <c r="N48" s="7" t="n">
        <v>1302.30141972</v>
      </c>
      <c r="V48" s="7" t="n">
        <v>25.56441972</v>
      </c>
      <c r="X48" s="7" t="n">
        <v>421.613167542</v>
      </c>
    </row>
    <row r="49" customFormat="false" ht="10.2" hidden="false" customHeight="false" outlineLevel="0" collapsed="false">
      <c r="A49" s="6" t="n">
        <v>2006</v>
      </c>
      <c r="B49" s="7" t="n">
        <v>1214.5027482</v>
      </c>
      <c r="C49" s="7" t="n">
        <v>18.7538694</v>
      </c>
      <c r="D49" s="7" t="n">
        <v>-7.77825552</v>
      </c>
      <c r="E49" s="7" t="n">
        <v>-62.6597244</v>
      </c>
      <c r="F49" s="7" t="n">
        <v>-740.412732696</v>
      </c>
      <c r="H49" s="7"/>
      <c r="I49" s="8" t="n">
        <f aca="false">-SUM(B49:H49)+SUM(U49:Z49)</f>
        <v>0</v>
      </c>
      <c r="N49" s="7" t="n">
        <v>1214.5027482</v>
      </c>
      <c r="V49" s="7" t="n">
        <v>23.72212584</v>
      </c>
      <c r="X49" s="7" t="n">
        <v>398.683779144</v>
      </c>
    </row>
    <row r="50" customFormat="false" ht="10.2" hidden="false" customHeight="false" outlineLevel="0" collapsed="false">
      <c r="A50" s="12" t="n">
        <v>2007</v>
      </c>
      <c r="B50" s="9" t="n">
        <v>1282.23006576</v>
      </c>
      <c r="C50" s="9" t="n">
        <v>2.39988</v>
      </c>
      <c r="D50" s="9" t="n">
        <v>-1.2268452</v>
      </c>
      <c r="E50" s="9" t="n">
        <v>-74.83266</v>
      </c>
      <c r="F50" s="9" t="n">
        <v>-771.06609762</v>
      </c>
      <c r="H50" s="7"/>
      <c r="I50" s="8" t="n">
        <f aca="false">-SUM(B50:H50)+SUM(U50:Z50)</f>
        <v>0</v>
      </c>
      <c r="N50" s="9" t="n">
        <v>1282.23006576</v>
      </c>
      <c r="V50" s="9" t="n">
        <v>22.31490576</v>
      </c>
      <c r="X50" s="9" t="n">
        <v>415.18943718</v>
      </c>
    </row>
    <row r="51" customFormat="false" ht="10.2" hidden="false" customHeight="false" outlineLevel="0" collapsed="false">
      <c r="A51" s="12" t="n">
        <v>2008</v>
      </c>
      <c r="B51" s="9" t="n">
        <v>1257.70628844</v>
      </c>
      <c r="C51" s="9" t="n">
        <v>12.57564</v>
      </c>
      <c r="D51" s="9" t="n">
        <v>14.3960628</v>
      </c>
      <c r="E51" s="9" t="n">
        <v>0</v>
      </c>
      <c r="F51" s="9" t="n">
        <v>-829.4879502</v>
      </c>
      <c r="H51" s="7"/>
      <c r="I51" s="8" t="n">
        <f aca="false">-SUM(B51:H51)+SUM(U51:Z51)</f>
        <v>0</v>
      </c>
      <c r="N51" s="9" t="n">
        <v>1257.70628844</v>
      </c>
      <c r="V51" s="9" t="n">
        <v>8.54268324</v>
      </c>
      <c r="X51" s="9" t="n">
        <v>446.6473578</v>
      </c>
    </row>
    <row r="52" customFormat="false" ht="10.2" hidden="false" customHeight="false" outlineLevel="0" collapsed="false">
      <c r="A52" s="12" t="n">
        <v>2009</v>
      </c>
      <c r="B52" s="9" t="n">
        <v>1320.22422672</v>
      </c>
      <c r="C52" s="9" t="n">
        <v>18.7538694</v>
      </c>
      <c r="D52" s="9" t="n">
        <v>-83.41815972</v>
      </c>
      <c r="E52" s="9" t="n">
        <v>0</v>
      </c>
      <c r="F52" s="9" t="n">
        <v>-808.582867092</v>
      </c>
      <c r="H52" s="7"/>
      <c r="I52" s="8" t="n">
        <f aca="false">-SUM(B52:H52)+SUM(U52:Z52)</f>
        <v>0</v>
      </c>
      <c r="N52" s="9" t="n">
        <v>1320.22422672</v>
      </c>
      <c r="V52" s="9" t="n">
        <v>11.58629472</v>
      </c>
      <c r="X52" s="9" t="n">
        <v>435.390774588</v>
      </c>
    </row>
    <row r="53" customFormat="false" ht="10.2" hidden="false" customHeight="false" outlineLevel="0" collapsed="false">
      <c r="A53" s="12" t="n">
        <v>2010</v>
      </c>
      <c r="B53" s="9" t="n">
        <v>1427.015492028</v>
      </c>
      <c r="C53" s="9" t="n">
        <v>35.9681448</v>
      </c>
      <c r="D53" s="16" t="n">
        <v>0</v>
      </c>
      <c r="E53" s="9" t="n">
        <v>0</v>
      </c>
      <c r="F53" s="16" t="n">
        <v>-921</v>
      </c>
      <c r="H53" s="7"/>
      <c r="I53" s="8" t="n">
        <f aca="false">-SUM(B53:H53)+SUM(U53:Z53)</f>
        <v>-0.141006679999919</v>
      </c>
      <c r="N53" s="9" t="n">
        <v>1427.015492028</v>
      </c>
      <c r="V53" s="9" t="n">
        <v>45.842630148</v>
      </c>
      <c r="X53" s="16" t="n">
        <v>496</v>
      </c>
    </row>
    <row r="54" customFormat="false" ht="10.2" hidden="false" customHeight="false" outlineLevel="0" collapsed="false">
      <c r="A54" s="12" t="n">
        <v>2011</v>
      </c>
      <c r="B54" s="9" t="n">
        <v>1376.32259352</v>
      </c>
      <c r="C54" s="9" t="n">
        <v>86.7319404</v>
      </c>
      <c r="D54" s="9" t="n">
        <v>-4.690978404</v>
      </c>
      <c r="E54" s="9" t="n">
        <v>-0.43596</v>
      </c>
      <c r="F54" s="9" t="n">
        <v>-923.3197492974</v>
      </c>
      <c r="H54" s="7"/>
      <c r="I54" s="8" t="n">
        <f aca="false">-SUM(B54:H54)+SUM(U54:Z54)</f>
        <v>0</v>
      </c>
      <c r="N54" s="9" t="n">
        <v>1376.32259352</v>
      </c>
      <c r="V54" s="9" t="n">
        <v>37.43567352</v>
      </c>
      <c r="X54" s="9" t="n">
        <v>497.1721726986</v>
      </c>
    </row>
    <row r="55" customFormat="false" ht="10.2" hidden="false" customHeight="false" outlineLevel="0" collapsed="false">
      <c r="A55" s="12" t="n">
        <v>2012</v>
      </c>
      <c r="B55" s="9" t="n">
        <v>1433.1991926</v>
      </c>
      <c r="C55" s="9" t="n">
        <v>34.37448</v>
      </c>
      <c r="D55" s="9" t="n">
        <v>-11.96867952</v>
      </c>
      <c r="E55" s="9" t="n">
        <v>0</v>
      </c>
      <c r="F55" s="9" t="n">
        <v>-932.427990312</v>
      </c>
      <c r="H55" s="7"/>
      <c r="I55" s="8" t="n">
        <f aca="false">-SUM(B55:H55)+SUM(U55:Z55)</f>
        <v>0</v>
      </c>
      <c r="N55" s="9" t="n">
        <v>1433.1991926</v>
      </c>
      <c r="V55" s="9" t="n">
        <v>21.1003926</v>
      </c>
      <c r="X55" s="9" t="n">
        <v>502.076610168</v>
      </c>
    </row>
    <row r="56" customFormat="false" ht="10.2" hidden="false" customHeight="false" outlineLevel="0" collapsed="false">
      <c r="A56" s="12" t="n">
        <v>2013</v>
      </c>
      <c r="B56" s="9" t="n">
        <v>1424.93951544</v>
      </c>
      <c r="C56" s="9" t="n">
        <v>48.888</v>
      </c>
      <c r="D56" s="9" t="n">
        <v>-16.53186696</v>
      </c>
      <c r="E56" s="9" t="n">
        <v>0</v>
      </c>
      <c r="F56" s="9" t="n">
        <v>-932.667610056</v>
      </c>
      <c r="H56" s="7"/>
      <c r="I56" s="8" t="n">
        <f aca="false">-SUM(B56:H56)+SUM(U56:Z56)</f>
        <v>0</v>
      </c>
      <c r="N56" s="9" t="n">
        <v>1424.93951544</v>
      </c>
      <c r="V56" s="9" t="n">
        <v>22.42240224</v>
      </c>
      <c r="X56" s="9" t="n">
        <v>502.205636184</v>
      </c>
    </row>
    <row r="57" customFormat="false" ht="10.2" hidden="false" customHeight="false" outlineLevel="0" collapsed="false">
      <c r="A57" s="12" t="n">
        <v>2014</v>
      </c>
      <c r="B57" s="9" t="n">
        <v>1366.34425704</v>
      </c>
      <c r="C57" s="9" t="n">
        <v>63.6384</v>
      </c>
      <c r="D57" s="9" t="n">
        <v>10.64411964</v>
      </c>
      <c r="E57" s="9" t="n">
        <v>0</v>
      </c>
      <c r="F57" s="9" t="n">
        <v>-925.53467916</v>
      </c>
      <c r="H57" s="7"/>
      <c r="I57" s="8" t="n">
        <f aca="false">-SUM(B57:H57)+SUM(U57:Z57)</f>
        <v>0</v>
      </c>
      <c r="N57" s="9" t="n">
        <v>1366.34425704</v>
      </c>
      <c r="V57" s="9" t="n">
        <v>16.72727028</v>
      </c>
      <c r="X57" s="9" t="n">
        <v>498.36482724</v>
      </c>
    </row>
    <row r="58" customFormat="false" ht="10.2" hidden="false" customHeight="false" outlineLevel="0" collapsed="false">
      <c r="A58" s="12" t="n">
        <v>2015</v>
      </c>
      <c r="B58" s="9" t="n">
        <v>1381.803486</v>
      </c>
      <c r="C58" s="9" t="n">
        <v>92.91324</v>
      </c>
      <c r="D58" s="9" t="n">
        <v>-12.94282248</v>
      </c>
      <c r="E58" s="9" t="n">
        <v>0</v>
      </c>
      <c r="F58" s="9" t="n">
        <v>-939.765305388</v>
      </c>
      <c r="H58" s="7"/>
      <c r="I58" s="8" t="n">
        <f aca="false">-SUM(B58:H58)+SUM(U58:Z58)</f>
        <v>0</v>
      </c>
      <c r="N58" s="9" t="n">
        <v>1381.803486</v>
      </c>
      <c r="V58" s="9" t="n">
        <v>15.981126</v>
      </c>
      <c r="X58" s="9" t="n">
        <v>506.027472132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7.60728744939271"/>
    <col collapsed="false" hidden="false" max="10" min="10" style="1" width="2.1417004048583"/>
    <col collapsed="false" hidden="false" max="19" min="11" style="1" width="6.53441295546559"/>
    <col collapsed="false" hidden="false" max="20" min="20" style="1" width="2.57085020242915"/>
    <col collapsed="false" hidden="false" max="26" min="21" style="1" width="8.03238866396761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38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11" t="n">
        <v>457.8694294</v>
      </c>
      <c r="C3" s="11" t="n">
        <v>55.3</v>
      </c>
      <c r="D3" s="11" t="n">
        <v>-51</v>
      </c>
      <c r="E3" s="11" t="n">
        <v>0</v>
      </c>
      <c r="F3" s="7"/>
      <c r="G3" s="7"/>
      <c r="H3" s="7"/>
      <c r="I3" s="8" t="n">
        <f aca="false">-SUM(B3:H3)+U3</f>
        <v>0</v>
      </c>
      <c r="N3" s="11" t="n">
        <v>457.8694294</v>
      </c>
      <c r="U3" s="7" t="n">
        <v>462.1694294</v>
      </c>
      <c r="V3" s="7"/>
      <c r="X3" s="7"/>
    </row>
    <row r="4" customFormat="false" ht="10.2" hidden="false" customHeight="false" outlineLevel="0" collapsed="false">
      <c r="A4" s="6" t="n">
        <v>1961</v>
      </c>
      <c r="B4" s="11" t="n">
        <v>491.709504</v>
      </c>
      <c r="C4" s="11" t="n">
        <v>56.5</v>
      </c>
      <c r="D4" s="11" t="n">
        <v>-2.6</v>
      </c>
      <c r="E4" s="11" t="n">
        <v>0</v>
      </c>
      <c r="F4" s="7"/>
      <c r="G4" s="7"/>
      <c r="H4" s="7"/>
      <c r="I4" s="8" t="n">
        <f aca="false">-SUM(B4:H4)+U4</f>
        <v>0</v>
      </c>
      <c r="N4" s="11" t="n">
        <v>491.709504</v>
      </c>
      <c r="U4" s="7" t="n">
        <v>545.609504</v>
      </c>
      <c r="V4" s="7"/>
      <c r="X4" s="7"/>
    </row>
    <row r="5" customFormat="false" ht="10.2" hidden="false" customHeight="false" outlineLevel="0" collapsed="false">
      <c r="A5" s="6" t="n">
        <v>1962</v>
      </c>
      <c r="B5" s="11" t="n">
        <v>527.8456402</v>
      </c>
      <c r="C5" s="11" t="n">
        <v>96.5</v>
      </c>
      <c r="D5" s="11" t="n">
        <v>-20.5</v>
      </c>
      <c r="E5" s="11" t="n">
        <v>0</v>
      </c>
      <c r="F5" s="7"/>
      <c r="G5" s="7"/>
      <c r="H5" s="7"/>
      <c r="I5" s="8" t="n">
        <f aca="false">-SUM(B5:H5)+U5</f>
        <v>0</v>
      </c>
      <c r="N5" s="11" t="n">
        <v>527.8456402</v>
      </c>
      <c r="U5" s="7" t="n">
        <v>603.8456402</v>
      </c>
      <c r="V5" s="7"/>
      <c r="X5" s="7"/>
    </row>
    <row r="6" customFormat="false" ht="10.2" hidden="false" customHeight="false" outlineLevel="0" collapsed="false">
      <c r="A6" s="6" t="n">
        <v>1963</v>
      </c>
      <c r="B6" s="11" t="n">
        <v>465.0793574</v>
      </c>
      <c r="C6" s="11" t="n">
        <v>59.6</v>
      </c>
      <c r="D6" s="11" t="n">
        <v>4.9</v>
      </c>
      <c r="E6" s="11" t="n">
        <v>0</v>
      </c>
      <c r="F6" s="7"/>
      <c r="G6" s="7"/>
      <c r="H6" s="7"/>
      <c r="I6" s="8" t="n">
        <f aca="false">-SUM(B6:H6)+U6</f>
        <v>0</v>
      </c>
      <c r="N6" s="11" t="n">
        <v>465.0793574</v>
      </c>
      <c r="U6" s="7" t="n">
        <v>529.5793574</v>
      </c>
      <c r="V6" s="7"/>
      <c r="X6" s="7"/>
    </row>
    <row r="7" customFormat="false" ht="10.2" hidden="false" customHeight="false" outlineLevel="0" collapsed="false">
      <c r="A7" s="6" t="n">
        <v>1964</v>
      </c>
      <c r="B7" s="11" t="n">
        <v>655.0429096</v>
      </c>
      <c r="C7" s="11" t="n">
        <v>97.5</v>
      </c>
      <c r="D7" s="11" t="n">
        <v>7.6</v>
      </c>
      <c r="E7" s="11" t="n">
        <v>0</v>
      </c>
      <c r="F7" s="7"/>
      <c r="G7" s="7"/>
      <c r="H7" s="7"/>
      <c r="I7" s="8" t="n">
        <f aca="false">-SUM(B7:H7)+U7</f>
        <v>0</v>
      </c>
      <c r="N7" s="11" t="n">
        <v>655.0429096</v>
      </c>
      <c r="U7" s="7" t="n">
        <v>760.1429096</v>
      </c>
      <c r="V7" s="7"/>
      <c r="X7" s="7"/>
    </row>
    <row r="8" customFormat="false" ht="10.2" hidden="false" customHeight="false" outlineLevel="0" collapsed="false">
      <c r="A8" s="6" t="n">
        <v>1965</v>
      </c>
      <c r="B8" s="11" t="n">
        <v>572.546423</v>
      </c>
      <c r="C8" s="11" t="n">
        <v>95.1</v>
      </c>
      <c r="D8" s="11" t="n">
        <v>0</v>
      </c>
      <c r="E8" s="11" t="n">
        <v>0</v>
      </c>
      <c r="F8" s="7"/>
      <c r="G8" s="7"/>
      <c r="H8" s="7"/>
      <c r="I8" s="8" t="n">
        <f aca="false">-SUM(B8:H8)+U8</f>
        <v>0</v>
      </c>
      <c r="N8" s="11" t="n">
        <v>572.546423</v>
      </c>
      <c r="U8" s="7" t="n">
        <v>667.646423</v>
      </c>
      <c r="V8" s="7"/>
      <c r="X8" s="7"/>
    </row>
    <row r="9" customFormat="false" ht="10.2" hidden="false" customHeight="false" outlineLevel="0" collapsed="false">
      <c r="A9" s="6" t="n">
        <v>1966</v>
      </c>
      <c r="B9" s="11" t="n">
        <v>483.141351</v>
      </c>
      <c r="C9" s="11" t="n">
        <v>95.6</v>
      </c>
      <c r="D9" s="11" t="n">
        <v>-8.1</v>
      </c>
      <c r="E9" s="11" t="n">
        <v>-4.5</v>
      </c>
      <c r="F9" s="7"/>
      <c r="G9" s="7"/>
      <c r="H9" s="7"/>
      <c r="I9" s="8" t="n">
        <f aca="false">-SUM(B9:H9)+U9</f>
        <v>0</v>
      </c>
      <c r="N9" s="11" t="n">
        <v>483.141351</v>
      </c>
      <c r="U9" s="7" t="n">
        <v>566.141351</v>
      </c>
      <c r="V9" s="7"/>
      <c r="X9" s="7"/>
    </row>
    <row r="10" customFormat="false" ht="10.2" hidden="false" customHeight="false" outlineLevel="0" collapsed="false">
      <c r="A10" s="6" t="n">
        <v>1967</v>
      </c>
      <c r="B10" s="11" t="n">
        <v>507.1874468</v>
      </c>
      <c r="C10" s="11" t="n">
        <v>56.3</v>
      </c>
      <c r="D10" s="11" t="n">
        <v>23.8</v>
      </c>
      <c r="E10" s="11" t="n">
        <v>-5</v>
      </c>
      <c r="F10" s="7"/>
      <c r="G10" s="7"/>
      <c r="H10" s="7"/>
      <c r="I10" s="8" t="n">
        <f aca="false">-SUM(B10:H10)+U10</f>
        <v>0</v>
      </c>
      <c r="N10" s="11" t="n">
        <v>507.1874468</v>
      </c>
      <c r="U10" s="7" t="n">
        <v>582.2874468</v>
      </c>
      <c r="V10" s="7"/>
      <c r="X10" s="7"/>
    </row>
    <row r="11" customFormat="false" ht="10.2" hidden="false" customHeight="false" outlineLevel="0" collapsed="false">
      <c r="A11" s="6" t="n">
        <v>1968</v>
      </c>
      <c r="B11" s="11" t="n">
        <v>756.3038082</v>
      </c>
      <c r="C11" s="11" t="n">
        <v>81.6</v>
      </c>
      <c r="D11" s="11" t="n">
        <v>7.8</v>
      </c>
      <c r="E11" s="11" t="n">
        <v>-6.8</v>
      </c>
      <c r="F11" s="7"/>
      <c r="G11" s="7"/>
      <c r="H11" s="7"/>
      <c r="I11" s="8" t="n">
        <f aca="false">-SUM(B11:H11)+U11</f>
        <v>0</v>
      </c>
      <c r="N11" s="11" t="n">
        <v>756.3038082</v>
      </c>
      <c r="U11" s="7" t="n">
        <v>838.9038082</v>
      </c>
      <c r="V11" s="7"/>
      <c r="X11" s="7"/>
    </row>
    <row r="12" customFormat="false" ht="10.2" hidden="false" customHeight="false" outlineLevel="0" collapsed="false">
      <c r="A12" s="6" t="n">
        <v>1969</v>
      </c>
      <c r="B12" s="11" t="n">
        <v>932.144746</v>
      </c>
      <c r="C12" s="11" t="n">
        <v>144.6</v>
      </c>
      <c r="D12" s="11" t="n">
        <v>-12.4</v>
      </c>
      <c r="E12" s="11" t="n">
        <v>-11.9</v>
      </c>
      <c r="F12" s="7"/>
      <c r="G12" s="7"/>
      <c r="H12" s="7"/>
      <c r="I12" s="8" t="n">
        <f aca="false">-SUM(B12:H12)+U12</f>
        <v>0</v>
      </c>
      <c r="N12" s="11" t="n">
        <v>932.144746</v>
      </c>
      <c r="U12" s="7" t="n">
        <v>1052.444746</v>
      </c>
      <c r="V12" s="7"/>
      <c r="X12" s="7"/>
    </row>
    <row r="13" customFormat="false" ht="10.2" hidden="false" customHeight="false" outlineLevel="0" collapsed="false">
      <c r="A13" s="6" t="n">
        <v>1970</v>
      </c>
      <c r="B13" s="11" t="n">
        <v>866.0039224</v>
      </c>
      <c r="C13" s="11" t="n">
        <v>126</v>
      </c>
      <c r="D13" s="11" t="n">
        <v>-8</v>
      </c>
      <c r="E13" s="11" t="n">
        <v>-14</v>
      </c>
      <c r="F13" s="7"/>
      <c r="G13" s="7"/>
      <c r="H13" s="7"/>
      <c r="I13" s="8" t="n">
        <f aca="false">-SUM(B13:H13)+U13</f>
        <v>0</v>
      </c>
      <c r="N13" s="11" t="n">
        <v>866.0039224</v>
      </c>
      <c r="U13" s="7" t="n">
        <v>970.0039224</v>
      </c>
      <c r="V13" s="7"/>
      <c r="X13" s="7"/>
    </row>
    <row r="14" customFormat="false" ht="10.2" hidden="false" customHeight="false" outlineLevel="0" collapsed="false">
      <c r="A14" s="6" t="n">
        <v>1971</v>
      </c>
      <c r="B14" s="11" t="n">
        <v>918.3320126</v>
      </c>
      <c r="C14" s="11" t="n">
        <v>152</v>
      </c>
      <c r="D14" s="11" t="n">
        <v>7</v>
      </c>
      <c r="E14" s="11" t="n">
        <v>-18</v>
      </c>
      <c r="F14" s="7"/>
      <c r="G14" s="7"/>
      <c r="H14" s="7"/>
      <c r="I14" s="8" t="n">
        <f aca="false">-SUM(B14:H14)+U14</f>
        <v>0</v>
      </c>
      <c r="N14" s="11" t="n">
        <v>918.3320126</v>
      </c>
      <c r="U14" s="7" t="n">
        <v>1059.3320126</v>
      </c>
      <c r="V14" s="7"/>
      <c r="X14" s="7"/>
    </row>
    <row r="15" customFormat="false" ht="10.2" hidden="false" customHeight="false" outlineLevel="0" collapsed="false">
      <c r="A15" s="6" t="n">
        <v>1972</v>
      </c>
      <c r="B15" s="11" t="n">
        <v>877.4659138</v>
      </c>
      <c r="C15" s="11" t="n">
        <v>48</v>
      </c>
      <c r="D15" s="11" t="n">
        <v>-23</v>
      </c>
      <c r="E15" s="11" t="n">
        <v>-10</v>
      </c>
      <c r="F15" s="7"/>
      <c r="G15" s="7"/>
      <c r="H15" s="7"/>
      <c r="I15" s="8" t="n">
        <f aca="false">-SUM(B15:H15)+U15</f>
        <v>0</v>
      </c>
      <c r="N15" s="11" t="n">
        <v>877.4659138</v>
      </c>
      <c r="U15" s="7" t="n">
        <v>892.4659138</v>
      </c>
      <c r="V15" s="7"/>
      <c r="X15" s="7"/>
    </row>
    <row r="16" customFormat="false" ht="10.2" hidden="false" customHeight="false" outlineLevel="0" collapsed="false">
      <c r="A16" s="6" t="n">
        <v>1973</v>
      </c>
      <c r="B16" s="11" t="n">
        <v>823.6973166</v>
      </c>
      <c r="C16" s="11" t="n">
        <v>1</v>
      </c>
      <c r="D16" s="11" t="n">
        <v>15</v>
      </c>
      <c r="E16" s="11" t="n">
        <v>-42</v>
      </c>
      <c r="F16" s="7"/>
      <c r="G16" s="7"/>
      <c r="H16" s="7"/>
      <c r="I16" s="8" t="n">
        <f aca="false">-SUM(B16:H16)+U16</f>
        <v>0</v>
      </c>
      <c r="N16" s="11" t="n">
        <v>823.6973166</v>
      </c>
      <c r="U16" s="7" t="n">
        <v>797.6973166</v>
      </c>
      <c r="V16" s="7"/>
      <c r="X16" s="7"/>
    </row>
    <row r="17" customFormat="false" ht="10.2" hidden="false" customHeight="false" outlineLevel="0" collapsed="false">
      <c r="A17" s="6" t="n">
        <v>1974</v>
      </c>
      <c r="B17" s="11" t="n">
        <v>768.1830734</v>
      </c>
      <c r="C17" s="11" t="n">
        <v>3</v>
      </c>
      <c r="D17" s="11" t="n">
        <v>17</v>
      </c>
      <c r="E17" s="11" t="n">
        <v>-12</v>
      </c>
      <c r="F17" s="7"/>
      <c r="G17" s="7"/>
      <c r="H17" s="7"/>
      <c r="I17" s="8" t="n">
        <f aca="false">-SUM(B17:H17)+U17</f>
        <v>0</v>
      </c>
      <c r="N17" s="11" t="n">
        <v>768.1830734</v>
      </c>
      <c r="U17" s="7" t="n">
        <v>776.1830734</v>
      </c>
      <c r="V17" s="7"/>
      <c r="X17" s="7"/>
    </row>
    <row r="18" customFormat="false" ht="10.2" hidden="false" customHeight="false" outlineLevel="0" collapsed="false">
      <c r="A18" s="6" t="n">
        <v>1975</v>
      </c>
      <c r="B18" s="11" t="n">
        <v>676.7419834</v>
      </c>
      <c r="C18" s="11" t="n">
        <v>35</v>
      </c>
      <c r="D18" s="11" t="n">
        <v>21</v>
      </c>
      <c r="E18" s="11" t="n">
        <v>-11</v>
      </c>
      <c r="F18" s="7"/>
      <c r="G18" s="7"/>
      <c r="H18" s="7"/>
      <c r="I18" s="8" t="n">
        <f aca="false">-SUM(B18:H18)+U18</f>
        <v>0</v>
      </c>
      <c r="N18" s="11" t="n">
        <v>676.7419834</v>
      </c>
      <c r="U18" s="7" t="n">
        <v>721.7419834</v>
      </c>
      <c r="V18" s="7"/>
      <c r="X18" s="7"/>
    </row>
    <row r="19" customFormat="false" ht="10.2" hidden="false" customHeight="false" outlineLevel="0" collapsed="false">
      <c r="A19" s="6" t="n">
        <v>1976</v>
      </c>
      <c r="B19" s="11" t="n">
        <v>1094.9113756</v>
      </c>
      <c r="C19" s="11" t="n">
        <v>38</v>
      </c>
      <c r="D19" s="11" t="n">
        <v>-10</v>
      </c>
      <c r="E19" s="11" t="n">
        <v>-8</v>
      </c>
      <c r="F19" s="7"/>
      <c r="G19" s="7"/>
      <c r="H19" s="7"/>
      <c r="I19" s="8" t="n">
        <f aca="false">-SUM(B19:H19)+U19</f>
        <v>0</v>
      </c>
      <c r="N19" s="11" t="n">
        <v>1094.9113756</v>
      </c>
      <c r="U19" s="7" t="n">
        <v>1114.9113756</v>
      </c>
      <c r="V19" s="7"/>
      <c r="X19" s="7"/>
    </row>
    <row r="20" customFormat="false" ht="10.2" hidden="false" customHeight="false" outlineLevel="0" collapsed="false">
      <c r="A20" s="6" t="n">
        <v>1977</v>
      </c>
      <c r="B20" s="11" t="n">
        <v>1255.7412998</v>
      </c>
      <c r="C20" s="11" t="n">
        <v>21</v>
      </c>
      <c r="D20" s="11" t="n">
        <v>-22</v>
      </c>
      <c r="E20" s="11" t="n">
        <v>-10</v>
      </c>
      <c r="F20" s="7"/>
      <c r="G20" s="7"/>
      <c r="H20" s="7"/>
      <c r="I20" s="8" t="n">
        <f aca="false">-SUM(B20:H20)+U20</f>
        <v>0</v>
      </c>
      <c r="N20" s="11" t="n">
        <v>1255.7412998</v>
      </c>
      <c r="U20" s="7" t="n">
        <v>1244.7412998</v>
      </c>
      <c r="V20" s="7"/>
      <c r="X20" s="7"/>
    </row>
    <row r="21" customFormat="false" ht="10.2" hidden="false" customHeight="false" outlineLevel="0" collapsed="false">
      <c r="A21" s="6" t="n">
        <v>1978</v>
      </c>
      <c r="B21" s="11" t="n">
        <v>1251.3744616</v>
      </c>
      <c r="C21" s="11" t="n">
        <v>26</v>
      </c>
      <c r="D21" s="11" t="n">
        <v>20</v>
      </c>
      <c r="E21" s="11" t="n">
        <v>-22</v>
      </c>
      <c r="F21" s="7"/>
      <c r="G21" s="7"/>
      <c r="H21" s="7"/>
      <c r="I21" s="8" t="n">
        <f aca="false">-SUM(B21:H21)+U21</f>
        <v>0</v>
      </c>
      <c r="N21" s="11" t="n">
        <v>1251.3744616</v>
      </c>
      <c r="U21" s="7" t="n">
        <v>1275.3744616</v>
      </c>
      <c r="V21" s="7"/>
      <c r="X21" s="7"/>
    </row>
    <row r="22" customFormat="false" ht="10.2" hidden="false" customHeight="false" outlineLevel="0" collapsed="false">
      <c r="A22" s="6" t="n">
        <v>1979</v>
      </c>
      <c r="B22" s="11" t="n">
        <v>1389.0745426</v>
      </c>
      <c r="C22" s="11" t="n">
        <v>12</v>
      </c>
      <c r="D22" s="11" t="n">
        <v>-6</v>
      </c>
      <c r="E22" s="11" t="n">
        <v>-10</v>
      </c>
      <c r="F22" s="7"/>
      <c r="G22" s="7"/>
      <c r="H22" s="7"/>
      <c r="I22" s="8" t="n">
        <f aca="false">-SUM(B22:H22)+U22</f>
        <v>0</v>
      </c>
      <c r="N22" s="11" t="n">
        <v>1389.0745426</v>
      </c>
      <c r="U22" s="7" t="n">
        <v>1385.0745426</v>
      </c>
      <c r="V22" s="7"/>
      <c r="X22" s="7"/>
    </row>
    <row r="23" customFormat="false" ht="10.2" hidden="false" customHeight="false" outlineLevel="0" collapsed="false">
      <c r="A23" s="6" t="n">
        <v>1980</v>
      </c>
      <c r="B23" s="11" t="n">
        <v>1610.0577482</v>
      </c>
      <c r="C23" s="11" t="n">
        <v>21</v>
      </c>
      <c r="D23" s="11" t="n">
        <v>-8</v>
      </c>
      <c r="E23" s="11" t="n">
        <v>-16</v>
      </c>
      <c r="F23" s="7"/>
      <c r="G23" s="7"/>
      <c r="H23" s="7"/>
      <c r="I23" s="8" t="n">
        <f aca="false">-SUM(B23:H23)+U23</f>
        <v>0</v>
      </c>
      <c r="N23" s="11" t="n">
        <v>1610.0577482</v>
      </c>
      <c r="U23" s="7" t="n">
        <v>1607.0577482</v>
      </c>
      <c r="V23" s="7"/>
      <c r="X23" s="7"/>
    </row>
    <row r="24" customFormat="false" ht="10.2" hidden="false" customHeight="false" outlineLevel="0" collapsed="false">
      <c r="A24" s="6" t="n">
        <v>1981</v>
      </c>
      <c r="B24" s="11" t="n">
        <v>1232.0401726</v>
      </c>
      <c r="C24" s="11" t="n">
        <v>61</v>
      </c>
      <c r="D24" s="11" t="n">
        <v>3</v>
      </c>
      <c r="E24" s="11" t="n">
        <v>-16</v>
      </c>
      <c r="F24" s="7"/>
      <c r="G24" s="7"/>
      <c r="H24" s="7"/>
      <c r="I24" s="8" t="n">
        <f aca="false">-SUM(B24:H24)+U24</f>
        <v>0</v>
      </c>
      <c r="N24" s="11" t="n">
        <v>1232.0401726</v>
      </c>
      <c r="U24" s="7" t="n">
        <v>1280.0401726</v>
      </c>
      <c r="V24" s="7"/>
      <c r="X24" s="7"/>
    </row>
    <row r="25" customFormat="false" ht="10.2" hidden="false" customHeight="false" outlineLevel="0" collapsed="false">
      <c r="A25" s="6" t="n">
        <v>1982</v>
      </c>
      <c r="B25" s="11" t="n">
        <v>1468.8938334</v>
      </c>
      <c r="C25" s="11" t="n">
        <v>64</v>
      </c>
      <c r="D25" s="11" t="n">
        <v>5</v>
      </c>
      <c r="E25" s="11" t="n">
        <v>-48</v>
      </c>
      <c r="F25" s="7"/>
      <c r="G25" s="7"/>
      <c r="H25" s="7"/>
      <c r="I25" s="8" t="n">
        <f aca="false">-SUM(B25:H25)+U25</f>
        <v>0</v>
      </c>
      <c r="N25" s="11" t="n">
        <v>1468.8938334</v>
      </c>
      <c r="U25" s="7" t="n">
        <v>1489.8938334</v>
      </c>
      <c r="V25" s="7"/>
      <c r="X25" s="7"/>
    </row>
    <row r="26" customFormat="false" ht="10.2" hidden="false" customHeight="false" outlineLevel="0" collapsed="false">
      <c r="A26" s="6" t="n">
        <v>1983</v>
      </c>
      <c r="B26" s="11" t="n">
        <v>1316.3092118</v>
      </c>
      <c r="C26" s="11" t="n">
        <v>58</v>
      </c>
      <c r="D26" s="11" t="n">
        <v>0</v>
      </c>
      <c r="E26" s="11" t="n">
        <v>-145</v>
      </c>
      <c r="F26" s="7"/>
      <c r="G26" s="7"/>
      <c r="H26" s="7"/>
      <c r="I26" s="8" t="n">
        <f aca="false">-SUM(B26:H26)+U26</f>
        <v>0</v>
      </c>
      <c r="N26" s="11" t="n">
        <v>1316.3092118</v>
      </c>
      <c r="U26" s="7" t="n">
        <v>1229.3092118</v>
      </c>
      <c r="V26" s="7"/>
      <c r="X26" s="7"/>
    </row>
    <row r="27" customFormat="false" ht="10.2" hidden="false" customHeight="false" outlineLevel="0" collapsed="false">
      <c r="A27" s="6" t="n">
        <v>1984</v>
      </c>
      <c r="B27" s="11" t="n">
        <v>1238.7698412</v>
      </c>
      <c r="C27" s="11" t="n">
        <v>83</v>
      </c>
      <c r="D27" s="11" t="n">
        <v>14</v>
      </c>
      <c r="E27" s="11" t="n">
        <v>-166</v>
      </c>
      <c r="F27" s="7"/>
      <c r="G27" s="7"/>
      <c r="H27" s="7"/>
      <c r="I27" s="8" t="n">
        <f aca="false">-SUM(B27:H27)+U27</f>
        <v>0</v>
      </c>
      <c r="N27" s="11" t="n">
        <v>1238.7698412</v>
      </c>
      <c r="U27" s="7" t="n">
        <v>1169.7698412</v>
      </c>
      <c r="V27" s="7"/>
      <c r="X27" s="7"/>
    </row>
    <row r="28" customFormat="false" ht="10.2" hidden="false" customHeight="false" outlineLevel="0" collapsed="false">
      <c r="A28" s="6" t="n">
        <v>1985</v>
      </c>
      <c r="B28" s="11" t="n">
        <v>1152.482101</v>
      </c>
      <c r="C28" s="11" t="n">
        <v>36</v>
      </c>
      <c r="D28" s="11" t="n">
        <v>-15</v>
      </c>
      <c r="E28" s="11" t="n">
        <v>-151</v>
      </c>
      <c r="F28" s="7"/>
      <c r="G28" s="7"/>
      <c r="H28" s="7"/>
      <c r="I28" s="8" t="n">
        <f aca="false">-SUM(B28:H28)+U28</f>
        <v>0</v>
      </c>
      <c r="N28" s="11" t="n">
        <v>1152.482101</v>
      </c>
      <c r="U28" s="7" t="n">
        <v>1022.482101</v>
      </c>
      <c r="V28" s="7"/>
      <c r="X28" s="7"/>
    </row>
    <row r="29" customFormat="false" ht="10.2" hidden="false" customHeight="false" outlineLevel="0" collapsed="false">
      <c r="A29" s="6" t="n">
        <v>1986</v>
      </c>
      <c r="B29" s="11" t="n">
        <v>1344.338259</v>
      </c>
      <c r="C29" s="11" t="n">
        <v>21</v>
      </c>
      <c r="D29" s="11" t="n">
        <v>2</v>
      </c>
      <c r="E29" s="11" t="n">
        <v>-101</v>
      </c>
      <c r="F29" s="7"/>
      <c r="G29" s="7"/>
      <c r="H29" s="7"/>
      <c r="I29" s="8" t="n">
        <f aca="false">-SUM(B29:H29)+U29</f>
        <v>0</v>
      </c>
      <c r="N29" s="11" t="n">
        <v>1344.338259</v>
      </c>
      <c r="U29" s="7" t="n">
        <v>1266.338259</v>
      </c>
      <c r="V29" s="7"/>
      <c r="X29" s="7"/>
    </row>
    <row r="30" customFormat="false" ht="10.2" hidden="false" customHeight="false" outlineLevel="0" collapsed="false">
      <c r="A30" s="6" t="n">
        <v>1987</v>
      </c>
      <c r="B30" s="11" t="n">
        <v>1332.2553774</v>
      </c>
      <c r="C30" s="11" t="n">
        <v>42</v>
      </c>
      <c r="D30" s="11" t="n">
        <v>2</v>
      </c>
      <c r="E30" s="11" t="n">
        <v>-138</v>
      </c>
      <c r="F30" s="7"/>
      <c r="G30" s="7"/>
      <c r="H30" s="7"/>
      <c r="I30" s="8" t="n">
        <f aca="false">-SUM(B30:H30)+U30</f>
        <v>0</v>
      </c>
      <c r="N30" s="11" t="n">
        <v>1332.2553774</v>
      </c>
      <c r="U30" s="7" t="n">
        <v>1238.2553774</v>
      </c>
      <c r="V30" s="7"/>
      <c r="X30" s="7"/>
    </row>
    <row r="31" customFormat="false" ht="10.2" hidden="false" customHeight="false" outlineLevel="0" collapsed="false">
      <c r="A31" s="6" t="n">
        <v>1988</v>
      </c>
      <c r="B31" s="11" t="n">
        <v>1164.744803</v>
      </c>
      <c r="C31" s="11" t="n">
        <v>86</v>
      </c>
      <c r="D31" s="11" t="n">
        <v>34</v>
      </c>
      <c r="E31" s="11" t="n">
        <v>-138</v>
      </c>
      <c r="F31" s="7"/>
      <c r="G31" s="7"/>
      <c r="H31" s="7"/>
      <c r="I31" s="8" t="n">
        <f aca="false">-SUM(B31:H31)+U31</f>
        <v>0</v>
      </c>
      <c r="N31" s="11" t="n">
        <v>1164.744803</v>
      </c>
      <c r="U31" s="7" t="n">
        <v>1146.744803</v>
      </c>
      <c r="V31" s="7"/>
      <c r="X31" s="7"/>
    </row>
    <row r="32" customFormat="false" ht="10.2" hidden="false" customHeight="false" outlineLevel="0" collapsed="false">
      <c r="A32" s="6" t="n">
        <v>1989</v>
      </c>
      <c r="B32" s="11" t="n">
        <v>946.5731562</v>
      </c>
      <c r="C32" s="11" t="n">
        <v>36</v>
      </c>
      <c r="D32" s="11" t="n">
        <v>5</v>
      </c>
      <c r="E32" s="11" t="n">
        <v>-232</v>
      </c>
      <c r="F32" s="7"/>
      <c r="G32" s="7"/>
      <c r="H32" s="7"/>
      <c r="I32" s="8" t="n">
        <f aca="false">-SUM(B32:H32)+U32</f>
        <v>0</v>
      </c>
      <c r="N32" s="11" t="n">
        <v>946.5731562</v>
      </c>
      <c r="U32" s="7" t="n">
        <v>755.5731562</v>
      </c>
      <c r="V32" s="7"/>
      <c r="X32" s="7"/>
    </row>
    <row r="33" customFormat="false" ht="10.2" hidden="false" customHeight="false" outlineLevel="0" collapsed="false">
      <c r="A33" s="6" t="n">
        <v>1990</v>
      </c>
      <c r="B33" s="11" t="n">
        <v>954.7282774</v>
      </c>
      <c r="C33" s="11" t="n">
        <v>31</v>
      </c>
      <c r="D33" s="11" t="n">
        <v>45</v>
      </c>
      <c r="E33" s="11" t="n">
        <v>-232</v>
      </c>
      <c r="F33" s="7"/>
      <c r="G33" s="7"/>
      <c r="H33" s="7"/>
      <c r="I33" s="8" t="n">
        <f aca="false">-SUM(B33:H33)+U33</f>
        <v>0</v>
      </c>
      <c r="N33" s="11" t="n">
        <v>954.7282774</v>
      </c>
      <c r="U33" s="7" t="n">
        <v>798.7282774</v>
      </c>
      <c r="V33" s="7"/>
      <c r="X33" s="7"/>
    </row>
    <row r="34" customFormat="false" ht="10.2" hidden="false" customHeight="false" outlineLevel="0" collapsed="false">
      <c r="A34" s="6" t="n">
        <v>1991</v>
      </c>
      <c r="B34" s="11" t="n">
        <v>758.8836136</v>
      </c>
      <c r="C34" s="11" t="n">
        <v>46</v>
      </c>
      <c r="D34" s="11" t="n">
        <v>44</v>
      </c>
      <c r="E34" s="11" t="n">
        <v>-64</v>
      </c>
      <c r="F34" s="7"/>
      <c r="G34" s="7"/>
      <c r="H34" s="7"/>
      <c r="I34" s="8" t="n">
        <f aca="false">-SUM(B34:H34)+U34</f>
        <v>0</v>
      </c>
      <c r="N34" s="11" t="n">
        <v>758.8836136</v>
      </c>
      <c r="U34" s="7" t="n">
        <v>784.8836136</v>
      </c>
      <c r="V34" s="7"/>
      <c r="X34" s="7"/>
    </row>
    <row r="35" customFormat="false" ht="10.2" hidden="false" customHeight="false" outlineLevel="0" collapsed="false">
      <c r="A35" s="6" t="n">
        <v>1992</v>
      </c>
      <c r="B35" s="11" t="n">
        <v>759.8187378</v>
      </c>
      <c r="C35" s="11" t="n">
        <v>40</v>
      </c>
      <c r="D35" s="11" t="n">
        <v>-30</v>
      </c>
      <c r="E35" s="11" t="n">
        <v>-70</v>
      </c>
      <c r="F35" s="7"/>
      <c r="G35" s="7"/>
      <c r="H35" s="7"/>
      <c r="I35" s="8" t="n">
        <f aca="false">-SUM(B35:H35)+U35</f>
        <v>0</v>
      </c>
      <c r="N35" s="11" t="n">
        <v>759.8187378</v>
      </c>
      <c r="U35" s="7" t="n">
        <v>699.8187378</v>
      </c>
      <c r="V35" s="7"/>
      <c r="X35" s="7"/>
    </row>
    <row r="36" customFormat="false" ht="10.2" hidden="false" customHeight="false" outlineLevel="0" collapsed="false">
      <c r="A36" s="6" t="n">
        <v>1993</v>
      </c>
      <c r="B36" s="11" t="n">
        <v>774.493164</v>
      </c>
      <c r="C36" s="11" t="n">
        <v>64</v>
      </c>
      <c r="D36" s="11" t="n">
        <v>46</v>
      </c>
      <c r="E36" s="11" t="n">
        <v>-390</v>
      </c>
      <c r="F36" s="7"/>
      <c r="G36" s="7"/>
      <c r="H36" s="7"/>
      <c r="I36" s="8" t="n">
        <f aca="false">-SUM(B36:H36)+U36</f>
        <v>0</v>
      </c>
      <c r="N36" s="11" t="n">
        <v>774.493164</v>
      </c>
      <c r="U36" s="7" t="n">
        <v>494.493164</v>
      </c>
      <c r="V36" s="7"/>
      <c r="X36" s="7"/>
    </row>
    <row r="37" customFormat="false" ht="10.2" hidden="false" customHeight="false" outlineLevel="0" collapsed="false">
      <c r="A37" s="6" t="n">
        <v>1994</v>
      </c>
      <c r="B37" s="11" t="n">
        <v>714.5608678</v>
      </c>
      <c r="C37" s="11" t="n">
        <v>84</v>
      </c>
      <c r="D37" s="11" t="n">
        <v>-4</v>
      </c>
      <c r="E37" s="11" t="n">
        <v>-560</v>
      </c>
      <c r="F37" s="7"/>
      <c r="G37" s="7"/>
      <c r="H37" s="7"/>
      <c r="I37" s="8" t="n">
        <f aca="false">-SUM(B37:H37)+U37</f>
        <v>0</v>
      </c>
      <c r="N37" s="11" t="n">
        <v>714.5608678</v>
      </c>
      <c r="U37" s="7" t="n">
        <v>234.5608678</v>
      </c>
      <c r="V37" s="7"/>
      <c r="X37" s="7"/>
    </row>
    <row r="38" customFormat="false" ht="10.2" hidden="false" customHeight="false" outlineLevel="0" collapsed="false">
      <c r="A38" s="6" t="n">
        <v>1995</v>
      </c>
      <c r="B38" s="11" t="n">
        <v>729.202208505273</v>
      </c>
      <c r="C38" s="11" t="n">
        <v>96</v>
      </c>
      <c r="D38" s="11" t="n">
        <v>12</v>
      </c>
      <c r="E38" s="11" t="n">
        <v>-699</v>
      </c>
      <c r="F38" s="7"/>
      <c r="G38" s="7"/>
      <c r="H38" s="7"/>
      <c r="I38" s="8" t="n">
        <f aca="false">-SUM(B38:H38)+U38</f>
        <v>0</v>
      </c>
      <c r="N38" s="11" t="n">
        <v>729.202208505273</v>
      </c>
      <c r="U38" s="7" t="n">
        <v>138.202208505273</v>
      </c>
      <c r="V38" s="7"/>
      <c r="X38" s="7"/>
    </row>
    <row r="39" customFormat="false" ht="10.2" hidden="false" customHeight="false" outlineLevel="0" collapsed="false">
      <c r="A39" s="6" t="n">
        <v>1996</v>
      </c>
      <c r="B39" s="11" t="n">
        <v>724.1113686</v>
      </c>
      <c r="C39" s="11" t="n">
        <v>91</v>
      </c>
      <c r="D39" s="11" t="n">
        <v>-180</v>
      </c>
      <c r="E39" s="11" t="n">
        <v>-291</v>
      </c>
      <c r="F39" s="7"/>
      <c r="G39" s="7"/>
      <c r="H39" s="7"/>
      <c r="I39" s="8" t="n">
        <f aca="false">-SUM(B39:H39)+U39</f>
        <v>0</v>
      </c>
      <c r="N39" s="11" t="n">
        <v>724.1113686</v>
      </c>
      <c r="U39" s="7" t="n">
        <v>344.1113686</v>
      </c>
      <c r="V39" s="7"/>
      <c r="X39" s="7"/>
    </row>
    <row r="40" customFormat="false" ht="10.2" hidden="false" customHeight="false" outlineLevel="0" collapsed="false">
      <c r="A40" s="6" t="n">
        <v>1997</v>
      </c>
      <c r="B40" s="11" t="n">
        <v>837.4012538</v>
      </c>
      <c r="C40" s="11" t="n">
        <v>95</v>
      </c>
      <c r="D40" s="11" t="n">
        <v>-2</v>
      </c>
      <c r="E40" s="11" t="n">
        <v>-380</v>
      </c>
      <c r="F40" s="7"/>
      <c r="G40" s="7"/>
      <c r="H40" s="7"/>
      <c r="I40" s="8" t="n">
        <f aca="false">-SUM(B40:H40)+U40</f>
        <v>0</v>
      </c>
      <c r="N40" s="11" t="n">
        <v>837.4012538</v>
      </c>
      <c r="U40" s="7" t="n">
        <v>550.4012538</v>
      </c>
      <c r="V40" s="7"/>
      <c r="X40" s="7"/>
    </row>
    <row r="41" customFormat="false" ht="10.2" hidden="false" customHeight="false" outlineLevel="0" collapsed="false">
      <c r="A41" s="6" t="n">
        <v>1998</v>
      </c>
      <c r="B41" s="11" t="n">
        <v>855.5616164</v>
      </c>
      <c r="C41" s="11" t="n">
        <v>137</v>
      </c>
      <c r="D41" s="11" t="n">
        <v>-38</v>
      </c>
      <c r="E41" s="11" t="n">
        <v>-420</v>
      </c>
      <c r="F41" s="7"/>
      <c r="G41" s="7"/>
      <c r="H41" s="7"/>
      <c r="I41" s="8" t="n">
        <f aca="false">-SUM(B41:H41)+U41</f>
        <v>0</v>
      </c>
      <c r="N41" s="11" t="n">
        <v>855.5616164</v>
      </c>
      <c r="U41" s="7" t="n">
        <v>534.5616164</v>
      </c>
      <c r="V41" s="7"/>
      <c r="X41" s="7"/>
    </row>
    <row r="42" customFormat="false" ht="10.2" hidden="false" customHeight="false" outlineLevel="0" collapsed="false">
      <c r="A42" s="6" t="n">
        <v>1999</v>
      </c>
      <c r="B42" s="11" t="n">
        <v>832.97463598</v>
      </c>
      <c r="C42" s="11" t="n">
        <v>174</v>
      </c>
      <c r="D42" s="11" t="n">
        <v>-17</v>
      </c>
      <c r="E42" s="11" t="n">
        <v>-259</v>
      </c>
      <c r="F42" s="7"/>
      <c r="G42" s="7"/>
      <c r="H42" s="7"/>
      <c r="I42" s="8" t="n">
        <f aca="false">-SUM(B42:H42)+U42</f>
        <v>0</v>
      </c>
      <c r="N42" s="11" t="n">
        <v>832.97463598</v>
      </c>
      <c r="U42" s="7" t="n">
        <v>730.97463598</v>
      </c>
      <c r="V42" s="7"/>
      <c r="X42" s="7"/>
    </row>
    <row r="43" customFormat="false" ht="10.2" hidden="false" customHeight="false" outlineLevel="0" collapsed="false">
      <c r="A43" s="6" t="n">
        <v>2000</v>
      </c>
      <c r="B43" s="11" t="n">
        <v>864.719028</v>
      </c>
      <c r="C43" s="11" t="n">
        <v>117</v>
      </c>
      <c r="D43" s="11" t="n">
        <v>35.70731</v>
      </c>
      <c r="E43" s="11" t="n">
        <v>-198</v>
      </c>
      <c r="F43" s="7"/>
      <c r="G43" s="7"/>
      <c r="H43" s="7"/>
      <c r="I43" s="8" t="n">
        <f aca="false">-SUM(B43:H43)+U43</f>
        <v>0</v>
      </c>
      <c r="N43" s="11" t="n">
        <v>864.719028</v>
      </c>
      <c r="U43" s="7" t="n">
        <v>819.426338</v>
      </c>
      <c r="V43" s="7"/>
      <c r="X43" s="7"/>
    </row>
    <row r="44" customFormat="false" ht="10.2" hidden="false" customHeight="false" outlineLevel="0" collapsed="false">
      <c r="A44" s="6" t="n">
        <v>2001</v>
      </c>
      <c r="B44" s="11" t="n">
        <v>824.9622481</v>
      </c>
      <c r="C44" s="11" t="n">
        <v>76.8857174113636</v>
      </c>
      <c r="D44" s="11" t="n">
        <v>88.41462</v>
      </c>
      <c r="E44" s="11" t="n">
        <v>-121.728567774545</v>
      </c>
      <c r="F44" s="7"/>
      <c r="G44" s="7"/>
      <c r="H44" s="7"/>
      <c r="I44" s="8" t="n">
        <f aca="false">-SUM(B44:H44)+U44</f>
        <v>0</v>
      </c>
      <c r="N44" s="11" t="n">
        <v>824.9622481</v>
      </c>
      <c r="U44" s="7" t="n">
        <v>868.534017736818</v>
      </c>
      <c r="V44" s="7"/>
      <c r="X44" s="7"/>
    </row>
    <row r="45" customFormat="false" ht="10.2" hidden="false" customHeight="false" outlineLevel="0" collapsed="false">
      <c r="A45" s="6" t="n">
        <v>2002</v>
      </c>
      <c r="B45" s="11" t="n">
        <v>762.0375466778</v>
      </c>
      <c r="C45" s="11" t="n">
        <v>40.7830429363636</v>
      </c>
      <c r="D45" s="11" t="n">
        <v>95.1374441945454</v>
      </c>
      <c r="E45" s="11" t="n">
        <v>-95.2493864509091</v>
      </c>
      <c r="F45" s="7"/>
      <c r="G45" s="7"/>
      <c r="H45" s="7"/>
      <c r="I45" s="8" t="n">
        <f aca="false">-SUM(B45:H45)+U45</f>
        <v>0</v>
      </c>
      <c r="N45" s="11" t="n">
        <v>762.0375466778</v>
      </c>
      <c r="U45" s="7" t="n">
        <v>802.7086473578</v>
      </c>
      <c r="V45" s="7"/>
      <c r="X45" s="7"/>
    </row>
    <row r="46" customFormat="false" ht="10.2" hidden="false" customHeight="false" outlineLevel="0" collapsed="false">
      <c r="A46" s="6" t="n">
        <v>2003</v>
      </c>
      <c r="B46" s="11" t="n">
        <v>1020.6478406738</v>
      </c>
      <c r="C46" s="11" t="n">
        <v>36.8163079677273</v>
      </c>
      <c r="D46" s="11" t="n">
        <v>82.0212755154546</v>
      </c>
      <c r="E46" s="11" t="n">
        <v>-149.658687245455</v>
      </c>
      <c r="F46" s="7"/>
      <c r="G46" s="7"/>
      <c r="H46" s="7"/>
      <c r="I46" s="8" t="n">
        <f aca="false">-SUM(B46:H46)+U46</f>
        <v>0</v>
      </c>
      <c r="N46" s="11" t="n">
        <v>1020.6478406738</v>
      </c>
      <c r="U46" s="7" t="n">
        <v>989.826736911527</v>
      </c>
      <c r="V46" s="7"/>
      <c r="X46" s="7"/>
    </row>
    <row r="47" customFormat="false" ht="10.2" hidden="false" customHeight="false" outlineLevel="0" collapsed="false">
      <c r="A47" s="6" t="n">
        <v>2004</v>
      </c>
      <c r="B47" s="11" t="n">
        <v>1169.0201259022</v>
      </c>
      <c r="C47" s="11" t="n">
        <v>49.9123428156818</v>
      </c>
      <c r="D47" s="11" t="n">
        <v>94.6921939090909</v>
      </c>
      <c r="E47" s="11" t="n">
        <v>-139.646561822727</v>
      </c>
      <c r="F47" s="7"/>
      <c r="G47" s="7"/>
      <c r="H47" s="7"/>
      <c r="I47" s="8" t="n">
        <f aca="false">-SUM(B47:H47)+U47</f>
        <v>0</v>
      </c>
      <c r="N47" s="11" t="n">
        <v>1169.0201259022</v>
      </c>
      <c r="U47" s="7" t="n">
        <v>1173.97810080425</v>
      </c>
      <c r="V47" s="7"/>
      <c r="X47" s="7"/>
    </row>
    <row r="48" customFormat="false" ht="10.2" hidden="false" customHeight="false" outlineLevel="0" collapsed="false">
      <c r="A48" s="6" t="n">
        <v>2005</v>
      </c>
      <c r="B48" s="11" t="n">
        <v>1186.5080833234</v>
      </c>
      <c r="C48" s="11" t="n">
        <v>63.0083776636364</v>
      </c>
      <c r="D48" s="11" t="n">
        <v>84.9675549545455</v>
      </c>
      <c r="E48" s="11" t="n">
        <v>-105.230903228182</v>
      </c>
      <c r="F48" s="7"/>
      <c r="G48" s="7"/>
      <c r="H48" s="7"/>
      <c r="I48" s="8" t="n">
        <f aca="false">-SUM(B48:H48)+U48</f>
        <v>0</v>
      </c>
      <c r="N48" s="11" t="n">
        <v>1186.5080833234</v>
      </c>
      <c r="U48" s="7" t="n">
        <v>1229.2531127134</v>
      </c>
      <c r="V48" s="7"/>
      <c r="X48" s="7"/>
    </row>
    <row r="49" customFormat="false" ht="10.2" hidden="false" customHeight="false" outlineLevel="0" collapsed="false">
      <c r="A49" s="6" t="n">
        <v>2006</v>
      </c>
      <c r="B49" s="11" t="n">
        <v>1198.0053049458</v>
      </c>
      <c r="C49" s="11" t="n">
        <v>96.4413648259091</v>
      </c>
      <c r="D49" s="11" t="n">
        <v>101.859095863636</v>
      </c>
      <c r="E49" s="11" t="n">
        <v>-118.531794665455</v>
      </c>
      <c r="F49" s="7"/>
      <c r="G49" s="7"/>
      <c r="H49" s="7"/>
      <c r="I49" s="8" t="n">
        <f aca="false">-SUM(B49:H49)+U49</f>
        <v>0</v>
      </c>
      <c r="N49" s="11" t="n">
        <v>1198.0053049458</v>
      </c>
      <c r="U49" s="7" t="n">
        <v>1277.77397096989</v>
      </c>
      <c r="V49" s="7"/>
      <c r="X49" s="7"/>
    </row>
    <row r="50" customFormat="false" ht="10.2" hidden="false" customHeight="false" outlineLevel="0" collapsed="false">
      <c r="A50" s="12" t="n">
        <v>2007</v>
      </c>
      <c r="B50" s="14" t="n">
        <v>1187.5589839574</v>
      </c>
      <c r="C50" s="14" t="n">
        <v>42.694124852</v>
      </c>
      <c r="D50" s="14" t="n">
        <v>1.698746454</v>
      </c>
      <c r="E50" s="14" t="n">
        <v>-139.7478063664</v>
      </c>
      <c r="F50" s="7"/>
      <c r="G50" s="7"/>
      <c r="H50" s="7"/>
      <c r="I50" s="8" t="n">
        <f aca="false">-SUM(B50:H50)+U50</f>
        <v>0</v>
      </c>
      <c r="N50" s="14" t="n">
        <v>1187.5589839574</v>
      </c>
      <c r="U50" s="9" t="n">
        <v>1092.204048897</v>
      </c>
      <c r="V50" s="7"/>
      <c r="X50" s="7"/>
    </row>
    <row r="51" customFormat="false" ht="10.2" hidden="false" customHeight="false" outlineLevel="0" collapsed="false">
      <c r="A51" s="12" t="n">
        <v>2008</v>
      </c>
      <c r="B51" s="14" t="n">
        <v>1145.5780959238</v>
      </c>
      <c r="C51" s="14" t="n">
        <v>13.07223</v>
      </c>
      <c r="D51" s="14" t="n">
        <v>-25.2231013844</v>
      </c>
      <c r="E51" s="14" t="n">
        <v>-44.5155677014</v>
      </c>
      <c r="F51" s="7"/>
      <c r="G51" s="7"/>
      <c r="H51" s="7"/>
      <c r="I51" s="8" t="n">
        <f aca="false">-SUM(B51:H51)+U51</f>
        <v>0</v>
      </c>
      <c r="N51" s="14" t="n">
        <v>1145.5780959238</v>
      </c>
      <c r="U51" s="9" t="n">
        <v>1088.911656838</v>
      </c>
      <c r="V51" s="7"/>
      <c r="X51" s="7"/>
    </row>
    <row r="52" customFormat="false" ht="10.2" hidden="false" customHeight="false" outlineLevel="0" collapsed="false">
      <c r="A52" s="12" t="n">
        <v>2009</v>
      </c>
      <c r="B52" s="14" t="n">
        <v>1105.519815403</v>
      </c>
      <c r="C52" s="14" t="n">
        <v>17.778088516</v>
      </c>
      <c r="D52" s="14" t="n">
        <v>-169.0181687604</v>
      </c>
      <c r="E52" s="14" t="n">
        <v>-45.242720473</v>
      </c>
      <c r="F52" s="7"/>
      <c r="G52" s="7"/>
      <c r="H52" s="7"/>
      <c r="I52" s="8" t="n">
        <f aca="false">-SUM(B52:H52)+U52</f>
        <v>0</v>
      </c>
      <c r="N52" s="14" t="n">
        <v>1105.519815403</v>
      </c>
      <c r="U52" s="9" t="n">
        <v>909.0370146856</v>
      </c>
      <c r="V52" s="7"/>
      <c r="X52" s="7"/>
    </row>
    <row r="53" customFormat="false" ht="10.2" hidden="false" customHeight="false" outlineLevel="0" collapsed="false">
      <c r="A53" s="12" t="n">
        <v>2010</v>
      </c>
      <c r="B53" s="14" t="n">
        <v>1132.65604213622</v>
      </c>
      <c r="C53" s="14" t="n">
        <v>58.9517620574</v>
      </c>
      <c r="D53" s="18" t="n">
        <v>209</v>
      </c>
      <c r="E53" s="14" t="n">
        <v>-148.86007034344</v>
      </c>
      <c r="F53" s="7"/>
      <c r="G53" s="7"/>
      <c r="H53" s="7"/>
      <c r="I53" s="8" t="n">
        <f aca="false">-SUM(B53:H53)+U53</f>
        <v>0</v>
      </c>
      <c r="N53" s="14" t="n">
        <v>1132.65604213622</v>
      </c>
      <c r="U53" s="9" t="n">
        <v>1251.74773385018</v>
      </c>
      <c r="V53" s="7"/>
      <c r="X53" s="7"/>
    </row>
    <row r="54" customFormat="false" ht="10.2" hidden="false" customHeight="false" outlineLevel="0" collapsed="false">
      <c r="A54" s="12" t="n">
        <v>2011</v>
      </c>
      <c r="B54" s="14" t="n">
        <v>1086.02714038176</v>
      </c>
      <c r="C54" s="14" t="n">
        <v>88.2561935892</v>
      </c>
      <c r="D54" s="14" t="n">
        <v>-15.71335971724</v>
      </c>
      <c r="E54" s="14" t="n">
        <v>-126.249693745</v>
      </c>
      <c r="F54" s="7"/>
      <c r="G54" s="7"/>
      <c r="H54" s="7"/>
      <c r="I54" s="8" t="n">
        <f aca="false">-SUM(B54:H54)+U54</f>
        <v>0</v>
      </c>
      <c r="N54" s="14" t="n">
        <v>1086.02714038176</v>
      </c>
      <c r="U54" s="9" t="n">
        <v>1032.32028050872</v>
      </c>
      <c r="V54" s="7"/>
      <c r="X54" s="7"/>
    </row>
    <row r="55" customFormat="false" ht="10.2" hidden="false" customHeight="false" outlineLevel="0" collapsed="false">
      <c r="A55" s="12" t="n">
        <v>2012</v>
      </c>
      <c r="B55" s="14" t="n">
        <v>986.3463416774</v>
      </c>
      <c r="C55" s="14" t="n">
        <v>69.9729545512</v>
      </c>
      <c r="D55" s="14" t="n">
        <v>1.1433634104</v>
      </c>
      <c r="E55" s="14" t="n">
        <v>-144.00760848384</v>
      </c>
      <c r="F55" s="7"/>
      <c r="G55" s="7"/>
      <c r="H55" s="7"/>
      <c r="I55" s="8" t="n">
        <f aca="false">-SUM(B55:H55)+U55</f>
        <v>0</v>
      </c>
      <c r="N55" s="14" t="n">
        <v>986.3463416774</v>
      </c>
      <c r="U55" s="9" t="n">
        <v>913.45505115516</v>
      </c>
      <c r="V55" s="7"/>
      <c r="X55" s="7"/>
    </row>
    <row r="56" customFormat="false" ht="10.2" hidden="false" customHeight="false" outlineLevel="0" collapsed="false">
      <c r="A56" s="12" t="n">
        <v>2013</v>
      </c>
      <c r="B56" s="14" t="n">
        <v>1135.7801803645</v>
      </c>
      <c r="C56" s="14" t="n">
        <v>83.0498516436</v>
      </c>
      <c r="D56" s="14" t="n">
        <v>-2.0108355412</v>
      </c>
      <c r="E56" s="14" t="n">
        <v>-257.47173715106</v>
      </c>
      <c r="F56" s="7"/>
      <c r="G56" s="7"/>
      <c r="H56" s="7"/>
      <c r="I56" s="8" t="n">
        <f aca="false">-SUM(B56:H56)+U56</f>
        <v>0</v>
      </c>
      <c r="N56" s="14" t="n">
        <v>1135.7801803645</v>
      </c>
      <c r="U56" s="9" t="n">
        <v>959.34745931584</v>
      </c>
      <c r="V56" s="7"/>
      <c r="X56" s="7"/>
    </row>
    <row r="57" customFormat="false" ht="10.2" hidden="false" customHeight="false" outlineLevel="0" collapsed="false">
      <c r="A57" s="12" t="n">
        <v>2014</v>
      </c>
      <c r="B57" s="14" t="n">
        <v>1055.5177652092</v>
      </c>
      <c r="C57" s="14" t="n">
        <v>72.419508744</v>
      </c>
      <c r="D57" s="14" t="n">
        <v>-1.78175699339999</v>
      </c>
      <c r="E57" s="14" t="n">
        <v>-180.8867694792</v>
      </c>
      <c r="F57" s="7"/>
      <c r="G57" s="7"/>
      <c r="H57" s="7"/>
      <c r="I57" s="8" t="n">
        <f aca="false">-SUM(B57:H57)+U57</f>
        <v>0</v>
      </c>
      <c r="N57" s="14" t="n">
        <v>1055.5177652092</v>
      </c>
      <c r="U57" s="9" t="n">
        <v>945.2687474806</v>
      </c>
      <c r="V57" s="7"/>
      <c r="X57" s="7"/>
    </row>
    <row r="58" customFormat="false" ht="10.2" hidden="false" customHeight="false" outlineLevel="0" collapsed="false">
      <c r="A58" s="12" t="n">
        <v>2015</v>
      </c>
      <c r="B58" s="14" t="n">
        <v>890.5905256553</v>
      </c>
      <c r="C58" s="14" t="n">
        <v>76.537083612</v>
      </c>
      <c r="D58" s="14" t="n">
        <v>12.79844232562</v>
      </c>
      <c r="E58" s="14" t="n">
        <v>-85.8616172168</v>
      </c>
      <c r="F58" s="7"/>
      <c r="G58" s="7"/>
      <c r="H58" s="7"/>
      <c r="I58" s="8" t="n">
        <f aca="false">-SUM(B58:H58)+U58</f>
        <v>0</v>
      </c>
      <c r="N58" s="14" t="n">
        <v>890.5905256553</v>
      </c>
      <c r="U58" s="9" t="n">
        <v>894.06443437612</v>
      </c>
      <c r="V58" s="7"/>
      <c r="X5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8.67611336032389"/>
    <col collapsed="false" hidden="false" max="8" min="3" style="1" width="5.35627530364372"/>
    <col collapsed="false" hidden="false" max="9" min="9" style="1" width="6.96356275303644"/>
    <col collapsed="false" hidden="false" max="10" min="10" style="1" width="3"/>
    <col collapsed="false" hidden="false" max="13" min="11" style="1" width="5.67611336032389"/>
    <col collapsed="false" hidden="false" max="14" min="14" style="1" width="7.60728744939271"/>
    <col collapsed="false" hidden="false" max="18" min="15" style="1" width="5.67611336032389"/>
    <col collapsed="false" hidden="false" max="19" min="19" style="1" width="6.53441295546559"/>
    <col collapsed="false" hidden="false" max="20" min="20" style="1" width="3.10526315789474"/>
    <col collapsed="false" hidden="false" max="26" min="21" style="1" width="6.31983805668016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39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11" t="n">
        <v>131.6493</v>
      </c>
      <c r="I3" s="8" t="n">
        <f aca="false">-B3-L3-S3</f>
        <v>-11.6685</v>
      </c>
      <c r="L3" s="7" t="n">
        <v>0</v>
      </c>
      <c r="N3" s="11" t="n">
        <v>131.6493</v>
      </c>
      <c r="P3" s="7"/>
      <c r="Q3" s="7"/>
      <c r="S3" s="11" t="n">
        <v>-119.9808</v>
      </c>
    </row>
    <row r="4" customFormat="false" ht="10.2" hidden="false" customHeight="false" outlineLevel="0" collapsed="false">
      <c r="A4" s="6" t="n">
        <v>1961</v>
      </c>
      <c r="B4" s="11" t="n">
        <v>132.759</v>
      </c>
      <c r="I4" s="8" t="n">
        <f aca="false">-B4-L4-S4</f>
        <v>-5.19029999999999</v>
      </c>
      <c r="L4" s="7" t="n">
        <v>0</v>
      </c>
      <c r="N4" s="11" t="n">
        <v>132.759</v>
      </c>
      <c r="P4" s="7"/>
      <c r="Q4" s="7"/>
      <c r="S4" s="11" t="n">
        <v>-127.5687</v>
      </c>
    </row>
    <row r="5" customFormat="false" ht="10.2" hidden="false" customHeight="false" outlineLevel="0" collapsed="false">
      <c r="A5" s="6" t="n">
        <v>1962</v>
      </c>
      <c r="B5" s="11" t="n">
        <v>187.2819</v>
      </c>
      <c r="I5" s="8" t="n">
        <f aca="false">-B5-L5-S5</f>
        <v>-15.8589</v>
      </c>
      <c r="L5" s="7" t="n">
        <v>0</v>
      </c>
      <c r="N5" s="11" t="n">
        <v>187.2819</v>
      </c>
      <c r="P5" s="7"/>
      <c r="Q5" s="7"/>
      <c r="S5" s="11" t="n">
        <v>-171.423</v>
      </c>
    </row>
    <row r="6" customFormat="false" ht="10.2" hidden="false" customHeight="false" outlineLevel="0" collapsed="false">
      <c r="A6" s="6" t="n">
        <v>1963</v>
      </c>
      <c r="B6" s="11" t="n">
        <v>224.0082</v>
      </c>
      <c r="I6" s="8" t="n">
        <f aca="false">-B6-L6-S6</f>
        <v>-39.5433</v>
      </c>
      <c r="L6" s="7" t="n">
        <v>0</v>
      </c>
      <c r="N6" s="11" t="n">
        <v>224.0082</v>
      </c>
      <c r="P6" s="7"/>
      <c r="Q6" s="7"/>
      <c r="S6" s="11" t="n">
        <v>-184.4649</v>
      </c>
    </row>
    <row r="7" customFormat="false" ht="10.2" hidden="false" customHeight="false" outlineLevel="0" collapsed="false">
      <c r="A7" s="6" t="n">
        <v>1964</v>
      </c>
      <c r="B7" s="11" t="n">
        <v>247.7133</v>
      </c>
      <c r="I7" s="8" t="n">
        <f aca="false">-B7-L7-S7</f>
        <v>-60.9732</v>
      </c>
      <c r="L7" s="7" t="n">
        <v>0</v>
      </c>
      <c r="N7" s="11" t="n">
        <v>247.7133</v>
      </c>
      <c r="P7" s="7"/>
      <c r="Q7" s="7"/>
      <c r="S7" s="11" t="n">
        <v>-186.7401</v>
      </c>
    </row>
    <row r="8" customFormat="false" ht="10.2" hidden="false" customHeight="false" outlineLevel="0" collapsed="false">
      <c r="A8" s="6" t="n">
        <v>1965</v>
      </c>
      <c r="B8" s="11" t="n">
        <v>248.9409</v>
      </c>
      <c r="I8" s="8" t="n">
        <f aca="false">-B8-L8-S8</f>
        <v>-66.6585</v>
      </c>
      <c r="L8" s="7" t="n">
        <v>0</v>
      </c>
      <c r="N8" s="11" t="n">
        <v>248.9409</v>
      </c>
      <c r="P8" s="7"/>
      <c r="Q8" s="7"/>
      <c r="S8" s="11" t="n">
        <v>-182.2824</v>
      </c>
    </row>
    <row r="9" customFormat="false" ht="10.2" hidden="false" customHeight="false" outlineLevel="0" collapsed="false">
      <c r="A9" s="6" t="n">
        <v>1966</v>
      </c>
      <c r="B9" s="11" t="n">
        <v>274.5756</v>
      </c>
      <c r="I9" s="8" t="n">
        <f aca="false">-B9-L9-S9</f>
        <v>-86.661</v>
      </c>
      <c r="L9" s="7" t="n">
        <v>0</v>
      </c>
      <c r="N9" s="11" t="n">
        <v>274.5756</v>
      </c>
      <c r="P9" s="7"/>
      <c r="Q9" s="7"/>
      <c r="S9" s="11" t="n">
        <v>-187.9146</v>
      </c>
    </row>
    <row r="10" customFormat="false" ht="10.2" hidden="false" customHeight="false" outlineLevel="0" collapsed="false">
      <c r="A10" s="6" t="n">
        <v>1967</v>
      </c>
      <c r="B10" s="11" t="n">
        <v>283.2696</v>
      </c>
      <c r="I10" s="8" t="n">
        <f aca="false">-B10-L10-S10</f>
        <v>-94.968</v>
      </c>
      <c r="L10" s="7" t="n">
        <v>0</v>
      </c>
      <c r="N10" s="11" t="n">
        <v>283.2696</v>
      </c>
      <c r="P10" s="7"/>
      <c r="Q10" s="7"/>
      <c r="S10" s="11" t="n">
        <v>-188.3016</v>
      </c>
    </row>
    <row r="11" customFormat="false" ht="10.2" hidden="false" customHeight="false" outlineLevel="0" collapsed="false">
      <c r="A11" s="6" t="n">
        <v>1968</v>
      </c>
      <c r="B11" s="11" t="n">
        <v>245.052</v>
      </c>
      <c r="I11" s="8" t="n">
        <f aca="false">-B11-L11-S11</f>
        <v>-85.5126</v>
      </c>
      <c r="L11" s="7" t="n">
        <v>0</v>
      </c>
      <c r="N11" s="11" t="n">
        <v>245.052</v>
      </c>
      <c r="P11" s="7"/>
      <c r="Q11" s="7"/>
      <c r="S11" s="11" t="n">
        <v>-159.5394</v>
      </c>
    </row>
    <row r="12" customFormat="false" ht="10.2" hidden="false" customHeight="false" outlineLevel="0" collapsed="false">
      <c r="A12" s="6" t="n">
        <v>1969</v>
      </c>
      <c r="B12" s="11" t="n">
        <v>374.5674</v>
      </c>
      <c r="I12" s="8" t="n">
        <f aca="false">-B12-L12-S12</f>
        <v>-136.8288</v>
      </c>
      <c r="L12" s="7" t="n">
        <v>0</v>
      </c>
      <c r="N12" s="11" t="n">
        <v>374.5674</v>
      </c>
      <c r="P12" s="7"/>
      <c r="Q12" s="7"/>
      <c r="S12" s="11" t="n">
        <v>-237.7386</v>
      </c>
    </row>
    <row r="13" customFormat="false" ht="10.2" hidden="false" customHeight="false" outlineLevel="0" collapsed="false">
      <c r="A13" s="6" t="n">
        <v>1970</v>
      </c>
      <c r="B13" s="11" t="n">
        <v>392.558876470588</v>
      </c>
      <c r="I13" s="8" t="n">
        <f aca="false">-B13-L13-S13</f>
        <v>-89.9226</v>
      </c>
      <c r="L13" s="7" t="n">
        <v>-16.9411764705882</v>
      </c>
      <c r="N13" s="11" t="n">
        <v>392.558876470588</v>
      </c>
      <c r="P13" s="7"/>
      <c r="Q13" s="7"/>
      <c r="S13" s="11" t="n">
        <v>-285.6951</v>
      </c>
    </row>
    <row r="14" customFormat="false" ht="10.2" hidden="false" customHeight="false" outlineLevel="0" collapsed="false">
      <c r="A14" s="6" t="n">
        <v>1971</v>
      </c>
      <c r="B14" s="11" t="n">
        <v>419.9517</v>
      </c>
      <c r="I14" s="8" t="n">
        <f aca="false">-B14-L14-S14</f>
        <v>-87.8247</v>
      </c>
      <c r="L14" s="7" t="n">
        <v>-16.2</v>
      </c>
      <c r="N14" s="11" t="n">
        <v>419.9517</v>
      </c>
      <c r="P14" s="7"/>
      <c r="Q14" s="7"/>
      <c r="S14" s="11" t="n">
        <v>-315.927</v>
      </c>
    </row>
    <row r="15" customFormat="false" ht="10.2" hidden="false" customHeight="false" outlineLevel="0" collapsed="false">
      <c r="A15" s="6" t="n">
        <v>1972</v>
      </c>
      <c r="B15" s="11" t="n">
        <v>425.4138</v>
      </c>
      <c r="I15" s="8" t="n">
        <f aca="false">-B15-L15-S15</f>
        <v>-74.1131999999999</v>
      </c>
      <c r="L15" s="7" t="n">
        <v>-5.4</v>
      </c>
      <c r="N15" s="11" t="n">
        <v>425.4138</v>
      </c>
      <c r="P15" s="7"/>
      <c r="Q15" s="7"/>
      <c r="S15" s="11" t="n">
        <v>-345.9006</v>
      </c>
    </row>
    <row r="16" customFormat="false" ht="10.2" hidden="false" customHeight="false" outlineLevel="0" collapsed="false">
      <c r="A16" s="6" t="n">
        <v>1973</v>
      </c>
      <c r="B16" s="11" t="n">
        <v>486.3789</v>
      </c>
      <c r="I16" s="8" t="n">
        <f aca="false">-B16-L16-S16</f>
        <v>-78.0840000000001</v>
      </c>
      <c r="L16" s="7" t="n">
        <v>-32.4</v>
      </c>
      <c r="N16" s="11" t="n">
        <v>486.3789</v>
      </c>
      <c r="P16" s="7"/>
      <c r="Q16" s="7"/>
      <c r="S16" s="11" t="n">
        <v>-375.8949</v>
      </c>
    </row>
    <row r="17" customFormat="false" ht="10.2" hidden="false" customHeight="false" outlineLevel="0" collapsed="false">
      <c r="A17" s="6" t="n">
        <v>1974</v>
      </c>
      <c r="B17" s="11" t="n">
        <v>515.1213</v>
      </c>
      <c r="I17" s="8" t="n">
        <f aca="false">-B17-L17-S17</f>
        <v>-69.8013</v>
      </c>
      <c r="L17" s="7" t="n">
        <v>-30.6</v>
      </c>
      <c r="N17" s="11" t="n">
        <v>515.1213</v>
      </c>
      <c r="P17" s="7"/>
      <c r="Q17" s="7"/>
      <c r="S17" s="11" t="n">
        <v>-414.72</v>
      </c>
    </row>
    <row r="18" customFormat="false" ht="10.2" hidden="false" customHeight="false" outlineLevel="0" collapsed="false">
      <c r="A18" s="6" t="n">
        <v>1975</v>
      </c>
      <c r="B18" s="11" t="n">
        <v>417.5775</v>
      </c>
      <c r="I18" s="8" t="n">
        <f aca="false">-B18-L18-S18</f>
        <v>-25.7175</v>
      </c>
      <c r="L18" s="7" t="n">
        <v>-36.9</v>
      </c>
      <c r="N18" s="11" t="n">
        <v>417.5775</v>
      </c>
      <c r="P18" s="7"/>
      <c r="Q18" s="7"/>
      <c r="S18" s="11" t="n">
        <v>-354.96</v>
      </c>
    </row>
    <row r="19" customFormat="false" ht="10.2" hidden="false" customHeight="false" outlineLevel="0" collapsed="false">
      <c r="A19" s="6" t="n">
        <v>1976</v>
      </c>
      <c r="B19" s="11" t="n">
        <v>474.4251</v>
      </c>
      <c r="I19" s="8" t="n">
        <f aca="false">-B19-L19-S19</f>
        <v>-125.2197</v>
      </c>
      <c r="L19" s="7" t="n">
        <v>-55.8</v>
      </c>
      <c r="N19" s="11" t="n">
        <v>474.4251</v>
      </c>
      <c r="P19" s="7"/>
      <c r="Q19" s="7"/>
      <c r="S19" s="11" t="n">
        <v>-293.4054</v>
      </c>
    </row>
    <row r="20" customFormat="false" ht="10.2" hidden="false" customHeight="false" outlineLevel="0" collapsed="false">
      <c r="A20" s="6" t="n">
        <v>1977</v>
      </c>
      <c r="B20" s="11" t="n">
        <v>516.645</v>
      </c>
      <c r="I20" s="8" t="n">
        <f aca="false">-B20-L20-S20</f>
        <v>-177.39</v>
      </c>
      <c r="L20" s="7" t="n">
        <v>-52.2</v>
      </c>
      <c r="N20" s="11" t="n">
        <v>516.645</v>
      </c>
      <c r="P20" s="7"/>
      <c r="Q20" s="7"/>
      <c r="S20" s="11" t="n">
        <v>-287.055</v>
      </c>
    </row>
    <row r="21" customFormat="false" ht="10.2" hidden="false" customHeight="false" outlineLevel="0" collapsed="false">
      <c r="A21" s="6" t="n">
        <v>1978</v>
      </c>
      <c r="B21" s="11" t="n">
        <v>552.7485</v>
      </c>
      <c r="I21" s="8" t="n">
        <f aca="false">-B21-L21-S21</f>
        <v>-219.3237</v>
      </c>
      <c r="L21" s="7" t="n">
        <v>-59.4</v>
      </c>
      <c r="N21" s="11" t="n">
        <v>552.7485</v>
      </c>
      <c r="P21" s="7"/>
      <c r="Q21" s="7"/>
      <c r="S21" s="11" t="n">
        <v>-274.0248</v>
      </c>
    </row>
    <row r="22" customFormat="false" ht="10.2" hidden="false" customHeight="false" outlineLevel="0" collapsed="false">
      <c r="A22" s="6" t="n">
        <v>1979</v>
      </c>
      <c r="B22" s="11" t="n">
        <v>461.2572</v>
      </c>
      <c r="I22" s="8" t="n">
        <f aca="false">-B22-L22-S22</f>
        <v>-86.6646</v>
      </c>
      <c r="L22" s="7" t="n">
        <v>-36.9</v>
      </c>
      <c r="N22" s="11" t="n">
        <v>461.2572</v>
      </c>
      <c r="P22" s="7"/>
      <c r="Q22" s="7"/>
      <c r="S22" s="11" t="n">
        <v>-337.6926</v>
      </c>
    </row>
    <row r="23" customFormat="false" ht="10.2" hidden="false" customHeight="false" outlineLevel="0" collapsed="false">
      <c r="A23" s="6" t="n">
        <v>1980</v>
      </c>
      <c r="B23" s="11" t="n">
        <v>475.8543</v>
      </c>
      <c r="I23" s="8" t="n">
        <f aca="false">-B23-L23-S23</f>
        <v>-50.8401</v>
      </c>
      <c r="L23" s="7" t="n">
        <v>-63.9</v>
      </c>
      <c r="N23" s="11" t="n">
        <v>475.8543</v>
      </c>
      <c r="P23" s="7"/>
      <c r="Q23" s="7"/>
      <c r="S23" s="11" t="n">
        <v>-361.1142</v>
      </c>
    </row>
    <row r="24" customFormat="false" ht="10.2" hidden="false" customHeight="false" outlineLevel="0" collapsed="false">
      <c r="A24" s="6" t="n">
        <v>1981</v>
      </c>
      <c r="B24" s="11" t="n">
        <v>430.1397</v>
      </c>
      <c r="I24" s="8" t="n">
        <f aca="false">-B24-L24-S24</f>
        <v>-44.0208000000001</v>
      </c>
      <c r="L24" s="7" t="n">
        <v>-32.4</v>
      </c>
      <c r="N24" s="11" t="n">
        <v>430.1397</v>
      </c>
      <c r="P24" s="7"/>
      <c r="Q24" s="7"/>
      <c r="S24" s="11" t="n">
        <v>-353.7189</v>
      </c>
    </row>
    <row r="25" customFormat="false" ht="10.2" hidden="false" customHeight="false" outlineLevel="0" collapsed="false">
      <c r="A25" s="6" t="n">
        <v>1982</v>
      </c>
      <c r="B25" s="11" t="n">
        <v>463.3578</v>
      </c>
      <c r="I25" s="8" t="n">
        <f aca="false">-B25-L25-S25</f>
        <v>-61.1568</v>
      </c>
      <c r="L25" s="7" t="n">
        <v>-61.2</v>
      </c>
      <c r="N25" s="11" t="n">
        <v>463.3578</v>
      </c>
      <c r="P25" s="7"/>
      <c r="Q25" s="7"/>
      <c r="S25" s="11" t="n">
        <v>-341.001</v>
      </c>
    </row>
    <row r="26" customFormat="false" ht="10.2" hidden="false" customHeight="false" outlineLevel="0" collapsed="false">
      <c r="A26" s="6" t="n">
        <v>1983</v>
      </c>
      <c r="B26" s="11" t="n">
        <v>499.1814</v>
      </c>
      <c r="I26" s="8" t="n">
        <f aca="false">-B26-L26-S26</f>
        <v>-66.8097</v>
      </c>
      <c r="L26" s="7" t="n">
        <v>-60.3</v>
      </c>
      <c r="N26" s="11" t="n">
        <v>499.1814</v>
      </c>
      <c r="P26" s="7"/>
      <c r="Q26" s="7"/>
      <c r="S26" s="11" t="n">
        <v>-372.0717</v>
      </c>
    </row>
    <row r="27" customFormat="false" ht="10.2" hidden="false" customHeight="false" outlineLevel="0" collapsed="false">
      <c r="A27" s="6" t="n">
        <v>1984</v>
      </c>
      <c r="B27" s="11" t="n">
        <v>516.2868</v>
      </c>
      <c r="I27" s="8" t="n">
        <f aca="false">-B27-L27-S27</f>
        <v>-66.9375</v>
      </c>
      <c r="L27" s="7" t="n">
        <v>-58.5</v>
      </c>
      <c r="N27" s="11" t="n">
        <v>516.2868</v>
      </c>
      <c r="P27" s="7"/>
      <c r="Q27" s="7"/>
      <c r="S27" s="11" t="n">
        <v>-390.8493</v>
      </c>
    </row>
    <row r="28" customFormat="false" ht="10.2" hidden="false" customHeight="false" outlineLevel="0" collapsed="false">
      <c r="A28" s="6" t="n">
        <v>1985</v>
      </c>
      <c r="B28" s="11" t="n">
        <v>478.9674</v>
      </c>
      <c r="I28" s="8" t="n">
        <f aca="false">-B28-L28-S28</f>
        <v>-31.1715</v>
      </c>
      <c r="L28" s="7" t="n">
        <v>-39.6</v>
      </c>
      <c r="N28" s="11" t="n">
        <v>478.9674</v>
      </c>
      <c r="P28" s="7"/>
      <c r="Q28" s="7"/>
      <c r="S28" s="11" t="n">
        <v>-408.1959</v>
      </c>
    </row>
    <row r="29" customFormat="false" ht="10.2" hidden="false" customHeight="false" outlineLevel="0" collapsed="false">
      <c r="A29" s="6" t="n">
        <v>1986</v>
      </c>
      <c r="B29" s="11" t="n">
        <v>467.0982</v>
      </c>
      <c r="I29" s="8" t="n">
        <f aca="false">-B29-L29-S29</f>
        <v>-20.3805</v>
      </c>
      <c r="L29" s="7" t="n">
        <v>-37.8</v>
      </c>
      <c r="N29" s="11" t="n">
        <v>467.0982</v>
      </c>
      <c r="P29" s="7"/>
      <c r="Q29" s="7"/>
      <c r="S29" s="11" t="n">
        <v>-408.9177</v>
      </c>
    </row>
    <row r="30" customFormat="false" ht="10.2" hidden="false" customHeight="false" outlineLevel="0" collapsed="false">
      <c r="A30" s="6" t="n">
        <v>1987</v>
      </c>
      <c r="B30" s="11" t="n">
        <v>501.2685</v>
      </c>
      <c r="I30" s="8" t="n">
        <f aca="false">-B30-L30-S30</f>
        <v>-26.5455</v>
      </c>
      <c r="L30" s="7" t="n">
        <v>-40.5</v>
      </c>
      <c r="N30" s="11" t="n">
        <v>501.2685</v>
      </c>
      <c r="P30" s="7"/>
      <c r="Q30" s="7"/>
      <c r="S30" s="11" t="n">
        <v>-434.223</v>
      </c>
    </row>
    <row r="31" customFormat="false" ht="10.2" hidden="false" customHeight="false" outlineLevel="0" collapsed="false">
      <c r="A31" s="6" t="n">
        <v>1988</v>
      </c>
      <c r="B31" s="11" t="n">
        <v>508.2291</v>
      </c>
      <c r="I31" s="8" t="n">
        <f aca="false">-B31-L31-S31</f>
        <v>-29.583</v>
      </c>
      <c r="L31" s="7" t="n">
        <v>-39.6</v>
      </c>
      <c r="N31" s="11" t="n">
        <v>508.2291</v>
      </c>
      <c r="P31" s="7"/>
      <c r="Q31" s="7"/>
      <c r="S31" s="11" t="n">
        <v>-439.0461</v>
      </c>
    </row>
    <row r="32" customFormat="false" ht="10.2" hidden="false" customHeight="false" outlineLevel="0" collapsed="false">
      <c r="A32" s="6" t="n">
        <v>1989</v>
      </c>
      <c r="B32" s="11" t="n">
        <v>526.9608</v>
      </c>
      <c r="I32" s="8" t="n">
        <f aca="false">-B32-L32-S32</f>
        <v>-60.1452</v>
      </c>
      <c r="L32" s="7" t="n">
        <v>-40.5</v>
      </c>
      <c r="N32" s="11" t="n">
        <v>526.9608</v>
      </c>
      <c r="P32" s="7"/>
      <c r="Q32" s="7"/>
      <c r="S32" s="11" t="n">
        <v>-426.3156</v>
      </c>
    </row>
    <row r="33" customFormat="false" ht="10.2" hidden="false" customHeight="false" outlineLevel="0" collapsed="false">
      <c r="A33" s="6" t="n">
        <v>1990</v>
      </c>
      <c r="B33" s="11" t="n">
        <v>600.5169</v>
      </c>
      <c r="I33" s="8" t="n">
        <f aca="false">-B33-L33-S33</f>
        <v>-46.7280000000001</v>
      </c>
      <c r="L33" s="7" t="n">
        <v>-36</v>
      </c>
      <c r="N33" s="11" t="n">
        <v>600.5169</v>
      </c>
      <c r="P33" s="7"/>
      <c r="Q33" s="7"/>
      <c r="S33" s="11" t="n">
        <v>-517.7889</v>
      </c>
    </row>
    <row r="34" customFormat="false" ht="10.2" hidden="false" customHeight="false" outlineLevel="0" collapsed="false">
      <c r="A34" s="6" t="n">
        <v>1991</v>
      </c>
      <c r="B34" s="11" t="n">
        <v>654.8112</v>
      </c>
      <c r="I34" s="8" t="n">
        <f aca="false">-B34-L34-S34</f>
        <v>-151.4799</v>
      </c>
      <c r="L34" s="7" t="n">
        <v>-34.2</v>
      </c>
      <c r="N34" s="11" t="n">
        <v>654.8112</v>
      </c>
      <c r="P34" s="7"/>
      <c r="Q34" s="7"/>
      <c r="S34" s="11" t="n">
        <v>-469.1313</v>
      </c>
    </row>
    <row r="35" customFormat="false" ht="10.2" hidden="false" customHeight="false" outlineLevel="0" collapsed="false">
      <c r="A35" s="6" t="n">
        <v>1992</v>
      </c>
      <c r="B35" s="11" t="n">
        <v>673.006237490845</v>
      </c>
      <c r="I35" s="8" t="n">
        <f aca="false">-B35-L35-S35</f>
        <v>-171.468637490845</v>
      </c>
      <c r="L35" s="7" t="n">
        <v>-28.8</v>
      </c>
      <c r="N35" s="11" t="n">
        <v>673.006237490845</v>
      </c>
      <c r="P35" s="7"/>
      <c r="Q35" s="7"/>
      <c r="S35" s="11" t="n">
        <v>-472.7376</v>
      </c>
    </row>
    <row r="36" customFormat="false" ht="10.2" hidden="false" customHeight="false" outlineLevel="0" collapsed="false">
      <c r="A36" s="6" t="n">
        <v>1993</v>
      </c>
      <c r="B36" s="11" t="n">
        <v>711.001274981689</v>
      </c>
      <c r="I36" s="8" t="n">
        <f aca="false">-B36-L36-S36</f>
        <v>25.9637250183106</v>
      </c>
      <c r="L36" s="7" t="n">
        <v>-43.2</v>
      </c>
      <c r="N36" s="11" t="n">
        <v>711.001274981689</v>
      </c>
      <c r="P36" s="7"/>
      <c r="Q36" s="7"/>
      <c r="S36" s="11" t="n">
        <v>-693.765</v>
      </c>
    </row>
    <row r="37" customFormat="false" ht="10.2" hidden="false" customHeight="false" outlineLevel="0" collapsed="false">
      <c r="A37" s="6" t="n">
        <v>1994</v>
      </c>
      <c r="B37" s="11" t="n">
        <v>723.796312472534</v>
      </c>
      <c r="I37" s="8" t="n">
        <f aca="false">-B37-L37-S37</f>
        <v>-122.943425009036</v>
      </c>
      <c r="L37" s="7" t="n">
        <v>-32.4</v>
      </c>
      <c r="N37" s="11" t="n">
        <v>723.796312472534</v>
      </c>
      <c r="P37" s="7"/>
      <c r="Q37" s="7"/>
      <c r="S37" s="11" t="n">
        <v>-568.452887463498</v>
      </c>
    </row>
    <row r="38" customFormat="false" ht="10.2" hidden="false" customHeight="false" outlineLevel="0" collapsed="false">
      <c r="A38" s="6" t="n">
        <v>1995</v>
      </c>
      <c r="B38" s="11" t="n">
        <v>615.036496780244</v>
      </c>
      <c r="I38" s="8" t="n">
        <f aca="false">-B38-L38-S38</f>
        <v>-45.3501768461616</v>
      </c>
      <c r="L38" s="7" t="n">
        <v>-31.5</v>
      </c>
      <c r="N38" s="11" t="n">
        <v>615.036496780244</v>
      </c>
      <c r="P38" s="7"/>
      <c r="Q38" s="7"/>
      <c r="S38" s="11" t="n">
        <v>-538.186319934082</v>
      </c>
    </row>
    <row r="39" customFormat="false" ht="10.2" hidden="false" customHeight="false" outlineLevel="0" collapsed="false">
      <c r="A39" s="6" t="n">
        <v>1996</v>
      </c>
      <c r="B39" s="11" t="n">
        <v>660.88433609105</v>
      </c>
      <c r="I39" s="8" t="n">
        <f aca="false">-B39-L39-S39</f>
        <v>-61.6472360910503</v>
      </c>
      <c r="L39" s="7" t="n">
        <v>-29.7</v>
      </c>
      <c r="N39" s="11" t="n">
        <v>660.88433609105</v>
      </c>
      <c r="P39" s="7"/>
      <c r="Q39" s="7"/>
      <c r="S39" s="11" t="n">
        <v>-569.5371</v>
      </c>
    </row>
    <row r="40" customFormat="false" ht="10.2" hidden="false" customHeight="false" outlineLevel="0" collapsed="false">
      <c r="A40" s="6" t="n">
        <v>1997</v>
      </c>
      <c r="B40" s="11" t="n">
        <v>714.832175401857</v>
      </c>
      <c r="I40" s="8" t="n">
        <f aca="false">-B40-L40-S40</f>
        <v>-101.40478439989</v>
      </c>
      <c r="L40" s="7" t="n">
        <v>-36</v>
      </c>
      <c r="N40" s="11" t="n">
        <v>714.832175401857</v>
      </c>
      <c r="P40" s="7"/>
      <c r="Q40" s="7"/>
      <c r="S40" s="11" t="n">
        <v>-577.427391001967</v>
      </c>
    </row>
    <row r="41" customFormat="false" ht="10.2" hidden="false" customHeight="false" outlineLevel="0" collapsed="false">
      <c r="A41" s="6" t="n">
        <v>1998</v>
      </c>
      <c r="B41" s="11" t="n">
        <v>755.747231081555</v>
      </c>
      <c r="I41" s="8" t="n">
        <f aca="false">-B41-L41-S41</f>
        <v>-138.929549077621</v>
      </c>
      <c r="L41" s="7" t="n">
        <v>-31.5</v>
      </c>
      <c r="N41" s="11" t="n">
        <v>755.747231081555</v>
      </c>
      <c r="P41" s="7"/>
      <c r="Q41" s="7"/>
      <c r="S41" s="11" t="n">
        <v>-585.317682003933</v>
      </c>
    </row>
    <row r="42" customFormat="false" ht="10.2" hidden="false" customHeight="false" outlineLevel="0" collapsed="false">
      <c r="A42" s="6" t="n">
        <v>1999</v>
      </c>
      <c r="B42" s="11" t="n">
        <v>820.92785402347</v>
      </c>
      <c r="I42" s="8" t="n">
        <f aca="false">-B42-L42-S42</f>
        <v>-220.493421023465</v>
      </c>
      <c r="L42" s="7" t="n">
        <v>-46.8</v>
      </c>
      <c r="N42" s="11" t="n">
        <v>820.92785402347</v>
      </c>
      <c r="P42" s="7"/>
      <c r="Q42" s="7"/>
      <c r="S42" s="11" t="n">
        <v>-553.634433000004</v>
      </c>
    </row>
    <row r="43" customFormat="false" ht="10.2" hidden="false" customHeight="false" outlineLevel="0" collapsed="false">
      <c r="A43" s="6" t="n">
        <v>2000</v>
      </c>
      <c r="B43" s="11" t="n">
        <v>697.761389339244</v>
      </c>
      <c r="I43" s="8" t="n">
        <f aca="false">-B43-L43-S43</f>
        <v>-54.6068993393301</v>
      </c>
      <c r="L43" s="7" t="n">
        <v>-46.8</v>
      </c>
      <c r="N43" s="11" t="n">
        <v>697.761389339244</v>
      </c>
      <c r="P43" s="7"/>
      <c r="Q43" s="7"/>
      <c r="S43" s="11" t="n">
        <v>-596.354489999914</v>
      </c>
    </row>
    <row r="44" customFormat="false" ht="10.2" hidden="false" customHeight="false" outlineLevel="0" collapsed="false">
      <c r="A44" s="6" t="n">
        <v>2001</v>
      </c>
      <c r="B44" s="11" t="n">
        <v>917.591252424983</v>
      </c>
      <c r="I44" s="8" t="n">
        <f aca="false">-B44-L44-S44</f>
        <v>-150.337552424983</v>
      </c>
      <c r="L44" s="7" t="n">
        <v>-55</v>
      </c>
      <c r="N44" s="11" t="n">
        <v>917.591252424983</v>
      </c>
      <c r="P44" s="7"/>
      <c r="Q44" s="7"/>
      <c r="S44" s="11" t="n">
        <v>-712.2537</v>
      </c>
    </row>
    <row r="45" customFormat="false" ht="10.2" hidden="false" customHeight="false" outlineLevel="0" collapsed="false">
      <c r="A45" s="6" t="n">
        <v>2002</v>
      </c>
      <c r="B45" s="11" t="n">
        <v>914.99299973418</v>
      </c>
      <c r="I45" s="8" t="n">
        <f aca="false">-B45-L45-S45</f>
        <v>-76.4343937341797</v>
      </c>
      <c r="L45" s="7" t="n">
        <v>-51.7</v>
      </c>
      <c r="N45" s="11" t="n">
        <v>914.99299973418</v>
      </c>
      <c r="P45" s="7"/>
      <c r="Q45" s="7"/>
      <c r="S45" s="11" t="n">
        <v>-786.858606</v>
      </c>
    </row>
    <row r="46" customFormat="false" ht="10.2" hidden="false" customHeight="false" outlineLevel="0" collapsed="false">
      <c r="A46" s="6" t="n">
        <v>2003</v>
      </c>
      <c r="B46" s="11" t="n">
        <v>1058.15527297189</v>
      </c>
      <c r="I46" s="8" t="n">
        <f aca="false">-B46-L46-S46</f>
        <v>-75.347882971891</v>
      </c>
      <c r="L46" s="7" t="n">
        <v>-74.8</v>
      </c>
      <c r="N46" s="11" t="n">
        <v>1058.15527297189</v>
      </c>
      <c r="P46" s="7"/>
      <c r="Q46" s="7"/>
      <c r="S46" s="11" t="n">
        <v>-908.00739</v>
      </c>
    </row>
    <row r="47" customFormat="false" ht="10.2" hidden="false" customHeight="false" outlineLevel="0" collapsed="false">
      <c r="A47" s="6" t="n">
        <v>2004</v>
      </c>
      <c r="B47" s="11" t="n">
        <v>1025.22287754409</v>
      </c>
      <c r="I47" s="8" t="n">
        <f aca="false">-B47-L47-S47</f>
        <v>-247.513717544093</v>
      </c>
      <c r="L47" s="7" t="n">
        <v>-74.0078</v>
      </c>
      <c r="N47" s="11" t="n">
        <v>1025.22287754409</v>
      </c>
      <c r="P47" s="7"/>
      <c r="Q47" s="7"/>
      <c r="S47" s="11" t="n">
        <v>-703.70136</v>
      </c>
    </row>
    <row r="48" customFormat="false" ht="10.2" hidden="false" customHeight="false" outlineLevel="0" collapsed="false">
      <c r="A48" s="6" t="n">
        <v>2005</v>
      </c>
      <c r="B48" s="11" t="n">
        <v>1010.13635174478</v>
      </c>
      <c r="I48" s="8" t="n">
        <f aca="false">-B48-L48-S48</f>
        <v>-279.696951744777</v>
      </c>
      <c r="L48" s="7" t="n">
        <v>-77.1375</v>
      </c>
      <c r="N48" s="11" t="n">
        <v>1010.13635174478</v>
      </c>
      <c r="P48" s="7"/>
      <c r="Q48" s="7"/>
      <c r="S48" s="11" t="n">
        <v>-653.3019</v>
      </c>
    </row>
    <row r="49" customFormat="false" ht="10.2" hidden="false" customHeight="false" outlineLevel="0" collapsed="false">
      <c r="A49" s="6" t="n">
        <v>2006</v>
      </c>
      <c r="B49" s="11" t="n">
        <v>1023.62406815138</v>
      </c>
      <c r="I49" s="8" t="n">
        <f aca="false">-B49-L49-S49</f>
        <v>-229.50456815138</v>
      </c>
      <c r="L49" s="7" t="n">
        <v>-107.6355</v>
      </c>
      <c r="N49" s="11" t="n">
        <v>1023.62406815138</v>
      </c>
      <c r="P49" s="7"/>
      <c r="Q49" s="7"/>
      <c r="S49" s="11" t="n">
        <v>-686.484</v>
      </c>
    </row>
    <row r="50" customFormat="false" ht="10.2" hidden="false" customHeight="false" outlineLevel="0" collapsed="false">
      <c r="A50" s="12" t="n">
        <v>2007</v>
      </c>
      <c r="B50" s="14" t="n">
        <v>1022.69489255058</v>
      </c>
      <c r="I50" s="8" t="n">
        <f aca="false">-B50-L50-S50</f>
        <v>-210.919742550582</v>
      </c>
      <c r="L50" s="9" t="n">
        <v>-83.18015</v>
      </c>
      <c r="N50" s="14" t="n">
        <v>1022.69489255058</v>
      </c>
      <c r="P50" s="7"/>
      <c r="Q50" s="7"/>
      <c r="S50" s="14" t="n">
        <v>-728.595</v>
      </c>
    </row>
    <row r="51" customFormat="false" ht="10.2" hidden="false" customHeight="false" outlineLevel="0" collapsed="false">
      <c r="A51" s="12" t="n">
        <v>2008</v>
      </c>
      <c r="B51" s="14" t="n">
        <v>1006.81422549427</v>
      </c>
      <c r="I51" s="8" t="n">
        <f aca="false">-B51-L51-S51</f>
        <v>-177.26863949427</v>
      </c>
      <c r="L51" s="9" t="n">
        <v>-96.2863</v>
      </c>
      <c r="N51" s="14" t="n">
        <v>1006.81422549427</v>
      </c>
      <c r="P51" s="7"/>
      <c r="Q51" s="7"/>
      <c r="S51" s="14" t="n">
        <v>-733.259286</v>
      </c>
    </row>
    <row r="52" customFormat="false" ht="10.2" hidden="false" customHeight="false" outlineLevel="0" collapsed="false">
      <c r="A52" s="12" t="n">
        <v>2009</v>
      </c>
      <c r="B52" s="14" t="n">
        <v>1012.77642449174</v>
      </c>
      <c r="I52" s="8" t="n">
        <f aca="false">-B52-L52-S52</f>
        <v>-102.673611122643</v>
      </c>
      <c r="L52" s="9" t="n">
        <v>-96.15455</v>
      </c>
      <c r="N52" s="14" t="n">
        <v>1012.77642449174</v>
      </c>
      <c r="P52" s="7"/>
      <c r="Q52" s="7"/>
      <c r="S52" s="14" t="n">
        <v>-813.9482633691</v>
      </c>
    </row>
    <row r="53" customFormat="false" ht="10.2" hidden="false" customHeight="false" outlineLevel="0" collapsed="false">
      <c r="A53" s="12" t="n">
        <v>2010</v>
      </c>
      <c r="B53" s="14" t="n">
        <v>943.72191204</v>
      </c>
      <c r="I53" s="8" t="n">
        <f aca="false">-B53-L53-S53</f>
        <v>44.3192786982003</v>
      </c>
      <c r="L53" s="9" t="n">
        <v>-93.40395</v>
      </c>
      <c r="N53" s="14" t="n">
        <v>943.72191204</v>
      </c>
      <c r="P53" s="7"/>
      <c r="Q53" s="7"/>
      <c r="S53" s="14" t="n">
        <v>-894.6372407382</v>
      </c>
    </row>
    <row r="54" customFormat="false" ht="10.2" hidden="false" customHeight="false" outlineLevel="0" collapsed="false">
      <c r="A54" s="12" t="n">
        <v>2011</v>
      </c>
      <c r="B54" s="14" t="n">
        <v>1010.27347425</v>
      </c>
      <c r="I54" s="8" t="n">
        <f aca="false">-B54-L54-S54</f>
        <v>-26.9388013499999</v>
      </c>
      <c r="L54" s="9" t="n">
        <v>-83.54565</v>
      </c>
      <c r="N54" s="14" t="n">
        <v>1010.27347425</v>
      </c>
      <c r="P54" s="7"/>
      <c r="Q54" s="7"/>
      <c r="S54" s="14" t="n">
        <v>-899.7890229</v>
      </c>
    </row>
    <row r="55" customFormat="false" ht="10.2" hidden="false" customHeight="false" outlineLevel="0" collapsed="false">
      <c r="A55" s="12" t="n">
        <v>2012</v>
      </c>
      <c r="B55" s="14" t="n">
        <v>1187.02753124</v>
      </c>
      <c r="I55" s="8" t="n">
        <f aca="false">-B55-L55-S55</f>
        <v>-50.3670947399999</v>
      </c>
      <c r="L55" s="9" t="n">
        <v>-80.90555</v>
      </c>
      <c r="N55" s="14" t="n">
        <v>1187.02753124</v>
      </c>
      <c r="P55" s="7"/>
      <c r="Q55" s="7"/>
      <c r="S55" s="14" t="n">
        <v>-1055.7548865</v>
      </c>
    </row>
    <row r="56" customFormat="false" ht="10.2" hidden="false" customHeight="false" outlineLevel="0" collapsed="false">
      <c r="A56" s="12" t="n">
        <v>2013</v>
      </c>
      <c r="B56" s="14" t="n">
        <v>1226.0883742</v>
      </c>
      <c r="I56" s="8" t="n">
        <f aca="false">-B56-L56-S56</f>
        <v>-105.1448859</v>
      </c>
      <c r="L56" s="9" t="n">
        <v>-80.665</v>
      </c>
      <c r="N56" s="14" t="n">
        <v>1226.0883742</v>
      </c>
      <c r="P56" s="7"/>
      <c r="Q56" s="7"/>
      <c r="S56" s="14" t="n">
        <v>-1040.2784883</v>
      </c>
    </row>
    <row r="57" customFormat="false" ht="10.2" hidden="false" customHeight="false" outlineLevel="0" collapsed="false">
      <c r="A57" s="12" t="n">
        <v>2014</v>
      </c>
      <c r="B57" s="14" t="n">
        <v>1148.5194418</v>
      </c>
      <c r="I57" s="8" t="n">
        <f aca="false">-B57-L57-S57</f>
        <v>-58.0140422999998</v>
      </c>
      <c r="L57" s="9" t="n">
        <v>-52.34725</v>
      </c>
      <c r="N57" s="14" t="n">
        <v>1148.5194418</v>
      </c>
      <c r="P57" s="7"/>
      <c r="Q57" s="7"/>
      <c r="S57" s="14" t="n">
        <v>-1038.1581495</v>
      </c>
    </row>
    <row r="58" customFormat="false" ht="10.2" hidden="false" customHeight="false" outlineLevel="0" collapsed="false">
      <c r="A58" s="12" t="n">
        <v>2015</v>
      </c>
      <c r="B58" s="14" t="n">
        <v>1274.54873129625</v>
      </c>
      <c r="I58" s="8" t="n">
        <f aca="false">-B58-L58-S58</f>
        <v>-120.710370852</v>
      </c>
      <c r="L58" s="9" t="n">
        <v>-75.75584669625</v>
      </c>
      <c r="N58" s="14" t="n">
        <v>1274.54873129625</v>
      </c>
      <c r="P58" s="7"/>
      <c r="Q58" s="7"/>
      <c r="S58" s="14" t="n">
        <v>-1078.082513748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7.49797570850202"/>
    <col collapsed="false" hidden="false" max="9" min="3" style="1" width="6.42914979757085"/>
    <col collapsed="false" hidden="false" max="10" min="10" style="1" width="3.31983805668016"/>
    <col collapsed="false" hidden="false" max="19" min="11" style="1" width="6.63967611336032"/>
    <col collapsed="false" hidden="false" max="20" min="20" style="1" width="3.31983805668016"/>
    <col collapsed="false" hidden="false" max="21" min="21" style="1" width="7.49797570850202"/>
    <col collapsed="false" hidden="false" max="26" min="22" style="1" width="6.31983805668016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40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0</v>
      </c>
      <c r="I3" s="8" t="n">
        <f aca="false">-B3+U3</f>
        <v>0</v>
      </c>
      <c r="M3" s="7" t="n">
        <v>0</v>
      </c>
      <c r="U3" s="7" t="n">
        <v>0</v>
      </c>
    </row>
    <row r="4" customFormat="false" ht="10.2" hidden="false" customHeight="false" outlineLevel="0" collapsed="false">
      <c r="A4" s="6" t="n">
        <v>1961</v>
      </c>
      <c r="B4" s="7" t="n">
        <v>0</v>
      </c>
      <c r="I4" s="8" t="n">
        <f aca="false">-B4+U4</f>
        <v>0</v>
      </c>
      <c r="M4" s="7" t="n">
        <v>0</v>
      </c>
      <c r="U4" s="7" t="n">
        <v>0</v>
      </c>
    </row>
    <row r="5" customFormat="false" ht="10.2" hidden="false" customHeight="false" outlineLevel="0" collapsed="false">
      <c r="A5" s="6" t="n">
        <v>1962</v>
      </c>
      <c r="B5" s="7" t="n">
        <v>0</v>
      </c>
      <c r="I5" s="8" t="n">
        <f aca="false">-B5+U5</f>
        <v>0</v>
      </c>
      <c r="M5" s="7" t="n">
        <v>0</v>
      </c>
      <c r="U5" s="7" t="n">
        <v>0</v>
      </c>
    </row>
    <row r="6" customFormat="false" ht="10.2" hidden="false" customHeight="false" outlineLevel="0" collapsed="false">
      <c r="A6" s="6" t="n">
        <v>1963</v>
      </c>
      <c r="B6" s="7" t="n">
        <v>0</v>
      </c>
      <c r="I6" s="8" t="n">
        <f aca="false">-B6+U6</f>
        <v>0</v>
      </c>
      <c r="M6" s="7" t="n">
        <v>0</v>
      </c>
      <c r="U6" s="7" t="n">
        <v>0</v>
      </c>
    </row>
    <row r="7" customFormat="false" ht="10.2" hidden="false" customHeight="false" outlineLevel="0" collapsed="false">
      <c r="A7" s="6" t="n">
        <v>1964</v>
      </c>
      <c r="B7" s="7" t="n">
        <v>0</v>
      </c>
      <c r="I7" s="8" t="n">
        <f aca="false">-B7+U7</f>
        <v>0</v>
      </c>
      <c r="M7" s="7" t="n">
        <v>0</v>
      </c>
      <c r="U7" s="7" t="n">
        <v>0</v>
      </c>
    </row>
    <row r="8" customFormat="false" ht="10.2" hidden="false" customHeight="false" outlineLevel="0" collapsed="false">
      <c r="A8" s="6" t="n">
        <v>1965</v>
      </c>
      <c r="B8" s="7" t="n">
        <v>0</v>
      </c>
      <c r="I8" s="8" t="n">
        <f aca="false">-B8+U8</f>
        <v>0</v>
      </c>
      <c r="M8" s="7" t="n">
        <v>0</v>
      </c>
      <c r="U8" s="7" t="n">
        <v>0</v>
      </c>
    </row>
    <row r="9" customFormat="false" ht="10.2" hidden="false" customHeight="false" outlineLevel="0" collapsed="false">
      <c r="A9" s="6" t="n">
        <v>1966</v>
      </c>
      <c r="B9" s="7" t="n">
        <v>0</v>
      </c>
      <c r="I9" s="8" t="n">
        <f aca="false">-B9+U9</f>
        <v>0</v>
      </c>
      <c r="M9" s="7" t="n">
        <v>0</v>
      </c>
      <c r="U9" s="7" t="n">
        <v>0</v>
      </c>
    </row>
    <row r="10" customFormat="false" ht="10.2" hidden="false" customHeight="false" outlineLevel="0" collapsed="false">
      <c r="A10" s="6" t="n">
        <v>1967</v>
      </c>
      <c r="B10" s="7" t="n">
        <v>0</v>
      </c>
      <c r="I10" s="8" t="n">
        <f aca="false">-B10+U10</f>
        <v>0</v>
      </c>
      <c r="M10" s="7" t="n">
        <v>0</v>
      </c>
      <c r="U10" s="7" t="n">
        <v>0</v>
      </c>
    </row>
    <row r="11" customFormat="false" ht="10.2" hidden="false" customHeight="false" outlineLevel="0" collapsed="false">
      <c r="A11" s="6" t="n">
        <v>1968</v>
      </c>
      <c r="B11" s="7" t="n">
        <v>0</v>
      </c>
      <c r="I11" s="8" t="n">
        <f aca="false">-B11+U11</f>
        <v>0</v>
      </c>
      <c r="M11" s="7" t="n">
        <v>0</v>
      </c>
      <c r="U11" s="7" t="n">
        <v>0</v>
      </c>
    </row>
    <row r="12" customFormat="false" ht="10.2" hidden="false" customHeight="false" outlineLevel="0" collapsed="false">
      <c r="A12" s="6" t="n">
        <v>1969</v>
      </c>
      <c r="B12" s="7" t="n">
        <v>0</v>
      </c>
      <c r="I12" s="8" t="n">
        <f aca="false">-B12+U12</f>
        <v>0</v>
      </c>
      <c r="M12" s="7" t="n">
        <v>0</v>
      </c>
      <c r="U12" s="7" t="n">
        <v>0</v>
      </c>
    </row>
    <row r="13" customFormat="false" ht="10.2" hidden="false" customHeight="false" outlineLevel="0" collapsed="false">
      <c r="A13" s="6" t="n">
        <v>1970</v>
      </c>
      <c r="B13" s="7" t="n">
        <v>0</v>
      </c>
      <c r="I13" s="8" t="n">
        <f aca="false">-B13+U13</f>
        <v>0</v>
      </c>
      <c r="M13" s="7" t="n">
        <v>0</v>
      </c>
      <c r="U13" s="7" t="n">
        <v>0</v>
      </c>
    </row>
    <row r="14" customFormat="false" ht="10.2" hidden="false" customHeight="false" outlineLevel="0" collapsed="false">
      <c r="A14" s="6" t="n">
        <v>1971</v>
      </c>
      <c r="B14" s="7" t="n">
        <v>0</v>
      </c>
      <c r="I14" s="8" t="n">
        <f aca="false">-B14+U14</f>
        <v>0</v>
      </c>
      <c r="M14" s="7" t="n">
        <v>0</v>
      </c>
      <c r="U14" s="7" t="n">
        <v>0</v>
      </c>
    </row>
    <row r="15" customFormat="false" ht="10.2" hidden="false" customHeight="false" outlineLevel="0" collapsed="false">
      <c r="A15" s="6" t="n">
        <v>1972</v>
      </c>
      <c r="B15" s="7" t="n">
        <v>0</v>
      </c>
      <c r="I15" s="8" t="n">
        <f aca="false">-B15+U15</f>
        <v>0</v>
      </c>
      <c r="M15" s="7" t="n">
        <v>0</v>
      </c>
      <c r="U15" s="7" t="n">
        <v>0</v>
      </c>
    </row>
    <row r="16" customFormat="false" ht="10.2" hidden="false" customHeight="false" outlineLevel="0" collapsed="false">
      <c r="A16" s="6" t="n">
        <v>1973</v>
      </c>
      <c r="B16" s="7" t="n">
        <v>0</v>
      </c>
      <c r="I16" s="8" t="n">
        <f aca="false">-B16+U16</f>
        <v>0</v>
      </c>
      <c r="M16" s="7" t="n">
        <v>0</v>
      </c>
      <c r="U16" s="7" t="n">
        <v>0</v>
      </c>
    </row>
    <row r="17" customFormat="false" ht="10.2" hidden="false" customHeight="false" outlineLevel="0" collapsed="false">
      <c r="A17" s="6" t="n">
        <v>1974</v>
      </c>
      <c r="B17" s="7" t="n">
        <v>0</v>
      </c>
      <c r="I17" s="8" t="n">
        <f aca="false">-B17+U17</f>
        <v>0</v>
      </c>
      <c r="M17" s="7" t="n">
        <v>0</v>
      </c>
      <c r="U17" s="7" t="n">
        <v>0</v>
      </c>
    </row>
    <row r="18" customFormat="false" ht="10.2" hidden="false" customHeight="false" outlineLevel="0" collapsed="false">
      <c r="A18" s="6" t="n">
        <v>1975</v>
      </c>
      <c r="B18" s="7" t="n">
        <v>0</v>
      </c>
      <c r="I18" s="8" t="n">
        <f aca="false">-B18+U18</f>
        <v>0</v>
      </c>
      <c r="M18" s="7" t="n">
        <v>0</v>
      </c>
      <c r="U18" s="7" t="n">
        <v>0</v>
      </c>
    </row>
    <row r="19" customFormat="false" ht="10.2" hidden="false" customHeight="false" outlineLevel="0" collapsed="false">
      <c r="A19" s="6" t="n">
        <v>1976</v>
      </c>
      <c r="B19" s="7" t="n">
        <v>0</v>
      </c>
      <c r="I19" s="8" t="n">
        <f aca="false">-B19+U19</f>
        <v>0</v>
      </c>
      <c r="M19" s="7" t="n">
        <v>0</v>
      </c>
      <c r="U19" s="7" t="n">
        <v>0</v>
      </c>
    </row>
    <row r="20" customFormat="false" ht="10.2" hidden="false" customHeight="false" outlineLevel="0" collapsed="false">
      <c r="A20" s="6" t="n">
        <v>1977</v>
      </c>
      <c r="B20" s="7" t="n">
        <v>0</v>
      </c>
      <c r="I20" s="8" t="n">
        <f aca="false">-B20+U20</f>
        <v>0</v>
      </c>
      <c r="M20" s="7" t="n">
        <v>0</v>
      </c>
      <c r="U20" s="7" t="n">
        <v>0</v>
      </c>
    </row>
    <row r="21" customFormat="false" ht="10.2" hidden="false" customHeight="false" outlineLevel="0" collapsed="false">
      <c r="A21" s="6" t="n">
        <v>1978</v>
      </c>
      <c r="B21" s="7" t="n">
        <v>300</v>
      </c>
      <c r="I21" s="8" t="n">
        <f aca="false">-B21+U21</f>
        <v>0</v>
      </c>
      <c r="M21" s="7" t="n">
        <v>300</v>
      </c>
      <c r="U21" s="7" t="n">
        <v>300</v>
      </c>
    </row>
    <row r="22" customFormat="false" ht="10.2" hidden="false" customHeight="false" outlineLevel="0" collapsed="false">
      <c r="A22" s="6" t="n">
        <v>1979</v>
      </c>
      <c r="B22" s="7" t="n">
        <v>300</v>
      </c>
      <c r="I22" s="8" t="n">
        <f aca="false">-B22+U22</f>
        <v>0</v>
      </c>
      <c r="M22" s="7" t="n">
        <v>300</v>
      </c>
      <c r="U22" s="7" t="n">
        <v>300</v>
      </c>
    </row>
    <row r="23" customFormat="false" ht="10.2" hidden="false" customHeight="false" outlineLevel="0" collapsed="false">
      <c r="A23" s="6" t="n">
        <v>1980</v>
      </c>
      <c r="B23" s="7" t="n">
        <v>200</v>
      </c>
      <c r="I23" s="8" t="n">
        <f aca="false">-B23+U23</f>
        <v>0</v>
      </c>
      <c r="M23" s="7" t="n">
        <v>200</v>
      </c>
      <c r="U23" s="7" t="n">
        <v>200</v>
      </c>
    </row>
    <row r="24" customFormat="false" ht="10.2" hidden="false" customHeight="false" outlineLevel="0" collapsed="false">
      <c r="A24" s="6" t="n">
        <v>1981</v>
      </c>
      <c r="B24" s="7" t="n">
        <v>100</v>
      </c>
      <c r="I24" s="8" t="n">
        <f aca="false">-B24+U24</f>
        <v>300</v>
      </c>
      <c r="M24" s="7" t="n">
        <v>100</v>
      </c>
      <c r="U24" s="7" t="n">
        <v>400</v>
      </c>
    </row>
    <row r="25" customFormat="false" ht="10.2" hidden="false" customHeight="false" outlineLevel="0" collapsed="false">
      <c r="A25" s="6" t="n">
        <v>1982</v>
      </c>
      <c r="B25" s="7" t="n">
        <v>350</v>
      </c>
      <c r="I25" s="8" t="n">
        <f aca="false">-B25+U25</f>
        <v>0</v>
      </c>
      <c r="M25" s="7" t="n">
        <v>350</v>
      </c>
      <c r="U25" s="7" t="n">
        <v>350</v>
      </c>
    </row>
    <row r="26" customFormat="false" ht="10.2" hidden="false" customHeight="false" outlineLevel="0" collapsed="false">
      <c r="A26" s="6" t="n">
        <v>1983</v>
      </c>
      <c r="B26" s="7" t="n">
        <v>300</v>
      </c>
      <c r="I26" s="8" t="n">
        <f aca="false">-B26+U26</f>
        <v>0</v>
      </c>
      <c r="M26" s="7" t="n">
        <v>300</v>
      </c>
      <c r="U26" s="7" t="n">
        <v>300</v>
      </c>
    </row>
    <row r="27" customFormat="false" ht="10.2" hidden="false" customHeight="false" outlineLevel="0" collapsed="false">
      <c r="A27" s="6" t="n">
        <v>1984</v>
      </c>
      <c r="B27" s="7" t="n">
        <v>300</v>
      </c>
      <c r="I27" s="8" t="n">
        <f aca="false">-B27+U27</f>
        <v>0</v>
      </c>
      <c r="M27" s="7" t="n">
        <v>300</v>
      </c>
      <c r="U27" s="7" t="n">
        <v>300</v>
      </c>
    </row>
    <row r="28" customFormat="false" ht="10.2" hidden="false" customHeight="false" outlineLevel="0" collapsed="false">
      <c r="A28" s="6" t="n">
        <v>1985</v>
      </c>
      <c r="B28" s="7" t="n">
        <v>400</v>
      </c>
      <c r="I28" s="8" t="n">
        <f aca="false">-B28+U28</f>
        <v>0</v>
      </c>
      <c r="M28" s="7" t="n">
        <v>400</v>
      </c>
      <c r="U28" s="7" t="n">
        <v>400</v>
      </c>
    </row>
    <row r="29" customFormat="false" ht="10.2" hidden="false" customHeight="false" outlineLevel="0" collapsed="false">
      <c r="A29" s="6" t="n">
        <v>1986</v>
      </c>
      <c r="B29" s="7" t="n">
        <v>500</v>
      </c>
      <c r="I29" s="8" t="n">
        <f aca="false">-B29+U29</f>
        <v>-200</v>
      </c>
      <c r="M29" s="7" t="n">
        <v>500</v>
      </c>
      <c r="U29" s="7" t="n">
        <v>300</v>
      </c>
    </row>
    <row r="30" customFormat="false" ht="10.2" hidden="false" customHeight="false" outlineLevel="0" collapsed="false">
      <c r="A30" s="6" t="n">
        <v>1987</v>
      </c>
      <c r="B30" s="7" t="n">
        <v>600</v>
      </c>
      <c r="I30" s="8" t="n">
        <f aca="false">-B30+U30</f>
        <v>-300</v>
      </c>
      <c r="M30" s="7" t="n">
        <v>600</v>
      </c>
      <c r="U30" s="7" t="n">
        <v>300</v>
      </c>
    </row>
    <row r="31" customFormat="false" ht="10.2" hidden="false" customHeight="false" outlineLevel="0" collapsed="false">
      <c r="A31" s="6" t="n">
        <v>1988</v>
      </c>
      <c r="B31" s="7" t="n">
        <v>800</v>
      </c>
      <c r="I31" s="8" t="n">
        <f aca="false">-B31+U31</f>
        <v>-400</v>
      </c>
      <c r="M31" s="7" t="n">
        <v>800</v>
      </c>
      <c r="U31" s="7" t="n">
        <v>400</v>
      </c>
    </row>
    <row r="32" customFormat="false" ht="10.2" hidden="false" customHeight="false" outlineLevel="0" collapsed="false">
      <c r="A32" s="6" t="n">
        <v>1989</v>
      </c>
      <c r="B32" s="7" t="n">
        <v>600</v>
      </c>
      <c r="I32" s="8" t="n">
        <f aca="false">-B32+U32</f>
        <v>-300</v>
      </c>
      <c r="M32" s="7" t="n">
        <v>600</v>
      </c>
      <c r="U32" s="7" t="n">
        <v>300</v>
      </c>
    </row>
    <row r="33" customFormat="false" ht="10.2" hidden="false" customHeight="false" outlineLevel="0" collapsed="false">
      <c r="A33" s="6" t="n">
        <v>1990</v>
      </c>
      <c r="B33" s="7" t="n">
        <v>600</v>
      </c>
      <c r="I33" s="8" t="n">
        <f aca="false">-B33+U33</f>
        <v>-200</v>
      </c>
      <c r="M33" s="7" t="n">
        <v>600</v>
      </c>
      <c r="U33" s="7" t="n">
        <v>400</v>
      </c>
    </row>
    <row r="34" customFormat="false" ht="10.2" hidden="false" customHeight="false" outlineLevel="0" collapsed="false">
      <c r="A34" s="6" t="n">
        <v>1991</v>
      </c>
      <c r="B34" s="7" t="n">
        <v>900</v>
      </c>
      <c r="I34" s="8" t="n">
        <f aca="false">-B34+U34</f>
        <v>-500</v>
      </c>
      <c r="M34" s="7" t="n">
        <v>900</v>
      </c>
      <c r="U34" s="7" t="n">
        <v>400</v>
      </c>
    </row>
    <row r="35" customFormat="false" ht="10.2" hidden="false" customHeight="false" outlineLevel="0" collapsed="false">
      <c r="A35" s="6" t="n">
        <v>1992</v>
      </c>
      <c r="B35" s="7" t="n">
        <v>900</v>
      </c>
      <c r="I35" s="8" t="n">
        <f aca="false">-B35+U35</f>
        <v>-500</v>
      </c>
      <c r="M35" s="7" t="n">
        <v>900</v>
      </c>
      <c r="U35" s="7" t="n">
        <v>400</v>
      </c>
    </row>
    <row r="36" customFormat="false" ht="10.2" hidden="false" customHeight="false" outlineLevel="0" collapsed="false">
      <c r="A36" s="6" t="n">
        <v>1993</v>
      </c>
      <c r="B36" s="7" t="n">
        <v>294.3963</v>
      </c>
      <c r="I36" s="8" t="n">
        <f aca="false">-B36+U36</f>
        <v>0</v>
      </c>
      <c r="M36" s="7" t="n">
        <v>294.3963</v>
      </c>
      <c r="U36" s="7" t="n">
        <v>294.3963</v>
      </c>
    </row>
    <row r="37" customFormat="false" ht="10.2" hidden="false" customHeight="false" outlineLevel="0" collapsed="false">
      <c r="A37" s="6" t="n">
        <v>1994</v>
      </c>
      <c r="B37" s="7" t="n">
        <v>892.3987</v>
      </c>
      <c r="I37" s="8" t="n">
        <f aca="false">-B37+U37</f>
        <v>-500</v>
      </c>
      <c r="M37" s="7" t="n">
        <v>892.3987</v>
      </c>
      <c r="U37" s="7" t="n">
        <v>392.3987</v>
      </c>
    </row>
    <row r="38" customFormat="false" ht="10.2" hidden="false" customHeight="false" outlineLevel="0" collapsed="false">
      <c r="A38" s="6" t="n">
        <v>1995</v>
      </c>
      <c r="B38" s="7" t="n">
        <v>780.2931</v>
      </c>
      <c r="I38" s="8" t="n">
        <f aca="false">-B38+U38</f>
        <v>-300</v>
      </c>
      <c r="M38" s="7" t="n">
        <v>780.2931</v>
      </c>
      <c r="U38" s="7" t="n">
        <v>480.2931</v>
      </c>
    </row>
    <row r="39" customFormat="false" ht="10.2" hidden="false" customHeight="false" outlineLevel="0" collapsed="false">
      <c r="A39" s="6" t="n">
        <v>1996</v>
      </c>
      <c r="B39" s="7" t="n">
        <v>966.3099</v>
      </c>
      <c r="I39" s="8" t="n">
        <f aca="false">-B39+U39</f>
        <v>-500</v>
      </c>
      <c r="M39" s="7" t="n">
        <v>966.3099</v>
      </c>
      <c r="U39" s="7" t="n">
        <v>466.3099</v>
      </c>
    </row>
    <row r="40" customFormat="false" ht="10.2" hidden="false" customHeight="false" outlineLevel="0" collapsed="false">
      <c r="A40" s="6" t="n">
        <v>1997</v>
      </c>
      <c r="B40" s="7" t="n">
        <v>645.3351</v>
      </c>
      <c r="I40" s="8" t="n">
        <f aca="false">-B40+U40</f>
        <v>-200</v>
      </c>
      <c r="M40" s="7" t="n">
        <v>645.3351</v>
      </c>
      <c r="U40" s="7" t="n">
        <v>445.3351</v>
      </c>
    </row>
    <row r="41" customFormat="false" ht="10.2" hidden="false" customHeight="false" outlineLevel="0" collapsed="false">
      <c r="A41" s="6" t="n">
        <v>1998</v>
      </c>
      <c r="B41" s="7" t="n">
        <v>920.1154</v>
      </c>
      <c r="I41" s="8" t="n">
        <f aca="false">-B41+U41</f>
        <v>-500</v>
      </c>
      <c r="M41" s="7" t="n">
        <v>920.1154</v>
      </c>
      <c r="U41" s="7" t="n">
        <v>420.1154</v>
      </c>
    </row>
    <row r="42" customFormat="false" ht="10.2" hidden="false" customHeight="false" outlineLevel="0" collapsed="false">
      <c r="A42" s="6" t="n">
        <v>1999</v>
      </c>
      <c r="B42" s="7" t="n">
        <v>586.0362</v>
      </c>
      <c r="I42" s="8" t="n">
        <f aca="false">-B42+U42</f>
        <v>-200</v>
      </c>
      <c r="M42" s="7" t="n">
        <v>586.0362</v>
      </c>
      <c r="U42" s="7" t="n">
        <v>386.0362</v>
      </c>
    </row>
    <row r="43" customFormat="false" ht="10.2" hidden="false" customHeight="false" outlineLevel="0" collapsed="false">
      <c r="A43" s="6" t="n">
        <v>2000</v>
      </c>
      <c r="B43" s="7" t="n">
        <v>670.0554</v>
      </c>
      <c r="I43" s="8" t="n">
        <f aca="false">-B43+U43</f>
        <v>0</v>
      </c>
      <c r="M43" s="7" t="n">
        <v>670.0554</v>
      </c>
      <c r="U43" s="7" t="n">
        <v>670.0554</v>
      </c>
    </row>
    <row r="44" customFormat="false" ht="10.2" hidden="false" customHeight="false" outlineLevel="0" collapsed="false">
      <c r="A44" s="6" t="n">
        <v>2001</v>
      </c>
      <c r="B44" s="7" t="n">
        <v>732.101</v>
      </c>
      <c r="I44" s="8" t="n">
        <f aca="false">-B44+U44</f>
        <v>0</v>
      </c>
      <c r="M44" s="7" t="n">
        <v>732.101</v>
      </c>
      <c r="U44" s="7" t="n">
        <v>732.101</v>
      </c>
    </row>
    <row r="45" customFormat="false" ht="10.2" hidden="false" customHeight="false" outlineLevel="0" collapsed="false">
      <c r="A45" s="6" t="n">
        <v>2002</v>
      </c>
      <c r="B45" s="7" t="n">
        <v>1156.5716</v>
      </c>
      <c r="I45" s="8" t="n">
        <f aca="false">-B45+U45</f>
        <v>-100</v>
      </c>
      <c r="M45" s="7" t="n">
        <v>1156.5716</v>
      </c>
      <c r="U45" s="7" t="n">
        <v>1056.5716</v>
      </c>
    </row>
    <row r="46" customFormat="false" ht="10.2" hidden="false" customHeight="false" outlineLevel="0" collapsed="false">
      <c r="A46" s="6" t="n">
        <v>2003</v>
      </c>
      <c r="B46" s="7" t="n">
        <v>1158.8189</v>
      </c>
      <c r="I46" s="8" t="n">
        <f aca="false">-B46+U46</f>
        <v>-200</v>
      </c>
      <c r="M46" s="7" t="n">
        <v>1158.8189</v>
      </c>
      <c r="U46" s="7" t="n">
        <v>958.8189</v>
      </c>
    </row>
    <row r="47" customFormat="false" ht="10.2" hidden="false" customHeight="false" outlineLevel="0" collapsed="false">
      <c r="A47" s="6" t="n">
        <v>2004</v>
      </c>
      <c r="B47" s="7" t="n">
        <v>1536.440132265</v>
      </c>
      <c r="I47" s="8" t="n">
        <f aca="false">-B47+U47</f>
        <v>-500</v>
      </c>
      <c r="M47" s="7" t="n">
        <v>1536.440132265</v>
      </c>
      <c r="U47" s="7" t="n">
        <v>1036.440132265</v>
      </c>
    </row>
    <row r="48" customFormat="false" ht="10.2" hidden="false" customHeight="false" outlineLevel="0" collapsed="false">
      <c r="A48" s="6" t="n">
        <v>2005</v>
      </c>
      <c r="B48" s="7" t="n">
        <v>1114.386993735</v>
      </c>
      <c r="I48" s="8" t="n">
        <f aca="false">-B48+U48</f>
        <v>0</v>
      </c>
      <c r="M48" s="7" t="n">
        <v>1114.386993735</v>
      </c>
      <c r="U48" s="7" t="n">
        <v>1114.386993735</v>
      </c>
    </row>
    <row r="49" customFormat="false" ht="10.2" hidden="false" customHeight="false" outlineLevel="0" collapsed="false">
      <c r="A49" s="6" t="n">
        <v>2006</v>
      </c>
      <c r="B49" s="7" t="n">
        <v>1167.78807068</v>
      </c>
      <c r="I49" s="8" t="n">
        <f aca="false">-B49+U49</f>
        <v>0</v>
      </c>
      <c r="M49" s="7" t="n">
        <v>1167.78807068</v>
      </c>
      <c r="U49" s="7" t="n">
        <v>1167.78807068</v>
      </c>
    </row>
    <row r="50" customFormat="false" ht="10.2" hidden="false" customHeight="false" outlineLevel="0" collapsed="false">
      <c r="A50" s="12" t="n">
        <v>2007</v>
      </c>
      <c r="B50" s="9" t="n">
        <v>1020.415352005</v>
      </c>
      <c r="I50" s="8" t="n">
        <f aca="false">-B50+U50</f>
        <v>0</v>
      </c>
      <c r="M50" s="9" t="n">
        <v>1020.415352005</v>
      </c>
      <c r="U50" s="9" t="n">
        <v>1020.415352005</v>
      </c>
    </row>
    <row r="51" customFormat="false" ht="10.2" hidden="false" customHeight="false" outlineLevel="0" collapsed="false">
      <c r="A51" s="12" t="n">
        <v>2008</v>
      </c>
      <c r="B51" s="16" t="n">
        <v>1642</v>
      </c>
      <c r="I51" s="8" t="n">
        <f aca="false">-B51+U51</f>
        <v>0</v>
      </c>
      <c r="M51" s="16" t="n">
        <v>1642</v>
      </c>
      <c r="U51" s="16" t="n">
        <v>1642</v>
      </c>
    </row>
    <row r="52" customFormat="false" ht="10.2" hidden="false" customHeight="false" outlineLevel="0" collapsed="false">
      <c r="A52" s="12" t="n">
        <v>2009</v>
      </c>
      <c r="B52" s="16" t="n">
        <v>1235</v>
      </c>
      <c r="I52" s="8" t="n">
        <f aca="false">-B52+U52</f>
        <v>0</v>
      </c>
      <c r="M52" s="16" t="n">
        <v>1235</v>
      </c>
      <c r="U52" s="16" t="n">
        <v>1235</v>
      </c>
    </row>
    <row r="53" customFormat="false" ht="10.2" hidden="false" customHeight="false" outlineLevel="0" collapsed="false">
      <c r="A53" s="12" t="n">
        <v>2010</v>
      </c>
      <c r="B53" s="16" t="n">
        <v>1139</v>
      </c>
      <c r="I53" s="8" t="n">
        <f aca="false">-B53+U53</f>
        <v>0</v>
      </c>
      <c r="M53" s="16" t="n">
        <v>1139</v>
      </c>
      <c r="U53" s="16" t="n">
        <v>1139</v>
      </c>
    </row>
    <row r="54" customFormat="false" ht="10.2" hidden="false" customHeight="false" outlineLevel="0" collapsed="false">
      <c r="A54" s="12" t="n">
        <v>2011</v>
      </c>
      <c r="B54" s="9" t="n">
        <v>897.5353</v>
      </c>
      <c r="I54" s="8" t="n">
        <f aca="false">-B54+U54</f>
        <v>0</v>
      </c>
      <c r="M54" s="9" t="n">
        <v>897.5353</v>
      </c>
      <c r="U54" s="9" t="n">
        <v>897.5353</v>
      </c>
    </row>
    <row r="55" customFormat="false" ht="10.2" hidden="false" customHeight="false" outlineLevel="0" collapsed="false">
      <c r="A55" s="12" t="n">
        <v>2012</v>
      </c>
      <c r="B55" s="16" t="n">
        <v>1145</v>
      </c>
      <c r="I55" s="8" t="n">
        <f aca="false">-B55+U55</f>
        <v>0</v>
      </c>
      <c r="M55" s="16" t="n">
        <v>1145</v>
      </c>
      <c r="U55" s="16" t="n">
        <v>1145</v>
      </c>
    </row>
    <row r="56" customFormat="false" ht="10.2" hidden="false" customHeight="false" outlineLevel="0" collapsed="false">
      <c r="A56" s="12" t="n">
        <v>2013</v>
      </c>
      <c r="B56" s="9" t="n">
        <v>884.06759884</v>
      </c>
      <c r="I56" s="8" t="n">
        <f aca="false">-B56+U56</f>
        <v>0</v>
      </c>
      <c r="M56" s="9" t="n">
        <v>884.06759884</v>
      </c>
      <c r="U56" s="9" t="n">
        <v>884.06759884</v>
      </c>
    </row>
    <row r="57" customFormat="false" ht="10.2" hidden="false" customHeight="false" outlineLevel="0" collapsed="false">
      <c r="A57" s="12" t="n">
        <v>2014</v>
      </c>
      <c r="B57" s="16" t="n">
        <v>1384</v>
      </c>
      <c r="I57" s="8" t="n">
        <f aca="false">-B57+U57</f>
        <v>-36</v>
      </c>
      <c r="M57" s="16" t="n">
        <v>1384</v>
      </c>
      <c r="U57" s="16" t="n">
        <v>1348</v>
      </c>
    </row>
    <row r="58" customFormat="false" ht="10.2" hidden="false" customHeight="false" outlineLevel="0" collapsed="false">
      <c r="A58" s="12" t="n">
        <v>2015</v>
      </c>
      <c r="B58" s="9" t="n">
        <v>931.8577</v>
      </c>
      <c r="I58" s="8" t="n">
        <f aca="false">-B58+U58</f>
        <v>0</v>
      </c>
      <c r="M58" s="9" t="n">
        <v>931.8577</v>
      </c>
      <c r="U58" s="9" t="n">
        <v>931.8577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6.96356275303644"/>
    <col collapsed="false" hidden="false" max="4" min="3" style="1" width="5.89068825910931"/>
    <col collapsed="false" hidden="false" max="5" min="5" style="1" width="6.85425101214575"/>
    <col collapsed="false" hidden="false" max="9" min="6" style="1" width="5.89068825910931"/>
    <col collapsed="false" hidden="false" max="10" min="10" style="1" width="1.92712550607287"/>
    <col collapsed="false" hidden="false" max="12" min="11" style="1" width="6.10526315789474"/>
    <col collapsed="false" hidden="false" max="13" min="13" style="1" width="7.2834008097166"/>
    <col collapsed="false" hidden="false" max="14" min="14" style="1" width="6.63967611336032"/>
    <col collapsed="false" hidden="false" max="19" min="15" style="1" width="6.10526315789474"/>
    <col collapsed="false" hidden="false" max="20" min="20" style="1" width="2.46558704453441"/>
    <col collapsed="false" hidden="false" max="26" min="21" style="1" width="7.60728744939271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41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79.2602739726028</v>
      </c>
      <c r="D3" s="7" t="n">
        <v>4.01826484018265</v>
      </c>
      <c r="E3" s="7" t="n">
        <v>0</v>
      </c>
      <c r="F3" s="7"/>
      <c r="I3" s="8" t="n">
        <f aca="false">-SUM(B3:H3)-S3+SUM(U3:Z3)</f>
        <v>0</v>
      </c>
      <c r="M3" s="7" t="n">
        <v>0</v>
      </c>
      <c r="N3" s="7" t="n">
        <v>79.2602739726028</v>
      </c>
      <c r="R3" s="7"/>
      <c r="S3" s="7" t="n">
        <v>0</v>
      </c>
      <c r="U3" s="7" t="n">
        <v>0</v>
      </c>
      <c r="V3" s="7" t="n">
        <v>66.6228310502283</v>
      </c>
      <c r="W3" s="7" t="n">
        <v>1.66557077625571</v>
      </c>
      <c r="Y3" s="7" t="n">
        <v>0</v>
      </c>
      <c r="Z3" s="7" t="n">
        <v>14.9901369863014</v>
      </c>
    </row>
    <row r="4" customFormat="false" ht="10.2" hidden="false" customHeight="false" outlineLevel="0" collapsed="false">
      <c r="A4" s="6" t="n">
        <v>1961</v>
      </c>
      <c r="B4" s="7" t="n">
        <v>140.940639269406</v>
      </c>
      <c r="D4" s="7" t="n">
        <v>-40.5844748858448</v>
      </c>
      <c r="E4" s="7" t="n">
        <v>-0.602739726027397</v>
      </c>
      <c r="F4" s="7"/>
      <c r="I4" s="8" t="n">
        <f aca="false">-SUM(B4:H4)-S4+SUM(U4:Z4)</f>
        <v>0</v>
      </c>
      <c r="M4" s="7" t="n">
        <v>0</v>
      </c>
      <c r="N4" s="7" t="n">
        <v>140.940639269406</v>
      </c>
      <c r="R4" s="7"/>
      <c r="S4" s="7" t="n">
        <v>0</v>
      </c>
      <c r="U4" s="7" t="n">
        <v>0</v>
      </c>
      <c r="V4" s="7" t="n">
        <v>79.8027397260274</v>
      </c>
      <c r="W4" s="7" t="n">
        <v>1.99506849315068</v>
      </c>
      <c r="Y4" s="7" t="n">
        <v>0</v>
      </c>
      <c r="Z4" s="7" t="n">
        <v>17.9556164383562</v>
      </c>
    </row>
    <row r="5" customFormat="false" ht="10.2" hidden="false" customHeight="false" outlineLevel="0" collapsed="false">
      <c r="A5" s="6" t="n">
        <v>1962</v>
      </c>
      <c r="B5" s="7" t="n">
        <v>311.716894977169</v>
      </c>
      <c r="D5" s="7" t="n">
        <v>-5.72602739726027</v>
      </c>
      <c r="E5" s="7" t="n">
        <v>-11.703196347032</v>
      </c>
      <c r="F5" s="7"/>
      <c r="I5" s="8" t="n">
        <f aca="false">-SUM(B5:H5)-S5+SUM(U5:Z5)</f>
        <v>0</v>
      </c>
      <c r="M5" s="7" t="n">
        <v>0</v>
      </c>
      <c r="N5" s="7" t="n">
        <v>311.716894977169</v>
      </c>
      <c r="R5" s="7"/>
      <c r="S5" s="7" t="n">
        <v>0</v>
      </c>
      <c r="U5" s="7" t="n">
        <v>0</v>
      </c>
      <c r="V5" s="7" t="n">
        <v>235.430136986301</v>
      </c>
      <c r="W5" s="7" t="n">
        <v>5.88575342465754</v>
      </c>
      <c r="Y5" s="7" t="n">
        <v>0</v>
      </c>
      <c r="Z5" s="7" t="n">
        <v>52.9717808219178</v>
      </c>
    </row>
    <row r="6" customFormat="false" ht="10.2" hidden="false" customHeight="false" outlineLevel="0" collapsed="false">
      <c r="A6" s="6" t="n">
        <v>1963</v>
      </c>
      <c r="B6" s="7" t="n">
        <v>323.16894977169</v>
      </c>
      <c r="D6" s="7" t="n">
        <v>-3.91780821917808</v>
      </c>
      <c r="E6" s="7" t="n">
        <v>-12.1552511415525</v>
      </c>
      <c r="F6" s="7"/>
      <c r="I6" s="8" t="n">
        <f aca="false">-SUM(B6:H6)-S6+SUM(U6:Z6)</f>
        <v>0</v>
      </c>
      <c r="M6" s="7" t="n">
        <v>0</v>
      </c>
      <c r="N6" s="7" t="n">
        <v>323.16894977169</v>
      </c>
      <c r="R6" s="7"/>
      <c r="S6" s="7" t="n">
        <v>0</v>
      </c>
      <c r="U6" s="7" t="n">
        <v>0</v>
      </c>
      <c r="V6" s="7" t="n">
        <v>245.676712328767</v>
      </c>
      <c r="W6" s="7" t="n">
        <v>6.14191780821918</v>
      </c>
      <c r="Y6" s="7" t="n">
        <v>0</v>
      </c>
      <c r="Z6" s="7" t="n">
        <v>55.2772602739726</v>
      </c>
    </row>
    <row r="7" customFormat="false" ht="10.2" hidden="false" customHeight="false" outlineLevel="0" collapsed="false">
      <c r="A7" s="6" t="n">
        <v>1964</v>
      </c>
      <c r="B7" s="7" t="n">
        <v>332.2100456621</v>
      </c>
      <c r="D7" s="7" t="n">
        <v>2.61187214611872</v>
      </c>
      <c r="E7" s="7" t="n">
        <v>-0.703196347031963</v>
      </c>
      <c r="F7" s="7"/>
      <c r="I7" s="8" t="n">
        <f aca="false">-SUM(B7:H7)-S7+SUM(U7:Z7)</f>
        <v>0</v>
      </c>
      <c r="M7" s="7" t="n">
        <v>0</v>
      </c>
      <c r="N7" s="7" t="n">
        <v>332.2100456621</v>
      </c>
      <c r="R7" s="7"/>
      <c r="S7" s="7" t="n">
        <v>0</v>
      </c>
      <c r="U7" s="7" t="n">
        <v>0</v>
      </c>
      <c r="V7" s="7" t="n">
        <v>267.29497716895</v>
      </c>
      <c r="W7" s="7" t="n">
        <v>6.68237442922375</v>
      </c>
      <c r="Y7" s="7" t="n">
        <v>0</v>
      </c>
      <c r="Z7" s="7" t="n">
        <v>60.1413698630137</v>
      </c>
    </row>
    <row r="8" customFormat="false" ht="10.2" hidden="false" customHeight="false" outlineLevel="0" collapsed="false">
      <c r="A8" s="6" t="n">
        <v>1965</v>
      </c>
      <c r="B8" s="7" t="n">
        <v>326.885844748858</v>
      </c>
      <c r="D8" s="7" t="n">
        <v>0</v>
      </c>
      <c r="E8" s="7" t="n">
        <v>0</v>
      </c>
      <c r="F8" s="7"/>
      <c r="I8" s="8" t="n">
        <f aca="false">-SUM(B8:H8)-S8+SUM(U8:Z8)</f>
        <v>0</v>
      </c>
      <c r="M8" s="7" t="n">
        <v>0</v>
      </c>
      <c r="N8" s="7" t="n">
        <v>326.885844748858</v>
      </c>
      <c r="R8" s="7"/>
      <c r="S8" s="7" t="n">
        <v>0</v>
      </c>
      <c r="U8" s="7" t="n">
        <v>0</v>
      </c>
      <c r="V8" s="7" t="n">
        <v>261.508675799087</v>
      </c>
      <c r="W8" s="7" t="n">
        <v>6.53771689497717</v>
      </c>
      <c r="Y8" s="7" t="n">
        <v>0</v>
      </c>
      <c r="Z8" s="7" t="n">
        <v>58.8394520547945</v>
      </c>
    </row>
    <row r="9" customFormat="false" ht="10.2" hidden="false" customHeight="false" outlineLevel="0" collapsed="false">
      <c r="A9" s="6" t="n">
        <v>1966</v>
      </c>
      <c r="B9" s="7" t="n">
        <v>357.1953</v>
      </c>
      <c r="D9" s="7" t="n">
        <v>9.74429223744292</v>
      </c>
      <c r="E9" s="7" t="n">
        <v>-0.602739726027397</v>
      </c>
      <c r="F9" s="7"/>
      <c r="I9" s="8" t="n">
        <f aca="false">-SUM(B9:H9)-S9+SUM(U9:Z9)</f>
        <v>0</v>
      </c>
      <c r="M9" s="7" t="n">
        <v>106.5911</v>
      </c>
      <c r="N9" s="7" t="n">
        <v>250.6042</v>
      </c>
      <c r="R9" s="7"/>
      <c r="S9" s="7" t="n">
        <v>0</v>
      </c>
      <c r="U9" s="7" t="n">
        <v>0</v>
      </c>
      <c r="V9" s="7" t="n">
        <v>293.069482009132</v>
      </c>
      <c r="W9" s="7" t="n">
        <v>7.32673705022831</v>
      </c>
      <c r="Y9" s="7" t="n">
        <v>0</v>
      </c>
      <c r="Z9" s="7" t="n">
        <v>65.9406334520548</v>
      </c>
    </row>
    <row r="10" customFormat="false" ht="10.2" hidden="false" customHeight="false" outlineLevel="0" collapsed="false">
      <c r="A10" s="6" t="n">
        <v>1967</v>
      </c>
      <c r="B10" s="7" t="n">
        <v>372.8274</v>
      </c>
      <c r="D10" s="7" t="n">
        <v>-7.53424657534247</v>
      </c>
      <c r="E10" s="7" t="n">
        <v>-1.90867579908676</v>
      </c>
      <c r="F10" s="7"/>
      <c r="I10" s="8" t="n">
        <f aca="false">-SUM(B10:H10)-S10+SUM(U10:Z10)</f>
        <v>0</v>
      </c>
      <c r="M10" s="7" t="n">
        <v>103.818</v>
      </c>
      <c r="N10" s="7" t="n">
        <v>269.0094</v>
      </c>
      <c r="R10" s="7"/>
      <c r="S10" s="7" t="n">
        <v>0</v>
      </c>
      <c r="U10" s="7" t="n">
        <v>0</v>
      </c>
      <c r="V10" s="7" t="n">
        <v>290.707582100457</v>
      </c>
      <c r="W10" s="7" t="n">
        <v>7.26768955251142</v>
      </c>
      <c r="Y10" s="7" t="n">
        <v>0</v>
      </c>
      <c r="Z10" s="7" t="n">
        <v>65.4092059726027</v>
      </c>
    </row>
    <row r="11" customFormat="false" ht="10.2" hidden="false" customHeight="false" outlineLevel="0" collapsed="false">
      <c r="A11" s="6" t="n">
        <v>1968</v>
      </c>
      <c r="B11" s="7" t="n">
        <v>458.7495</v>
      </c>
      <c r="D11" s="7" t="n">
        <v>-1.30593607305936</v>
      </c>
      <c r="E11" s="7" t="n">
        <v>-1.10502283105023</v>
      </c>
      <c r="F11" s="7"/>
      <c r="I11" s="8" t="n">
        <f aca="false">-SUM(B11:H11)-S11+SUM(U11:Z11)</f>
        <v>0</v>
      </c>
      <c r="M11" s="7" t="n">
        <v>124.2692</v>
      </c>
      <c r="N11" s="7" t="n">
        <v>334.4803</v>
      </c>
      <c r="R11" s="7"/>
      <c r="S11" s="7" t="n">
        <v>0</v>
      </c>
      <c r="U11" s="7" t="n">
        <v>0</v>
      </c>
      <c r="V11" s="7" t="n">
        <v>365.070832876712</v>
      </c>
      <c r="W11" s="7" t="n">
        <v>9.12677082191781</v>
      </c>
      <c r="Y11" s="7" t="n">
        <v>0</v>
      </c>
      <c r="Z11" s="7" t="n">
        <v>82.1409373972603</v>
      </c>
    </row>
    <row r="12" customFormat="false" ht="10.2" hidden="false" customHeight="false" outlineLevel="0" collapsed="false">
      <c r="A12" s="6" t="n">
        <v>1969</v>
      </c>
      <c r="B12" s="7" t="n">
        <v>518.5191</v>
      </c>
      <c r="D12" s="7" t="n">
        <v>-13.3607305936073</v>
      </c>
      <c r="E12" s="7" t="n">
        <v>-0.100456621004566</v>
      </c>
      <c r="F12" s="7"/>
      <c r="I12" s="8" t="n">
        <f aca="false">-SUM(B12:H12)-S12+SUM(U12:Z12)</f>
        <v>0</v>
      </c>
      <c r="M12" s="7" t="n">
        <v>128.8452</v>
      </c>
      <c r="N12" s="7" t="n">
        <v>389.6739</v>
      </c>
      <c r="R12" s="7"/>
      <c r="S12" s="7" t="n">
        <v>0</v>
      </c>
      <c r="U12" s="7" t="n">
        <v>0</v>
      </c>
      <c r="V12" s="7" t="n">
        <v>404.046330228311</v>
      </c>
      <c r="W12" s="7" t="n">
        <v>10.1011582557078</v>
      </c>
      <c r="Y12" s="7" t="n">
        <v>0</v>
      </c>
      <c r="Z12" s="7" t="n">
        <v>90.9104243013699</v>
      </c>
    </row>
    <row r="13" customFormat="false" ht="10.2" hidden="false" customHeight="false" outlineLevel="0" collapsed="false">
      <c r="A13" s="6" t="n">
        <v>1970</v>
      </c>
      <c r="B13" s="7" t="n">
        <v>618.7093</v>
      </c>
      <c r="D13" s="7" t="n">
        <v>2.3627397260274</v>
      </c>
      <c r="E13" s="7" t="n">
        <v>0</v>
      </c>
      <c r="F13" s="7"/>
      <c r="I13" s="8" t="n">
        <f aca="false">-SUM(B13:H13)-S13+SUM(U13:Z13)</f>
        <v>299.805768493151</v>
      </c>
      <c r="M13" s="7" t="n">
        <v>144.5103</v>
      </c>
      <c r="N13" s="7" t="n">
        <v>474.199</v>
      </c>
      <c r="R13" s="7"/>
      <c r="S13" s="7" t="n">
        <v>0</v>
      </c>
      <c r="U13" s="7" t="n">
        <v>101.975371169851</v>
      </c>
      <c r="V13" s="7" t="n">
        <v>767.890410958904</v>
      </c>
      <c r="W13" s="7" t="n">
        <v>25.9408357086812</v>
      </c>
      <c r="Y13" s="7" t="n">
        <v>2.60472416324424</v>
      </c>
      <c r="Z13" s="7" t="n">
        <v>22.4664662184981</v>
      </c>
    </row>
    <row r="14" customFormat="false" ht="10.2" hidden="false" customHeight="false" outlineLevel="0" collapsed="false">
      <c r="A14" s="6" t="n">
        <v>1971</v>
      </c>
      <c r="B14" s="7" t="n">
        <v>657.3292</v>
      </c>
      <c r="D14" s="7" t="n">
        <v>-17.7205479452055</v>
      </c>
      <c r="E14" s="7" t="n">
        <v>-5.31616438356164</v>
      </c>
      <c r="F14" s="7"/>
      <c r="I14" s="8" t="n">
        <f aca="false">-SUM(B14:H14)-S14+SUM(U14:Z14)</f>
        <v>362.192991780822</v>
      </c>
      <c r="M14" s="7" t="n">
        <v>251.5865</v>
      </c>
      <c r="N14" s="7" t="n">
        <v>405.7427</v>
      </c>
      <c r="R14" s="7"/>
      <c r="S14" s="7" t="n">
        <v>0</v>
      </c>
      <c r="U14" s="7" t="n">
        <v>77.5441669972353</v>
      </c>
      <c r="V14" s="7" t="n">
        <v>843.498082191781</v>
      </c>
      <c r="W14" s="7" t="n">
        <v>40.0679727872253</v>
      </c>
      <c r="Y14" s="7" t="n">
        <v>5.20944832648848</v>
      </c>
      <c r="Z14" s="7" t="n">
        <v>30.1658091493249</v>
      </c>
    </row>
    <row r="15" customFormat="false" ht="10.2" hidden="false" customHeight="false" outlineLevel="0" collapsed="false">
      <c r="A15" s="6" t="n">
        <v>1972</v>
      </c>
      <c r="B15" s="7" t="n">
        <v>720.489</v>
      </c>
      <c r="D15" s="7" t="n">
        <v>24.2180821917808</v>
      </c>
      <c r="E15" s="7" t="n">
        <v>0</v>
      </c>
      <c r="F15" s="7"/>
      <c r="I15" s="8" t="n">
        <f aca="false">-SUM(B15:H15)-S15+SUM(U15:Z15)</f>
        <v>263.001410958904</v>
      </c>
      <c r="M15" s="7" t="n">
        <v>262.4028</v>
      </c>
      <c r="N15" s="7" t="n">
        <v>458.0862</v>
      </c>
      <c r="R15" s="7"/>
      <c r="S15" s="7" t="n">
        <v>0</v>
      </c>
      <c r="U15" s="7" t="n">
        <v>85.00994912599</v>
      </c>
      <c r="V15" s="7" t="n">
        <v>826.958904109589</v>
      </c>
      <c r="W15" s="7" t="n">
        <v>53.6044249342626</v>
      </c>
      <c r="Y15" s="7" t="n">
        <v>7.81417248973272</v>
      </c>
      <c r="Z15" s="7" t="n">
        <v>34.3210424911106</v>
      </c>
    </row>
    <row r="16" customFormat="false" ht="10.2" hidden="false" customHeight="false" outlineLevel="0" collapsed="false">
      <c r="A16" s="6" t="n">
        <v>1973</v>
      </c>
      <c r="B16" s="7" t="n">
        <v>832.7121</v>
      </c>
      <c r="D16" s="7" t="n">
        <v>-34.2597260273973</v>
      </c>
      <c r="E16" s="7" t="n">
        <v>0</v>
      </c>
      <c r="F16" s="7"/>
      <c r="I16" s="8" t="n">
        <f aca="false">-SUM(B16:H16)-S16+SUM(U16:Z16)</f>
        <v>205.973812580872</v>
      </c>
      <c r="M16" s="7" t="n">
        <v>327.1884</v>
      </c>
      <c r="N16" s="7" t="n">
        <v>505.5237</v>
      </c>
      <c r="R16" s="7"/>
      <c r="S16" s="7" t="n">
        <v>-11.2230136986301</v>
      </c>
      <c r="U16" s="7" t="n">
        <v>0</v>
      </c>
      <c r="V16" s="7" t="n">
        <v>852.358356164384</v>
      </c>
      <c r="W16" s="7" t="n">
        <v>56.5085483141767</v>
      </c>
      <c r="Y16" s="7" t="n">
        <v>10.418896652977</v>
      </c>
      <c r="Z16" s="7" t="n">
        <v>73.9173717233073</v>
      </c>
    </row>
    <row r="17" customFormat="false" ht="10.2" hidden="false" customHeight="false" outlineLevel="0" collapsed="false">
      <c r="A17" s="6" t="n">
        <v>1974</v>
      </c>
      <c r="B17" s="7" t="n">
        <v>703.5127</v>
      </c>
      <c r="D17" s="7" t="n">
        <v>-37.2131506849315</v>
      </c>
      <c r="E17" s="7" t="n">
        <v>-2.3627397260274</v>
      </c>
      <c r="F17" s="7"/>
      <c r="I17" s="8" t="n">
        <f aca="false">-SUM(B17:H17)-S17+SUM(U17:Z17)</f>
        <v>372.599485246638</v>
      </c>
      <c r="M17" s="7" t="n">
        <v>278.7576</v>
      </c>
      <c r="N17" s="7" t="n">
        <v>424.7551</v>
      </c>
      <c r="R17" s="7"/>
      <c r="S17" s="7" t="n">
        <v>-6.49753424657534</v>
      </c>
      <c r="U17" s="7" t="n">
        <v>0</v>
      </c>
      <c r="V17" s="7" t="n">
        <v>886.027397260274</v>
      </c>
      <c r="W17" s="7" t="n">
        <v>62.3660963516249</v>
      </c>
      <c r="Y17" s="7" t="n">
        <v>13.0236208162212</v>
      </c>
      <c r="Z17" s="7" t="n">
        <v>68.6216461609834</v>
      </c>
    </row>
    <row r="18" customFormat="false" ht="10.2" hidden="false" customHeight="false" outlineLevel="0" collapsed="false">
      <c r="A18" s="6" t="n">
        <v>1975</v>
      </c>
      <c r="B18" s="7" t="n">
        <v>648.2839</v>
      </c>
      <c r="D18" s="7" t="n">
        <v>-21.2646575342466</v>
      </c>
      <c r="E18" s="7" t="n">
        <v>-5.31616438356164</v>
      </c>
      <c r="F18" s="7"/>
      <c r="I18" s="8" t="n">
        <f aca="false">-SUM(B18:H18)-S18+SUM(U18:Z18)</f>
        <v>424.497297638431</v>
      </c>
      <c r="M18" s="7" t="n">
        <v>304.2424</v>
      </c>
      <c r="N18" s="7" t="n">
        <v>344.0415</v>
      </c>
      <c r="R18" s="7"/>
      <c r="S18" s="7" t="n">
        <v>-4.13479452054795</v>
      </c>
      <c r="U18" s="7" t="n">
        <v>0</v>
      </c>
      <c r="V18" s="7" t="n">
        <v>886.027397260274</v>
      </c>
      <c r="W18" s="7" t="n">
        <v>68.8143293205801</v>
      </c>
      <c r="Y18" s="7" t="n">
        <v>15.6283449794654</v>
      </c>
      <c r="Z18" s="7" t="n">
        <v>71.5955096397555</v>
      </c>
    </row>
    <row r="19" customFormat="false" ht="10.2" hidden="false" customHeight="false" outlineLevel="0" collapsed="false">
      <c r="A19" s="6" t="n">
        <v>1976</v>
      </c>
      <c r="B19" s="7" t="n">
        <v>654.0039</v>
      </c>
      <c r="D19" s="7" t="n">
        <v>-30.7156164383562</v>
      </c>
      <c r="E19" s="7" t="n">
        <v>-7.67890410958904</v>
      </c>
      <c r="F19" s="7"/>
      <c r="I19" s="8" t="n">
        <f aca="false">-SUM(B19:H19)-S19+SUM(U19:Z19)</f>
        <v>453.84083057817</v>
      </c>
      <c r="M19" s="7" t="n">
        <v>310.0306</v>
      </c>
      <c r="N19" s="7" t="n">
        <v>343.9733</v>
      </c>
      <c r="R19" s="7"/>
      <c r="S19" s="7" t="n">
        <v>-10.0416438356164</v>
      </c>
      <c r="U19" s="7" t="n">
        <v>0</v>
      </c>
      <c r="V19" s="7" t="n">
        <v>886.027397260274</v>
      </c>
      <c r="W19" s="7" t="n">
        <v>77.0346170840557</v>
      </c>
      <c r="Y19" s="7" t="n">
        <v>18.2330691427097</v>
      </c>
      <c r="Z19" s="7" t="n">
        <v>78.1134827075686</v>
      </c>
    </row>
    <row r="20" customFormat="false" ht="10.2" hidden="false" customHeight="false" outlineLevel="0" collapsed="false">
      <c r="A20" s="6" t="n">
        <v>1977</v>
      </c>
      <c r="B20" s="7" t="n">
        <v>629.5674</v>
      </c>
      <c r="D20" s="7" t="n">
        <v>76.1983561643836</v>
      </c>
      <c r="E20" s="7" t="n">
        <v>-11.2230136986301</v>
      </c>
      <c r="F20" s="7"/>
      <c r="I20" s="8" t="n">
        <f aca="false">-SUM(B20:H20)-S20+SUM(U20:Z20)</f>
        <v>342.632918312428</v>
      </c>
      <c r="M20" s="7" t="n">
        <v>208.0221</v>
      </c>
      <c r="N20" s="7" t="n">
        <v>421.5453</v>
      </c>
      <c r="R20" s="7"/>
      <c r="S20" s="7" t="n">
        <v>-17.7205479452055</v>
      </c>
      <c r="U20" s="7" t="n">
        <v>0</v>
      </c>
      <c r="V20" s="7" t="n">
        <v>856.493150684931</v>
      </c>
      <c r="W20" s="7" t="n">
        <v>73.4412062173944</v>
      </c>
      <c r="Y20" s="7" t="n">
        <v>20.8377933059539</v>
      </c>
      <c r="Z20" s="7" t="n">
        <v>68.6829626246968</v>
      </c>
    </row>
    <row r="21" customFormat="false" ht="10.2" hidden="false" customHeight="false" outlineLevel="0" collapsed="false">
      <c r="A21" s="6" t="n">
        <v>1978</v>
      </c>
      <c r="B21" s="7" t="n">
        <v>645.9101</v>
      </c>
      <c r="D21" s="7" t="n">
        <v>-25.3994520547945</v>
      </c>
      <c r="E21" s="7" t="n">
        <v>0</v>
      </c>
      <c r="F21" s="7"/>
      <c r="I21" s="8" t="n">
        <f aca="false">-SUM(B21:H21)-S21+SUM(U21:Z21)</f>
        <v>506.071559471345</v>
      </c>
      <c r="M21" s="7" t="n">
        <v>250.5019</v>
      </c>
      <c r="N21" s="7" t="n">
        <v>395.4082</v>
      </c>
      <c r="R21" s="7"/>
      <c r="S21" s="7" t="n">
        <v>-8.86027397260274</v>
      </c>
      <c r="U21" s="7" t="n">
        <v>0</v>
      </c>
      <c r="V21" s="7" t="n">
        <v>886.027397260274</v>
      </c>
      <c r="W21" s="7" t="n">
        <v>78.7080693233358</v>
      </c>
      <c r="Y21" s="7" t="n">
        <v>23.4425174691982</v>
      </c>
      <c r="Z21" s="7" t="n">
        <v>129.54394939114</v>
      </c>
    </row>
    <row r="22" customFormat="false" ht="10.2" hidden="false" customHeight="false" outlineLevel="0" collapsed="false">
      <c r="A22" s="6" t="n">
        <v>1979</v>
      </c>
      <c r="B22" s="7" t="n">
        <v>677.6957</v>
      </c>
      <c r="D22" s="7" t="n">
        <v>5.31616438356164</v>
      </c>
      <c r="E22" s="7" t="n">
        <v>0</v>
      </c>
      <c r="F22" s="7"/>
      <c r="I22" s="8" t="n">
        <f aca="false">-SUM(B22:H22)-S22+SUM(U22:Z22)</f>
        <v>524.116615698755</v>
      </c>
      <c r="M22" s="7" t="n">
        <v>275.4389</v>
      </c>
      <c r="N22" s="7" t="n">
        <v>402.2568</v>
      </c>
      <c r="R22" s="7"/>
      <c r="S22" s="7" t="n">
        <v>-10.0416438356164</v>
      </c>
      <c r="U22" s="7" t="n">
        <v>0</v>
      </c>
      <c r="V22" s="7" t="n">
        <v>945.095890410959</v>
      </c>
      <c r="W22" s="7" t="n">
        <v>70.9798639361266</v>
      </c>
      <c r="Y22" s="7" t="n">
        <v>26.0472416324424</v>
      </c>
      <c r="Z22" s="7" t="n">
        <v>154.963840267172</v>
      </c>
    </row>
    <row r="23" customFormat="false" ht="10.2" hidden="false" customHeight="false" outlineLevel="0" collapsed="false">
      <c r="A23" s="6" t="n">
        <v>1980</v>
      </c>
      <c r="B23" s="7" t="n">
        <v>787.0698</v>
      </c>
      <c r="D23" s="7" t="n">
        <v>33.0783561643836</v>
      </c>
      <c r="E23" s="7" t="n">
        <v>0</v>
      </c>
      <c r="F23" s="7"/>
      <c r="I23" s="8" t="n">
        <f aca="false">-SUM(B23:H23)-S23+SUM(U23:Z23)</f>
        <v>367.128556164384</v>
      </c>
      <c r="M23" s="7" t="n">
        <v>354.5916</v>
      </c>
      <c r="N23" s="7" t="n">
        <v>432.4782</v>
      </c>
      <c r="R23" s="7"/>
      <c r="S23" s="7" t="n">
        <v>-10.0416438356164</v>
      </c>
      <c r="U23" s="7" t="n">
        <v>31.9153842382188</v>
      </c>
      <c r="V23" s="7" t="n">
        <v>945.095890410959</v>
      </c>
      <c r="W23" s="7" t="n">
        <v>100.464809233849</v>
      </c>
      <c r="Y23" s="7" t="n">
        <v>28.6519657956866</v>
      </c>
      <c r="Z23" s="7" t="n">
        <v>71.1070188144375</v>
      </c>
    </row>
    <row r="24" customFormat="false" ht="10.2" hidden="false" customHeight="false" outlineLevel="0" collapsed="false">
      <c r="A24" s="6" t="n">
        <v>1981</v>
      </c>
      <c r="B24" s="7" t="n">
        <v>977.5392</v>
      </c>
      <c r="D24" s="7" t="n">
        <v>-31.8969863013699</v>
      </c>
      <c r="E24" s="7" t="n">
        <v>-3.5441095890411</v>
      </c>
      <c r="F24" s="7"/>
      <c r="I24" s="8" t="n">
        <f aca="false">-SUM(B24:H24)-S24+SUM(U24:Z24)</f>
        <v>209.341551441245</v>
      </c>
      <c r="M24" s="7" t="n">
        <v>586.3077</v>
      </c>
      <c r="N24" s="7" t="n">
        <v>391.2315</v>
      </c>
      <c r="R24" s="7"/>
      <c r="S24" s="7" t="n">
        <v>-8.86027397260274</v>
      </c>
      <c r="U24" s="7" t="n">
        <v>0</v>
      </c>
      <c r="V24" s="7" t="n">
        <v>945.095890410959</v>
      </c>
      <c r="W24" s="7" t="n">
        <v>100.415507956229</v>
      </c>
      <c r="Y24" s="7" t="n">
        <v>31.2566899589309</v>
      </c>
      <c r="Z24" s="7" t="n">
        <v>65.8112932521136</v>
      </c>
    </row>
    <row r="25" customFormat="false" ht="10.2" hidden="false" customHeight="false" outlineLevel="0" collapsed="false">
      <c r="A25" s="6" t="n">
        <v>1982</v>
      </c>
      <c r="B25" s="7" t="n">
        <v>1265.8932</v>
      </c>
      <c r="D25" s="7" t="n">
        <v>37.2131506849315</v>
      </c>
      <c r="E25" s="7" t="n">
        <v>-28.3528767123288</v>
      </c>
      <c r="F25" s="7"/>
      <c r="I25" s="8" t="n">
        <f aca="false">-SUM(B25:H25)-S25+SUM(U25:Z25)</f>
        <v>-146.1374087697</v>
      </c>
      <c r="M25" s="7" t="n">
        <v>768.3434</v>
      </c>
      <c r="N25" s="7" t="n">
        <v>497.5498</v>
      </c>
      <c r="R25" s="7"/>
      <c r="S25" s="7" t="n">
        <v>-5.31616438356164</v>
      </c>
      <c r="U25" s="7" t="n">
        <v>0</v>
      </c>
      <c r="V25" s="7" t="n">
        <v>912.017534246576</v>
      </c>
      <c r="W25" s="7" t="n">
        <v>98.003466952581</v>
      </c>
      <c r="Y25" s="7" t="n">
        <v>33.8614141221751</v>
      </c>
      <c r="Z25" s="7" t="n">
        <v>79.4174854980089</v>
      </c>
    </row>
    <row r="26" customFormat="false" ht="10.2" hidden="false" customHeight="false" outlineLevel="0" collapsed="false">
      <c r="A26" s="6" t="n">
        <v>1983</v>
      </c>
      <c r="B26" s="7" t="n">
        <v>1290.52</v>
      </c>
      <c r="D26" s="7" t="n">
        <v>-37.2131506849315</v>
      </c>
      <c r="E26" s="7" t="n">
        <v>-26.5808219178082</v>
      </c>
      <c r="F26" s="7"/>
      <c r="I26" s="8" t="n">
        <f aca="false">-SUM(B26:H26)-S26+SUM(U26:Z26)</f>
        <v>-79.6158904109584</v>
      </c>
      <c r="M26" s="7" t="n">
        <v>802.9263</v>
      </c>
      <c r="N26" s="7" t="n">
        <v>487.5937</v>
      </c>
      <c r="R26" s="7"/>
      <c r="S26" s="7" t="n">
        <v>-11.2230136986301</v>
      </c>
      <c r="U26" s="7" t="n">
        <v>2.92314158338685</v>
      </c>
      <c r="V26" s="7" t="n">
        <v>920.877808219178</v>
      </c>
      <c r="W26" s="7" t="n">
        <v>109.177179373591</v>
      </c>
      <c r="Y26" s="7" t="n">
        <v>36.4661382854193</v>
      </c>
      <c r="Z26" s="7" t="n">
        <v>66.4428558260961</v>
      </c>
    </row>
    <row r="27" customFormat="false" ht="10.2" hidden="false" customHeight="false" outlineLevel="0" collapsed="false">
      <c r="A27" s="6" t="n">
        <v>1984</v>
      </c>
      <c r="B27" s="7" t="n">
        <v>1331.2783</v>
      </c>
      <c r="D27" s="7" t="n">
        <v>66.1567123287671</v>
      </c>
      <c r="E27" s="7" t="n">
        <v>-58.4778082191781</v>
      </c>
      <c r="F27" s="7"/>
      <c r="I27" s="8" t="n">
        <f aca="false">-SUM(B27:H27)-S27+SUM(U27:Z27)</f>
        <v>-142.576812753237</v>
      </c>
      <c r="M27" s="7" t="n">
        <v>859.7589</v>
      </c>
      <c r="N27" s="7" t="n">
        <v>471.5194</v>
      </c>
      <c r="R27" s="7"/>
      <c r="S27" s="7" t="n">
        <v>-7.67890410958904</v>
      </c>
      <c r="U27" s="7" t="n">
        <v>0</v>
      </c>
      <c r="V27" s="7" t="n">
        <v>945.095890410959</v>
      </c>
      <c r="W27" s="7" t="n">
        <v>123.304316452135</v>
      </c>
      <c r="Y27" s="7" t="n">
        <v>39.0708624486636</v>
      </c>
      <c r="Z27" s="7" t="n">
        <v>81.2304179350051</v>
      </c>
    </row>
    <row r="28" customFormat="false" ht="10.2" hidden="false" customHeight="false" outlineLevel="0" collapsed="false">
      <c r="A28" s="6" t="n">
        <v>1985</v>
      </c>
      <c r="B28" s="7" t="n">
        <v>1250.9321</v>
      </c>
      <c r="D28" s="7" t="n">
        <v>2.3627397260274</v>
      </c>
      <c r="E28" s="7" t="n">
        <v>-18.9019178082192</v>
      </c>
      <c r="F28" s="7"/>
      <c r="I28" s="8" t="n">
        <f aca="false">-SUM(B28:H28)-S28+SUM(U28:Z28)</f>
        <v>-46.0689976217179</v>
      </c>
      <c r="M28" s="7" t="n">
        <v>852.1348</v>
      </c>
      <c r="N28" s="7" t="n">
        <v>398.7973</v>
      </c>
      <c r="R28" s="7"/>
      <c r="S28" s="7" t="n">
        <v>-5.31616438356164</v>
      </c>
      <c r="U28" s="7" t="n">
        <v>0</v>
      </c>
      <c r="V28" s="7" t="n">
        <v>933.282191780822</v>
      </c>
      <c r="W28" s="7" t="n">
        <v>123.255015174515</v>
      </c>
      <c r="Y28" s="7" t="n">
        <v>41.6755866119078</v>
      </c>
      <c r="Z28" s="7" t="n">
        <v>84.7949663452839</v>
      </c>
    </row>
    <row r="29" customFormat="false" ht="10.2" hidden="false" customHeight="false" outlineLevel="0" collapsed="false">
      <c r="A29" s="6" t="n">
        <v>1986</v>
      </c>
      <c r="B29" s="7" t="n">
        <v>1251.2203</v>
      </c>
      <c r="D29" s="7" t="n">
        <v>-30.7156164383562</v>
      </c>
      <c r="E29" s="7" t="n">
        <v>-21.8553424657534</v>
      </c>
      <c r="F29" s="7"/>
      <c r="I29" s="8" t="n">
        <f aca="false">-SUM(B29:H29)-S29+SUM(U29:Z29)</f>
        <v>17.649896961856</v>
      </c>
      <c r="M29" s="7" t="n">
        <v>865.4272</v>
      </c>
      <c r="N29" s="7" t="n">
        <v>385.7931</v>
      </c>
      <c r="R29" s="7"/>
      <c r="S29" s="7" t="n">
        <v>-4.13479452054795</v>
      </c>
      <c r="U29" s="7" t="n">
        <v>0</v>
      </c>
      <c r="V29" s="7" t="n">
        <v>948.049315068493</v>
      </c>
      <c r="W29" s="7" t="n">
        <v>129.112563211963</v>
      </c>
      <c r="Y29" s="7" t="n">
        <v>44.2803107751521</v>
      </c>
      <c r="Z29" s="7" t="n">
        <v>90.7222544815902</v>
      </c>
    </row>
    <row r="30" customFormat="false" ht="10.2" hidden="false" customHeight="false" outlineLevel="0" collapsed="false">
      <c r="A30" s="6" t="n">
        <v>1987</v>
      </c>
      <c r="B30" s="7" t="n">
        <v>1219.1949</v>
      </c>
      <c r="D30" s="7" t="n">
        <v>-15.3578082191781</v>
      </c>
      <c r="E30" s="7" t="n">
        <v>0</v>
      </c>
      <c r="F30" s="7"/>
      <c r="I30" s="8" t="n">
        <f aca="false">-SUM(B30:H30)-S30+SUM(U30:Z30)</f>
        <v>72.3344463399503</v>
      </c>
      <c r="M30" s="7" t="n">
        <v>834.6228</v>
      </c>
      <c r="N30" s="7" t="n">
        <v>384.5721</v>
      </c>
      <c r="R30" s="7"/>
      <c r="S30" s="7" t="n">
        <v>-6.49753424657534</v>
      </c>
      <c r="U30" s="7" t="n">
        <v>0</v>
      </c>
      <c r="V30" s="7" t="n">
        <v>989.397260273973</v>
      </c>
      <c r="W30" s="7" t="n">
        <v>136.151481112425</v>
      </c>
      <c r="Y30" s="7" t="n">
        <v>46.8850349383963</v>
      </c>
      <c r="Z30" s="7" t="n">
        <v>97.2402275494033</v>
      </c>
    </row>
    <row r="31" customFormat="false" ht="10.2" hidden="false" customHeight="false" outlineLevel="0" collapsed="false">
      <c r="A31" s="6" t="n">
        <v>1988</v>
      </c>
      <c r="B31" s="7" t="n">
        <v>1312.6366</v>
      </c>
      <c r="D31" s="7" t="n">
        <v>-30.1249315068493</v>
      </c>
      <c r="E31" s="7" t="n">
        <v>-51.3895890410959</v>
      </c>
      <c r="F31" s="7"/>
      <c r="I31" s="8" t="n">
        <f aca="false">-SUM(B31:H31)-S31+SUM(U31:Z31)</f>
        <v>-16.1686522271602</v>
      </c>
      <c r="M31" s="7" t="n">
        <v>863.5341</v>
      </c>
      <c r="N31" s="7" t="n">
        <v>449.1025</v>
      </c>
      <c r="R31" s="7"/>
      <c r="S31" s="7" t="n">
        <v>-7.67890410958904</v>
      </c>
      <c r="U31" s="7" t="n">
        <v>0</v>
      </c>
      <c r="V31" s="7" t="n">
        <v>919.105753424658</v>
      </c>
      <c r="W31" s="7" t="n">
        <v>138.464919560832</v>
      </c>
      <c r="Y31" s="7" t="n">
        <v>49.4897591016406</v>
      </c>
      <c r="Z31" s="7" t="n">
        <v>100.214091028175</v>
      </c>
    </row>
    <row r="32" customFormat="false" ht="10.2" hidden="false" customHeight="false" outlineLevel="0" collapsed="false">
      <c r="A32" s="6" t="n">
        <v>1989</v>
      </c>
      <c r="B32" s="7" t="n">
        <v>1401.1657</v>
      </c>
      <c r="D32" s="7" t="n">
        <v>50.2082191780822</v>
      </c>
      <c r="E32" s="7" t="n">
        <v>-151.80602739726</v>
      </c>
      <c r="F32" s="7"/>
      <c r="I32" s="8" t="n">
        <f aca="false">-SUM(B32:H32)-S32+SUM(U32:Z32)</f>
        <v>-20.0166850408461</v>
      </c>
      <c r="M32" s="7" t="n">
        <v>859.4146</v>
      </c>
      <c r="N32" s="7" t="n">
        <v>541.7511</v>
      </c>
      <c r="R32" s="7"/>
      <c r="S32" s="7" t="n">
        <v>-8.26958904109589</v>
      </c>
      <c r="U32" s="7" t="n">
        <v>0</v>
      </c>
      <c r="V32" s="7" t="n">
        <v>963.407123287671</v>
      </c>
      <c r="W32" s="7" t="n">
        <v>145.503837461294</v>
      </c>
      <c r="Y32" s="7" t="n">
        <v>52.0944832648848</v>
      </c>
      <c r="Z32" s="7" t="n">
        <v>110.27617368503</v>
      </c>
    </row>
    <row r="33" customFormat="false" ht="10.2" hidden="false" customHeight="false" outlineLevel="0" collapsed="false">
      <c r="A33" s="6" t="n">
        <v>1990</v>
      </c>
      <c r="B33" s="7" t="n">
        <v>1595.2893</v>
      </c>
      <c r="D33" s="7" t="n">
        <v>41.3479452054795</v>
      </c>
      <c r="E33" s="7" t="n">
        <v>-104.551232876712</v>
      </c>
      <c r="F33" s="7"/>
      <c r="I33" s="8" t="n">
        <f aca="false">-SUM(B33:H33)-S33+SUM(U33:Z33)</f>
        <v>-183.211546621656</v>
      </c>
      <c r="M33" s="7" t="n">
        <v>934.4797</v>
      </c>
      <c r="N33" s="7" t="n">
        <v>660.8096</v>
      </c>
      <c r="R33" s="7"/>
      <c r="S33" s="7" t="n">
        <v>-8.86027397260274</v>
      </c>
      <c r="U33" s="7" t="n">
        <v>0</v>
      </c>
      <c r="V33" s="7" t="n">
        <v>1004.16438356164</v>
      </c>
      <c r="W33" s="7" t="n">
        <v>157.858919745318</v>
      </c>
      <c r="Y33" s="7" t="n">
        <v>54.699207428129</v>
      </c>
      <c r="Z33" s="7" t="n">
        <v>123.291680999418</v>
      </c>
    </row>
    <row r="34" customFormat="false" ht="10.2" hidden="false" customHeight="false" outlineLevel="0" collapsed="false">
      <c r="A34" s="6" t="n">
        <v>1991</v>
      </c>
      <c r="B34" s="7" t="n">
        <v>1647.8011</v>
      </c>
      <c r="D34" s="7" t="n">
        <v>-88.6027397260274</v>
      </c>
      <c r="E34" s="7" t="n">
        <v>-219.144109589041</v>
      </c>
      <c r="F34" s="7"/>
      <c r="I34" s="8" t="n">
        <f aca="false">-SUM(B34:H34)-S34+SUM(U34:Z34)</f>
        <v>-11.6406355997253</v>
      </c>
      <c r="M34" s="7" t="n">
        <v>881.727</v>
      </c>
      <c r="N34" s="7" t="n">
        <v>766.0741</v>
      </c>
      <c r="R34" s="7"/>
      <c r="S34" s="7" t="n">
        <v>-6.49753424657534</v>
      </c>
      <c r="U34" s="7" t="n">
        <v>0</v>
      </c>
      <c r="V34" s="7" t="n">
        <v>975.220821917808</v>
      </c>
      <c r="W34" s="7" t="n">
        <v>159.581673262218</v>
      </c>
      <c r="Y34" s="7" t="n">
        <v>57.3039315913733</v>
      </c>
      <c r="Z34" s="7" t="n">
        <v>129.809654067231</v>
      </c>
    </row>
    <row r="35" customFormat="false" ht="10.2" hidden="false" customHeight="false" outlineLevel="0" collapsed="false">
      <c r="A35" s="6" t="n">
        <v>1992</v>
      </c>
      <c r="B35" s="7" t="n">
        <v>1903.4862</v>
      </c>
      <c r="D35" s="7" t="n">
        <v>-88.6027397260274</v>
      </c>
      <c r="E35" s="7" t="n">
        <v>-275.849863013699</v>
      </c>
      <c r="F35" s="7"/>
      <c r="I35" s="8" t="n">
        <f aca="false">-SUM(B35:H35)-S35+SUM(U35:Z35)</f>
        <v>-273.019462933959</v>
      </c>
      <c r="M35" s="7" t="n">
        <v>894.9479</v>
      </c>
      <c r="N35" s="7" t="n">
        <v>1008.5383</v>
      </c>
      <c r="R35" s="7"/>
      <c r="S35" s="7" t="n">
        <v>-5.31616438356164</v>
      </c>
      <c r="U35" s="7" t="n">
        <v>0</v>
      </c>
      <c r="V35" s="7" t="n">
        <v>887.799452054795</v>
      </c>
      <c r="W35" s="7" t="n">
        <v>166.62059116268</v>
      </c>
      <c r="Y35" s="7" t="n">
        <v>59.9086557546175</v>
      </c>
      <c r="Z35" s="7" t="n">
        <v>146.369270970661</v>
      </c>
    </row>
    <row r="36" customFormat="false" ht="10.2" hidden="false" customHeight="false" outlineLevel="0" collapsed="false">
      <c r="A36" s="6" t="n">
        <v>1993</v>
      </c>
      <c r="B36" s="7" t="n">
        <v>1832.226</v>
      </c>
      <c r="D36" s="7" t="n">
        <v>-106.91397260274</v>
      </c>
      <c r="E36" s="7" t="n">
        <v>-531.025753424658</v>
      </c>
      <c r="F36" s="7"/>
      <c r="I36" s="8" t="n">
        <f aca="false">-SUM(B36:H36)-S36+SUM(U36:Z36)</f>
        <v>90.4534520547945</v>
      </c>
      <c r="M36" s="7" t="n">
        <v>1004.2164</v>
      </c>
      <c r="N36" s="7" t="n">
        <v>828.0096</v>
      </c>
      <c r="R36" s="7"/>
      <c r="S36" s="7" t="n">
        <v>-11.2230136986301</v>
      </c>
      <c r="U36" s="7" t="n">
        <v>19.693839583262</v>
      </c>
      <c r="V36" s="7" t="n">
        <v>881.892602739726</v>
      </c>
      <c r="W36" s="7" t="n">
        <v>155.938961117937</v>
      </c>
      <c r="Y36" s="7" t="n">
        <v>62.5133799178618</v>
      </c>
      <c r="Z36" s="7" t="n">
        <v>153.477928969981</v>
      </c>
    </row>
    <row r="37" customFormat="false" ht="10.2" hidden="false" customHeight="false" outlineLevel="0" collapsed="false">
      <c r="A37" s="6" t="n">
        <v>1994</v>
      </c>
      <c r="B37" s="7" t="n">
        <v>1705.258082</v>
      </c>
      <c r="D37" s="7" t="n">
        <v>0</v>
      </c>
      <c r="E37" s="7" t="n">
        <v>-526.978256433106</v>
      </c>
      <c r="F37" s="7"/>
      <c r="I37" s="8" t="n">
        <f aca="false">-SUM(B37:H37)-S37+SUM(U37:Z37)</f>
        <v>156.680004775883</v>
      </c>
      <c r="M37" s="7" t="n">
        <v>748.828212</v>
      </c>
      <c r="N37" s="7" t="n">
        <v>956.42987</v>
      </c>
      <c r="R37" s="7"/>
      <c r="S37" s="7" t="n">
        <v>0</v>
      </c>
      <c r="U37" s="7" t="n">
        <v>0</v>
      </c>
      <c r="V37" s="7" t="n">
        <v>901.385205479452</v>
      </c>
      <c r="W37" s="7" t="n">
        <v>155.29897490881</v>
      </c>
      <c r="Y37" s="7" t="n">
        <v>65.118104081106</v>
      </c>
      <c r="Z37" s="7" t="n">
        <v>213.15754587341</v>
      </c>
    </row>
    <row r="38" customFormat="false" ht="10.2" hidden="false" customHeight="false" outlineLevel="0" collapsed="false">
      <c r="A38" s="6" t="n">
        <v>1995</v>
      </c>
      <c r="B38" s="7" t="n">
        <v>1943.865</v>
      </c>
      <c r="D38" s="7" t="n">
        <v>0</v>
      </c>
      <c r="E38" s="7" t="n">
        <v>-396.2772</v>
      </c>
      <c r="F38" s="7"/>
      <c r="I38" s="8" t="n">
        <f aca="false">-SUM(B38:H38)-S38+SUM(U38:Z38)</f>
        <v>-188.747252054794</v>
      </c>
      <c r="M38" s="7" t="n">
        <v>1109.6712</v>
      </c>
      <c r="N38" s="7" t="n">
        <v>834.1938</v>
      </c>
      <c r="R38" s="7"/>
      <c r="S38" s="7" t="n">
        <v>-4.4</v>
      </c>
      <c r="U38" s="7" t="n">
        <v>48.2111572654289</v>
      </c>
      <c r="V38" s="7" t="n">
        <v>911.426849315069</v>
      </c>
      <c r="W38" s="7" t="n">
        <v>148.752139384614</v>
      </c>
      <c r="Y38" s="7" t="n">
        <v>67.7228282443503</v>
      </c>
      <c r="Z38" s="7" t="n">
        <v>178.327573735744</v>
      </c>
    </row>
    <row r="39" customFormat="false" ht="10.2" hidden="false" customHeight="false" outlineLevel="0" collapsed="false">
      <c r="A39" s="6" t="n">
        <v>1996</v>
      </c>
      <c r="B39" s="7" t="n">
        <v>2072.1063</v>
      </c>
      <c r="D39" s="7" t="n">
        <v>3.8489</v>
      </c>
      <c r="E39" s="7" t="n">
        <v>-420.278297857666</v>
      </c>
      <c r="F39" s="7"/>
      <c r="I39" s="8" t="n">
        <f aca="false">-SUM(B39:H39)-S39+SUM(U39:Z39)</f>
        <v>-272.964847347814</v>
      </c>
      <c r="M39" s="7" t="n">
        <v>1158.6971</v>
      </c>
      <c r="N39" s="7" t="n">
        <v>913.4092</v>
      </c>
      <c r="R39" s="7"/>
      <c r="S39" s="7" t="n">
        <v>-1.1</v>
      </c>
      <c r="U39" s="7" t="n">
        <v>91.7087202161012</v>
      </c>
      <c r="V39" s="7" t="n">
        <v>884.255342465753</v>
      </c>
      <c r="W39" s="7" t="n">
        <v>154.019002490555</v>
      </c>
      <c r="Y39" s="7" t="n">
        <v>70.3275524075945</v>
      </c>
      <c r="Z39" s="7" t="n">
        <v>181.301437214516</v>
      </c>
    </row>
    <row r="40" customFormat="false" ht="10.2" hidden="false" customHeight="false" outlineLevel="0" collapsed="false">
      <c r="A40" s="6" t="n">
        <v>1997</v>
      </c>
      <c r="B40" s="7" t="n">
        <v>2202.5201</v>
      </c>
      <c r="D40" s="7" t="n">
        <v>0.2596</v>
      </c>
      <c r="E40" s="7" t="n">
        <v>-630.9743</v>
      </c>
      <c r="F40" s="7"/>
      <c r="I40" s="8" t="n">
        <f aca="false">-SUM(B40:H40)-S40+SUM(U40:Z40)</f>
        <v>-88.6769068493152</v>
      </c>
      <c r="M40" s="7" t="n">
        <v>1287.5511</v>
      </c>
      <c r="N40" s="7" t="n">
        <v>914.969</v>
      </c>
      <c r="R40" s="7"/>
      <c r="S40" s="7" t="n">
        <v>-1.1</v>
      </c>
      <c r="U40" s="7" t="n">
        <v>131.071488646226</v>
      </c>
      <c r="V40" s="7" t="n">
        <v>956.318904109589</v>
      </c>
      <c r="W40" s="7" t="n">
        <v>165.192714911565</v>
      </c>
      <c r="Y40" s="7" t="n">
        <v>72.9322765708387</v>
      </c>
      <c r="Z40" s="7" t="n">
        <v>156.513108912466</v>
      </c>
    </row>
    <row r="41" customFormat="false" ht="10.2" hidden="false" customHeight="false" outlineLevel="0" collapsed="false">
      <c r="A41" s="6" t="n">
        <v>1998</v>
      </c>
      <c r="B41" s="7" t="n">
        <v>2308.2433</v>
      </c>
      <c r="D41" s="7" t="n">
        <v>3.2593</v>
      </c>
      <c r="E41" s="7" t="n">
        <v>-631.5507</v>
      </c>
      <c r="F41" s="7"/>
      <c r="I41" s="8" t="n">
        <f aca="false">-SUM(B41:H41)-S41+SUM(U41:Z41)</f>
        <v>-86.6094342465747</v>
      </c>
      <c r="M41" s="7" t="n">
        <v>1241.746</v>
      </c>
      <c r="N41" s="7" t="n">
        <v>1066.4973</v>
      </c>
      <c r="R41" s="7"/>
      <c r="S41" s="7" t="n">
        <v>-4.4</v>
      </c>
      <c r="U41" s="7" t="n">
        <v>167.480832418816</v>
      </c>
      <c r="V41" s="7" t="n">
        <v>1004.16438356164</v>
      </c>
      <c r="W41" s="7" t="n">
        <v>176.366427332575</v>
      </c>
      <c r="Y41" s="7" t="n">
        <v>75.537000734083</v>
      </c>
      <c r="Z41" s="7" t="n">
        <v>165.393821706307</v>
      </c>
    </row>
    <row r="42" customFormat="false" ht="10.2" hidden="false" customHeight="false" outlineLevel="0" collapsed="false">
      <c r="A42" s="6" t="n">
        <v>1999</v>
      </c>
      <c r="B42" s="7" t="n">
        <v>2544.7279</v>
      </c>
      <c r="D42" s="7" t="n">
        <v>-3.5508</v>
      </c>
      <c r="E42" s="7" t="n">
        <v>-837.7923727195</v>
      </c>
      <c r="F42" s="7"/>
      <c r="I42" s="8" t="n">
        <f aca="false">-SUM(B42:H42)-S42+SUM(U42:Z42)</f>
        <v>-143.548562896938</v>
      </c>
      <c r="M42" s="7" t="n">
        <v>1392.0456</v>
      </c>
      <c r="N42" s="7" t="n">
        <v>1152.6823</v>
      </c>
      <c r="R42" s="7"/>
      <c r="S42" s="7" t="n">
        <v>-2.2</v>
      </c>
      <c r="U42" s="7" t="n">
        <v>89.8879844105843</v>
      </c>
      <c r="V42" s="7" t="n">
        <v>1033.10794520548</v>
      </c>
      <c r="W42" s="7" t="n">
        <v>186.358769890571</v>
      </c>
      <c r="Y42" s="7" t="n">
        <v>78.1417248973272</v>
      </c>
      <c r="Z42" s="7" t="n">
        <v>170.139739979599</v>
      </c>
    </row>
    <row r="43" customFormat="false" ht="10.2" hidden="false" customHeight="false" outlineLevel="0" collapsed="false">
      <c r="A43" s="6" t="n">
        <v>2000</v>
      </c>
      <c r="B43" s="7" t="n">
        <v>2660.43753015537</v>
      </c>
      <c r="D43" s="7" t="n">
        <v>-3.6707</v>
      </c>
      <c r="E43" s="7" t="n">
        <v>-147.318776</v>
      </c>
      <c r="F43" s="7"/>
      <c r="I43" s="8" t="n">
        <f aca="false">-SUM(B43:H43)-S43+SUM(U43:Z43)</f>
        <v>-859.399834977289</v>
      </c>
      <c r="M43" s="7" t="n">
        <v>1617.96863015537</v>
      </c>
      <c r="N43" s="7" t="n">
        <v>1042.4689</v>
      </c>
      <c r="R43" s="7"/>
      <c r="S43" s="7" t="n">
        <v>-4.4</v>
      </c>
      <c r="U43" s="7" t="n">
        <v>84.3586980461884</v>
      </c>
      <c r="V43" s="7" t="n">
        <v>1111.07835616438</v>
      </c>
      <c r="W43" s="7" t="n">
        <v>192.807002859527</v>
      </c>
      <c r="Y43" s="7" t="n">
        <v>80.7464490605715</v>
      </c>
      <c r="Z43" s="7" t="n">
        <v>176.657713047412</v>
      </c>
    </row>
    <row r="44" customFormat="false" ht="10.2" hidden="false" customHeight="false" outlineLevel="0" collapsed="false">
      <c r="A44" s="6" t="n">
        <v>2001</v>
      </c>
      <c r="B44" s="7" t="n">
        <v>3079.02666031074</v>
      </c>
      <c r="D44" s="7" t="n">
        <v>-6.468</v>
      </c>
      <c r="E44" s="7" t="n">
        <v>-719.3142</v>
      </c>
      <c r="F44" s="7"/>
      <c r="I44" s="8" t="n">
        <f aca="false">-SUM(B44:H44)-S44+SUM(U44:Z44)</f>
        <v>-787.1099623642</v>
      </c>
      <c r="M44" s="7" t="n">
        <v>1843.89166031074</v>
      </c>
      <c r="N44" s="7" t="n">
        <v>1235.135</v>
      </c>
      <c r="R44" s="7"/>
      <c r="S44" s="7" t="n">
        <v>-3.3</v>
      </c>
      <c r="U44" s="7" t="n">
        <v>0</v>
      </c>
      <c r="V44" s="7" t="n">
        <v>1125.24083852151</v>
      </c>
      <c r="W44" s="7" t="n">
        <v>187.540139753585</v>
      </c>
      <c r="Y44" s="7" t="n">
        <v>78.1417248973272</v>
      </c>
      <c r="Z44" s="7" t="n">
        <v>171.91179477412</v>
      </c>
    </row>
    <row r="45" customFormat="false" ht="10.2" hidden="false" customHeight="false" outlineLevel="0" collapsed="false">
      <c r="A45" s="6" t="n">
        <v>2002</v>
      </c>
      <c r="B45" s="7" t="n">
        <v>3227.50734746612</v>
      </c>
      <c r="D45" s="7" t="n">
        <v>4.75343</v>
      </c>
      <c r="E45" s="7" t="n">
        <v>-1434.382202</v>
      </c>
      <c r="F45" s="7"/>
      <c r="I45" s="8" t="n">
        <f aca="false">-SUM(B45:H45)-S45+SUM(U45:Z45)</f>
        <v>-386.566852335224</v>
      </c>
      <c r="M45" s="7" t="n">
        <v>2069.81469046612</v>
      </c>
      <c r="N45" s="7" t="n">
        <v>1157.692657</v>
      </c>
      <c r="R45" s="7"/>
      <c r="S45" s="7" t="n">
        <v>-2.2</v>
      </c>
      <c r="U45" s="7" t="n">
        <v>0</v>
      </c>
      <c r="V45" s="7" t="n">
        <v>1014.56044065424</v>
      </c>
      <c r="W45" s="7" t="n">
        <v>169.093406775707</v>
      </c>
      <c r="Y45" s="7" t="n">
        <v>70.4555861565446</v>
      </c>
      <c r="Z45" s="7" t="n">
        <v>155.002289544398</v>
      </c>
    </row>
    <row r="46" customFormat="false" ht="10.2" hidden="false" customHeight="false" outlineLevel="0" collapsed="false">
      <c r="A46" s="6" t="n">
        <v>2003</v>
      </c>
      <c r="B46" s="7" t="n">
        <v>3550.92110062149</v>
      </c>
      <c r="D46" s="7" t="n">
        <v>-20.64183</v>
      </c>
      <c r="E46" s="7" t="n">
        <v>-1712.314362</v>
      </c>
      <c r="F46" s="7"/>
      <c r="I46" s="8" t="n">
        <f aca="false">-SUM(B46:H46)-S46+SUM(U46:Z46)</f>
        <v>-272.534109994691</v>
      </c>
      <c r="M46" s="7" t="n">
        <v>2295.73772062149</v>
      </c>
      <c r="N46" s="7" t="n">
        <v>1255.18338</v>
      </c>
      <c r="R46" s="7"/>
      <c r="S46" s="7" t="n">
        <v>-3.3</v>
      </c>
      <c r="U46" s="7" t="n">
        <v>0</v>
      </c>
      <c r="V46" s="7" t="n">
        <v>1110.33417501129</v>
      </c>
      <c r="W46" s="7" t="n">
        <v>185.055695835216</v>
      </c>
      <c r="Y46" s="7" t="n">
        <v>77.1065399313399</v>
      </c>
      <c r="Z46" s="7" t="n">
        <v>169.634387848948</v>
      </c>
    </row>
    <row r="47" customFormat="false" ht="10.2" hidden="false" customHeight="false" outlineLevel="0" collapsed="false">
      <c r="A47" s="6" t="n">
        <v>2004</v>
      </c>
      <c r="B47" s="7" t="n">
        <v>3819.228358</v>
      </c>
      <c r="D47" s="7" t="n">
        <v>15.0491</v>
      </c>
      <c r="E47" s="7" t="n">
        <v>-1360.02889</v>
      </c>
      <c r="F47" s="7"/>
      <c r="I47" s="8" t="n">
        <f aca="false">-SUM(B47:H47)-S47+SUM(U47:Z47)</f>
        <v>-763.8456716</v>
      </c>
      <c r="M47" s="7" t="n">
        <v>2513.217828</v>
      </c>
      <c r="N47" s="7" t="n">
        <v>1306.01053</v>
      </c>
      <c r="R47" s="7"/>
      <c r="S47" s="7" t="n">
        <v>-2.00913242009132</v>
      </c>
      <c r="U47" s="7" t="n">
        <v>0</v>
      </c>
      <c r="V47" s="7" t="n">
        <v>1230.04351006554</v>
      </c>
      <c r="W47" s="7" t="n">
        <v>205.007251677589</v>
      </c>
      <c r="Y47" s="7" t="n">
        <v>85.4196881989955</v>
      </c>
      <c r="Z47" s="7" t="n">
        <v>187.92331403779</v>
      </c>
    </row>
    <row r="48" customFormat="false" ht="10.2" hidden="false" customHeight="false" outlineLevel="0" collapsed="false">
      <c r="A48" s="6" t="n">
        <v>2005</v>
      </c>
      <c r="B48" s="7" t="n">
        <v>3556.606691</v>
      </c>
      <c r="D48" s="7" t="n">
        <v>-5.6749</v>
      </c>
      <c r="E48" s="7" t="n">
        <v>-1195.06211</v>
      </c>
      <c r="F48" s="7"/>
      <c r="I48" s="8" t="n">
        <f aca="false">-SUM(B48:H48)-S48+SUM(U48:Z48)</f>
        <v>-711.3213382</v>
      </c>
      <c r="M48" s="7" t="n">
        <v>2373.277027</v>
      </c>
      <c r="N48" s="7" t="n">
        <v>1183.329664</v>
      </c>
      <c r="R48" s="7"/>
      <c r="S48" s="7" t="n">
        <v>-2.00913242009132</v>
      </c>
      <c r="U48" s="7" t="n">
        <v>0</v>
      </c>
      <c r="V48" s="7" t="n">
        <v>1182.62823147353</v>
      </c>
      <c r="W48" s="7" t="n">
        <v>197.104705245589</v>
      </c>
      <c r="Y48" s="7" t="n">
        <v>82.1269605189955</v>
      </c>
      <c r="Z48" s="7" t="n">
        <v>180.67931314179</v>
      </c>
    </row>
    <row r="49" customFormat="false" ht="10.2" hidden="false" customHeight="false" outlineLevel="0" collapsed="false">
      <c r="A49" s="6" t="n">
        <v>2006</v>
      </c>
      <c r="B49" s="7" t="n">
        <v>3574.742886</v>
      </c>
      <c r="D49" s="7" t="n">
        <v>5.2173</v>
      </c>
      <c r="E49" s="7" t="n">
        <v>-1909.20034206968</v>
      </c>
      <c r="F49" s="7"/>
      <c r="I49" s="8" t="n">
        <f aca="false">-SUM(B49:H49)-S49+SUM(U49:Z49)</f>
        <v>0</v>
      </c>
      <c r="M49" s="7" t="n">
        <v>2452.35144</v>
      </c>
      <c r="N49" s="7" t="n">
        <v>1122.391446</v>
      </c>
      <c r="R49" s="7"/>
      <c r="S49" s="7" t="n">
        <v>-2.00913242009132</v>
      </c>
      <c r="U49" s="7" t="n">
        <v>0</v>
      </c>
      <c r="V49" s="7" t="n">
        <v>1201.50051228736</v>
      </c>
      <c r="W49" s="7" t="n">
        <v>200.250085381227</v>
      </c>
      <c r="Y49" s="7" t="n">
        <v>83.4375355755114</v>
      </c>
      <c r="Z49" s="7" t="n">
        <v>183.562578266125</v>
      </c>
    </row>
    <row r="50" customFormat="false" ht="10.2" hidden="false" customHeight="false" outlineLevel="0" collapsed="false">
      <c r="A50" s="12" t="n">
        <v>2007</v>
      </c>
      <c r="B50" s="9" t="n">
        <v>3317.681697</v>
      </c>
      <c r="D50" s="9" t="n">
        <v>2.8622</v>
      </c>
      <c r="E50" s="9" t="n">
        <v>-1634.838139</v>
      </c>
      <c r="F50" s="7"/>
      <c r="I50" s="8" t="n">
        <f aca="false">-SUM(B50:H50)-S50+SUM(U50:Z50)</f>
        <v>0</v>
      </c>
      <c r="M50" s="9" t="n">
        <v>2187.96699</v>
      </c>
      <c r="N50" s="9" t="n">
        <v>1129.714707</v>
      </c>
      <c r="R50" s="7"/>
      <c r="S50" s="9" t="n">
        <v>-2.2</v>
      </c>
      <c r="U50" s="9" t="n">
        <v>0</v>
      </c>
      <c r="V50" s="9" t="n">
        <v>1212.12414576</v>
      </c>
      <c r="W50" s="9" t="n">
        <v>202.02069096</v>
      </c>
      <c r="Y50" s="9" t="n">
        <v>84.1752879</v>
      </c>
      <c r="Z50" s="9" t="n">
        <v>185.18563338</v>
      </c>
    </row>
    <row r="51" customFormat="false" ht="10.2" hidden="false" customHeight="false" outlineLevel="0" collapsed="false">
      <c r="A51" s="12" t="n">
        <v>2008</v>
      </c>
      <c r="B51" s="9" t="n">
        <v>3370.680159</v>
      </c>
      <c r="D51" s="9" t="n">
        <v>-30.3643131</v>
      </c>
      <c r="E51" s="9" t="n">
        <v>-1718.936175</v>
      </c>
      <c r="F51" s="7"/>
      <c r="I51" s="8" t="n">
        <f aca="false">-SUM(B51:H51)-S51+SUM(U51:Z51)</f>
        <v>0</v>
      </c>
      <c r="M51" s="9" t="n">
        <v>2052.21016</v>
      </c>
      <c r="N51" s="9" t="n">
        <v>1318.469999</v>
      </c>
      <c r="R51" s="7"/>
      <c r="S51" s="9" t="n">
        <v>-11</v>
      </c>
      <c r="U51" s="9" t="n">
        <v>0</v>
      </c>
      <c r="V51" s="9" t="n">
        <v>1159.473363048</v>
      </c>
      <c r="W51" s="9" t="n">
        <v>193.245560508</v>
      </c>
      <c r="Y51" s="9" t="n">
        <v>80.518983545</v>
      </c>
      <c r="Z51" s="9" t="n">
        <v>177.141763799</v>
      </c>
    </row>
    <row r="52" customFormat="false" ht="10.2" hidden="false" customHeight="false" outlineLevel="0" collapsed="false">
      <c r="A52" s="12" t="n">
        <v>2009</v>
      </c>
      <c r="B52" s="9" t="n">
        <v>3310.788866</v>
      </c>
      <c r="D52" s="9" t="n">
        <v>-163.6319949</v>
      </c>
      <c r="E52" s="9" t="n">
        <v>-1693.165881</v>
      </c>
      <c r="F52" s="7"/>
      <c r="I52" s="8" t="n">
        <f aca="false">-SUM(B52:H52)-S52+SUM(U52:Z52)</f>
        <v>0</v>
      </c>
      <c r="M52" s="9" t="n">
        <v>2010.41027</v>
      </c>
      <c r="N52" s="9" t="n">
        <v>1300.378596</v>
      </c>
      <c r="R52" s="7"/>
      <c r="S52" s="9" t="n">
        <v>-15.4</v>
      </c>
      <c r="U52" s="9" t="n">
        <v>0</v>
      </c>
      <c r="V52" s="9" t="n">
        <v>1035.785512872</v>
      </c>
      <c r="W52" s="9" t="n">
        <v>172.630918812</v>
      </c>
      <c r="Y52" s="9" t="n">
        <v>71.929549505</v>
      </c>
      <c r="Z52" s="9" t="n">
        <v>158.245008911</v>
      </c>
    </row>
    <row r="53" customFormat="false" ht="10.2" hidden="false" customHeight="false" outlineLevel="0" collapsed="false">
      <c r="A53" s="12" t="n">
        <v>2010</v>
      </c>
      <c r="B53" s="9" t="n">
        <v>3729.409145</v>
      </c>
      <c r="D53" s="9" t="n">
        <v>34.62160592</v>
      </c>
      <c r="E53" s="9" t="n">
        <v>-1433.916935</v>
      </c>
      <c r="F53" s="7"/>
      <c r="I53" s="8" t="n">
        <f aca="false">-SUM(B53:H53)-S53+SUM(U53:Z53)</f>
        <v>0.286184079999657</v>
      </c>
      <c r="M53" s="9" t="n">
        <v>2265.044144</v>
      </c>
      <c r="N53" s="9" t="n">
        <v>1464.365001</v>
      </c>
      <c r="R53" s="7"/>
      <c r="S53" s="9" t="n">
        <v>-37.4</v>
      </c>
      <c r="U53" s="16" t="n">
        <v>0</v>
      </c>
      <c r="V53" s="16" t="n">
        <v>1651</v>
      </c>
      <c r="W53" s="16" t="n">
        <v>275</v>
      </c>
      <c r="Y53" s="16" t="n">
        <v>115</v>
      </c>
      <c r="Z53" s="16" t="n">
        <v>252</v>
      </c>
    </row>
    <row r="54" customFormat="false" ht="10.2" hidden="false" customHeight="false" outlineLevel="0" collapsed="false">
      <c r="A54" s="12" t="n">
        <v>2011</v>
      </c>
      <c r="B54" s="9" t="n">
        <v>3223.855239</v>
      </c>
      <c r="D54" s="9" t="n">
        <v>32.95506137</v>
      </c>
      <c r="E54" s="9" t="n">
        <v>-1416.928249</v>
      </c>
      <c r="F54" s="7"/>
      <c r="I54" s="8" t="n">
        <f aca="false">-SUM(B54:H54)-S54+SUM(U54:Z54)</f>
        <v>0</v>
      </c>
      <c r="M54" s="9" t="n">
        <v>1923.120298</v>
      </c>
      <c r="N54" s="9" t="n">
        <v>1300.734941</v>
      </c>
      <c r="R54" s="7"/>
      <c r="S54" s="9" t="n">
        <v>-16.5</v>
      </c>
      <c r="U54" s="9" t="n">
        <v>0</v>
      </c>
      <c r="V54" s="9" t="n">
        <v>1312.8350769864</v>
      </c>
      <c r="W54" s="9" t="n">
        <v>218.8058461644</v>
      </c>
      <c r="Y54" s="9" t="n">
        <v>91.1691025685</v>
      </c>
      <c r="Z54" s="9" t="n">
        <v>200.5720256507</v>
      </c>
    </row>
    <row r="55" customFormat="false" ht="10.2" hidden="false" customHeight="false" outlineLevel="0" collapsed="false">
      <c r="A55" s="12" t="n">
        <v>2012</v>
      </c>
      <c r="B55" s="9" t="n">
        <v>2989.596654</v>
      </c>
      <c r="D55" s="9" t="n">
        <v>-16.00265788</v>
      </c>
      <c r="E55" s="9" t="n">
        <v>-1010.563125</v>
      </c>
      <c r="F55" s="7"/>
      <c r="I55" s="8" t="n">
        <f aca="false">-SUM(B55:H55)-S55+SUM(U55:Z55)</f>
        <v>0</v>
      </c>
      <c r="M55" s="9" t="n">
        <v>1678.728656</v>
      </c>
      <c r="N55" s="9" t="n">
        <v>1310.867998</v>
      </c>
      <c r="R55" s="7"/>
      <c r="S55" s="9" t="n">
        <v>-20.9</v>
      </c>
      <c r="U55" s="9" t="n">
        <v>0</v>
      </c>
      <c r="V55" s="9" t="n">
        <v>1398.3342272064</v>
      </c>
      <c r="W55" s="9" t="n">
        <v>233.0557045344</v>
      </c>
      <c r="Y55" s="9" t="n">
        <v>97.106543556</v>
      </c>
      <c r="Z55" s="9" t="n">
        <v>213.6343958232</v>
      </c>
    </row>
    <row r="56" customFormat="false" ht="10.2" hidden="false" customHeight="false" outlineLevel="0" collapsed="false">
      <c r="A56" s="12" t="n">
        <v>2013</v>
      </c>
      <c r="B56" s="9" t="n">
        <v>2891.540707</v>
      </c>
      <c r="D56" s="9" t="n">
        <v>10.10252353</v>
      </c>
      <c r="E56" s="9" t="n">
        <v>-893.161973</v>
      </c>
      <c r="F56" s="7"/>
      <c r="I56" s="8" t="n">
        <f aca="false">-SUM(B56:H56)-S56+SUM(U56:Z56)</f>
        <v>0</v>
      </c>
      <c r="M56" s="9" t="n">
        <v>1601.899486</v>
      </c>
      <c r="N56" s="9" t="n">
        <v>1289.641221</v>
      </c>
      <c r="R56" s="7"/>
      <c r="S56" s="9" t="n">
        <v>-30.8</v>
      </c>
      <c r="U56" s="9" t="n">
        <v>0</v>
      </c>
      <c r="V56" s="9" t="n">
        <v>1423.9305054216</v>
      </c>
      <c r="W56" s="9" t="n">
        <v>237.3217509036</v>
      </c>
      <c r="Y56" s="9" t="n">
        <v>98.8840628765</v>
      </c>
      <c r="Z56" s="9" t="n">
        <v>217.5449383283</v>
      </c>
    </row>
    <row r="57" customFormat="false" ht="10.2" hidden="false" customHeight="false" outlineLevel="0" collapsed="false">
      <c r="A57" s="12" t="n">
        <v>2014</v>
      </c>
      <c r="B57" s="9" t="n">
        <v>2882</v>
      </c>
      <c r="D57" s="9" t="n">
        <v>-4.4</v>
      </c>
      <c r="E57" s="9" t="n">
        <v>-961.4</v>
      </c>
      <c r="F57" s="7"/>
      <c r="I57" s="8" t="n">
        <f aca="false">-SUM(B57:H57)-S57+SUM(U57:Z57)</f>
        <v>0</v>
      </c>
      <c r="M57" s="9" t="n">
        <v>1551</v>
      </c>
      <c r="N57" s="9" t="n">
        <v>1331</v>
      </c>
      <c r="R57" s="7"/>
      <c r="S57" s="9" t="n">
        <v>-27.5</v>
      </c>
      <c r="U57" s="9" t="n">
        <v>0</v>
      </c>
      <c r="V57" s="9" t="n">
        <v>1359.864</v>
      </c>
      <c r="W57" s="9" t="n">
        <v>226.644</v>
      </c>
      <c r="Y57" s="9" t="n">
        <v>94.435</v>
      </c>
      <c r="Z57" s="9" t="n">
        <v>207.757</v>
      </c>
    </row>
    <row r="58" customFormat="false" ht="10.2" hidden="false" customHeight="false" outlineLevel="0" collapsed="false">
      <c r="A58" s="12" t="n">
        <v>2015</v>
      </c>
      <c r="B58" s="9" t="n">
        <v>2841.391421</v>
      </c>
      <c r="D58" s="9" t="n">
        <v>-0.594134199999995</v>
      </c>
      <c r="E58" s="9" t="n">
        <v>-940.097279</v>
      </c>
      <c r="F58" s="7"/>
      <c r="I58" s="8" t="n">
        <f aca="false">-SUM(B58:H58)-S58+SUM(U58:Z58)</f>
        <v>0</v>
      </c>
      <c r="M58" s="9" t="n">
        <v>1875.326398</v>
      </c>
      <c r="N58" s="9" t="n">
        <v>966.065023</v>
      </c>
      <c r="R58" s="7"/>
      <c r="S58" s="9" t="n">
        <v>-28.707855</v>
      </c>
      <c r="U58" s="9" t="n">
        <v>0</v>
      </c>
      <c r="V58" s="9" t="n">
        <v>1347.834350016</v>
      </c>
      <c r="W58" s="9" t="n">
        <v>224.639058336</v>
      </c>
      <c r="Y58" s="9" t="n">
        <v>93.59960764</v>
      </c>
      <c r="Z58" s="9" t="n">
        <v>205.919136808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6.10526315789474"/>
    <col collapsed="false" hidden="false" max="10" min="10" style="1" width="1.71255060728745"/>
    <col collapsed="false" hidden="false" max="19" min="11" style="1" width="5.03643724696356"/>
    <col collapsed="false" hidden="false" max="20" min="20" style="1" width="3.31983805668016"/>
    <col collapsed="false" hidden="false" max="26" min="21" style="1" width="6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42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0"/>
      <c r="I3" s="8" t="n">
        <f aca="false">-B3-K3-L3</f>
        <v>0</v>
      </c>
      <c r="K3" s="11" t="n">
        <v>0</v>
      </c>
      <c r="L3" s="11" t="n">
        <v>0</v>
      </c>
    </row>
    <row r="4" customFormat="false" ht="10.2" hidden="false" customHeight="false" outlineLevel="0" collapsed="false">
      <c r="A4" s="6" t="n">
        <v>1961</v>
      </c>
      <c r="B4" s="0"/>
      <c r="I4" s="8" t="n">
        <f aca="false">-B4-K4-L4</f>
        <v>-0</v>
      </c>
      <c r="K4" s="11" t="n">
        <v>0</v>
      </c>
      <c r="L4" s="11" t="n">
        <v>0</v>
      </c>
    </row>
    <row r="5" customFormat="false" ht="10.2" hidden="false" customHeight="false" outlineLevel="0" collapsed="false">
      <c r="A5" s="6" t="n">
        <v>1962</v>
      </c>
      <c r="B5" s="0"/>
      <c r="I5" s="8" t="n">
        <f aca="false">-B5-K5-L5</f>
        <v>-0</v>
      </c>
      <c r="K5" s="11" t="n">
        <v>0</v>
      </c>
      <c r="L5" s="11" t="n">
        <v>0</v>
      </c>
    </row>
    <row r="6" customFormat="false" ht="10.2" hidden="false" customHeight="false" outlineLevel="0" collapsed="false">
      <c r="A6" s="6" t="n">
        <v>1963</v>
      </c>
      <c r="B6" s="0"/>
      <c r="I6" s="8" t="n">
        <f aca="false">-B6-K6-L6</f>
        <v>-0</v>
      </c>
      <c r="K6" s="11" t="n">
        <v>0</v>
      </c>
      <c r="L6" s="11" t="n">
        <v>0</v>
      </c>
    </row>
    <row r="7" customFormat="false" ht="10.2" hidden="false" customHeight="false" outlineLevel="0" collapsed="false">
      <c r="A7" s="6" t="n">
        <v>1964</v>
      </c>
      <c r="B7" s="0"/>
      <c r="I7" s="8" t="n">
        <f aca="false">-B7-K7-L7</f>
        <v>-0</v>
      </c>
      <c r="K7" s="11" t="n">
        <v>0</v>
      </c>
      <c r="L7" s="11" t="n">
        <v>0</v>
      </c>
    </row>
    <row r="8" customFormat="false" ht="10.2" hidden="false" customHeight="false" outlineLevel="0" collapsed="false">
      <c r="A8" s="6" t="n">
        <v>1965</v>
      </c>
      <c r="B8" s="0"/>
      <c r="I8" s="8" t="n">
        <f aca="false">-B8-K8-L8</f>
        <v>-0</v>
      </c>
      <c r="K8" s="11" t="n">
        <v>0</v>
      </c>
      <c r="L8" s="11" t="n">
        <v>0</v>
      </c>
    </row>
    <row r="9" customFormat="false" ht="10.2" hidden="false" customHeight="false" outlineLevel="0" collapsed="false">
      <c r="A9" s="6" t="n">
        <v>1966</v>
      </c>
      <c r="B9" s="0"/>
      <c r="I9" s="8" t="n">
        <f aca="false">-B9-K9-L9</f>
        <v>-0</v>
      </c>
      <c r="K9" s="11" t="n">
        <v>0</v>
      </c>
      <c r="L9" s="11" t="n">
        <v>0</v>
      </c>
    </row>
    <row r="10" customFormat="false" ht="10.2" hidden="false" customHeight="false" outlineLevel="0" collapsed="false">
      <c r="A10" s="6" t="n">
        <v>1967</v>
      </c>
      <c r="B10" s="0"/>
      <c r="I10" s="8" t="n">
        <f aca="false">-B10-K10-L10</f>
        <v>-0</v>
      </c>
      <c r="K10" s="11" t="n">
        <v>0</v>
      </c>
      <c r="L10" s="11" t="n">
        <v>0</v>
      </c>
    </row>
    <row r="11" customFormat="false" ht="10.2" hidden="false" customHeight="false" outlineLevel="0" collapsed="false">
      <c r="A11" s="6" t="n">
        <v>1968</v>
      </c>
      <c r="B11" s="0"/>
      <c r="I11" s="8" t="n">
        <f aca="false">-B11-K11-L11</f>
        <v>-0</v>
      </c>
      <c r="K11" s="11" t="n">
        <v>0</v>
      </c>
      <c r="L11" s="11" t="n">
        <v>0</v>
      </c>
    </row>
    <row r="12" customFormat="false" ht="10.2" hidden="false" customHeight="false" outlineLevel="0" collapsed="false">
      <c r="A12" s="6" t="n">
        <v>1969</v>
      </c>
      <c r="B12" s="0"/>
      <c r="I12" s="8" t="n">
        <f aca="false">-B12-K12-L12</f>
        <v>-0</v>
      </c>
      <c r="K12" s="11" t="n">
        <v>0</v>
      </c>
      <c r="L12" s="11" t="n">
        <v>0</v>
      </c>
    </row>
    <row r="13" customFormat="false" ht="10.2" hidden="false" customHeight="false" outlineLevel="0" collapsed="false">
      <c r="A13" s="6" t="n">
        <v>1970</v>
      </c>
      <c r="B13" s="0"/>
      <c r="I13" s="8" t="n">
        <f aca="false">-B13-K13-L13</f>
        <v>-0</v>
      </c>
      <c r="K13" s="11" t="n">
        <v>0</v>
      </c>
      <c r="L13" s="11" t="n">
        <v>0</v>
      </c>
    </row>
    <row r="14" customFormat="false" ht="10.2" hidden="false" customHeight="false" outlineLevel="0" collapsed="false">
      <c r="A14" s="6" t="n">
        <v>1971</v>
      </c>
      <c r="B14" s="0"/>
      <c r="I14" s="8" t="n">
        <f aca="false">-B14-K14-L14</f>
        <v>-0</v>
      </c>
      <c r="K14" s="11" t="n">
        <v>0</v>
      </c>
      <c r="L14" s="11" t="n">
        <v>0</v>
      </c>
    </row>
    <row r="15" customFormat="false" ht="10.2" hidden="false" customHeight="false" outlineLevel="0" collapsed="false">
      <c r="A15" s="6" t="n">
        <v>1972</v>
      </c>
      <c r="B15" s="0"/>
      <c r="I15" s="8" t="n">
        <f aca="false">-B15-K15-L15</f>
        <v>-0</v>
      </c>
      <c r="K15" s="11" t="n">
        <v>0</v>
      </c>
      <c r="L15" s="11" t="n">
        <v>0</v>
      </c>
    </row>
    <row r="16" customFormat="false" ht="10.2" hidden="false" customHeight="false" outlineLevel="0" collapsed="false">
      <c r="A16" s="6" t="n">
        <v>1973</v>
      </c>
      <c r="B16" s="0"/>
      <c r="I16" s="8" t="n">
        <f aca="false">-B16-K16-L16</f>
        <v>-0</v>
      </c>
      <c r="K16" s="11" t="n">
        <v>0</v>
      </c>
      <c r="L16" s="11" t="n">
        <v>0</v>
      </c>
    </row>
    <row r="17" customFormat="false" ht="10.2" hidden="false" customHeight="false" outlineLevel="0" collapsed="false">
      <c r="A17" s="6" t="n">
        <v>1974</v>
      </c>
      <c r="B17" s="0"/>
      <c r="I17" s="8" t="n">
        <f aca="false">-B17-K17-L17</f>
        <v>-0</v>
      </c>
      <c r="K17" s="11" t="n">
        <v>0</v>
      </c>
      <c r="L17" s="11" t="n">
        <v>0</v>
      </c>
    </row>
    <row r="18" customFormat="false" ht="10.2" hidden="false" customHeight="false" outlineLevel="0" collapsed="false">
      <c r="A18" s="6" t="n">
        <v>1975</v>
      </c>
      <c r="B18" s="0"/>
      <c r="I18" s="8" t="n">
        <f aca="false">-B18-K18-L18</f>
        <v>-0</v>
      </c>
      <c r="K18" s="11" t="n">
        <v>0</v>
      </c>
      <c r="L18" s="11" t="n">
        <v>0</v>
      </c>
    </row>
    <row r="19" customFormat="false" ht="10.2" hidden="false" customHeight="false" outlineLevel="0" collapsed="false">
      <c r="A19" s="6" t="n">
        <v>1976</v>
      </c>
      <c r="B19" s="0"/>
      <c r="I19" s="8" t="n">
        <f aca="false">-B19-K19-L19</f>
        <v>-0</v>
      </c>
      <c r="K19" s="11" t="n">
        <v>0</v>
      </c>
      <c r="L19" s="11" t="n">
        <v>0</v>
      </c>
    </row>
    <row r="20" customFormat="false" ht="10.2" hidden="false" customHeight="false" outlineLevel="0" collapsed="false">
      <c r="A20" s="6" t="n">
        <v>1977</v>
      </c>
      <c r="B20" s="0"/>
      <c r="I20" s="8" t="n">
        <f aca="false">-B20-K20-L20</f>
        <v>-0</v>
      </c>
      <c r="K20" s="11" t="n">
        <v>0</v>
      </c>
      <c r="L20" s="11" t="n">
        <v>0</v>
      </c>
    </row>
    <row r="21" customFormat="false" ht="10.2" hidden="false" customHeight="false" outlineLevel="0" collapsed="false">
      <c r="A21" s="6" t="n">
        <v>1978</v>
      </c>
      <c r="B21" s="0"/>
      <c r="I21" s="8" t="n">
        <f aca="false">-B21-K21-L21</f>
        <v>-0</v>
      </c>
      <c r="K21" s="11" t="n">
        <v>0</v>
      </c>
      <c r="L21" s="11" t="n">
        <v>0</v>
      </c>
    </row>
    <row r="22" customFormat="false" ht="10.2" hidden="false" customHeight="false" outlineLevel="0" collapsed="false">
      <c r="A22" s="6" t="n">
        <v>1979</v>
      </c>
      <c r="B22" s="0"/>
      <c r="I22" s="8" t="n">
        <f aca="false">-B22-K22-L22</f>
        <v>-0</v>
      </c>
      <c r="K22" s="11" t="n">
        <v>0</v>
      </c>
      <c r="L22" s="11" t="n">
        <v>0</v>
      </c>
    </row>
    <row r="23" customFormat="false" ht="10.2" hidden="false" customHeight="false" outlineLevel="0" collapsed="false">
      <c r="A23" s="6" t="n">
        <v>1980</v>
      </c>
      <c r="B23" s="0"/>
      <c r="I23" s="8" t="n">
        <f aca="false">-B23-K23-L23</f>
        <v>-0</v>
      </c>
      <c r="K23" s="11" t="n">
        <v>0</v>
      </c>
      <c r="L23" s="11" t="n">
        <v>0</v>
      </c>
    </row>
    <row r="24" customFormat="false" ht="10.2" hidden="false" customHeight="false" outlineLevel="0" collapsed="false">
      <c r="A24" s="6" t="n">
        <v>1981</v>
      </c>
      <c r="B24" s="0"/>
      <c r="I24" s="8" t="n">
        <f aca="false">-B24-K24-L24</f>
        <v>-0</v>
      </c>
      <c r="K24" s="11" t="n">
        <v>0</v>
      </c>
      <c r="L24" s="11" t="n">
        <v>0</v>
      </c>
    </row>
    <row r="25" customFormat="false" ht="10.2" hidden="false" customHeight="false" outlineLevel="0" collapsed="false">
      <c r="A25" s="6" t="n">
        <v>1982</v>
      </c>
      <c r="B25" s="0"/>
      <c r="I25" s="8" t="n">
        <f aca="false">-B25-K25-L25</f>
        <v>-0</v>
      </c>
      <c r="K25" s="11" t="n">
        <v>0</v>
      </c>
      <c r="L25" s="11" t="n">
        <v>0</v>
      </c>
    </row>
    <row r="26" customFormat="false" ht="10.2" hidden="false" customHeight="false" outlineLevel="0" collapsed="false">
      <c r="A26" s="6" t="n">
        <v>1983</v>
      </c>
      <c r="B26" s="0"/>
      <c r="I26" s="8" t="n">
        <f aca="false">-B26-K26-L26</f>
        <v>-0</v>
      </c>
      <c r="K26" s="11" t="n">
        <v>0</v>
      </c>
      <c r="L26" s="11" t="n">
        <v>0</v>
      </c>
    </row>
    <row r="27" customFormat="false" ht="10.2" hidden="false" customHeight="false" outlineLevel="0" collapsed="false">
      <c r="A27" s="6" t="n">
        <v>1984</v>
      </c>
      <c r="B27" s="0"/>
      <c r="I27" s="8" t="n">
        <f aca="false">-B27-K27-L27</f>
        <v>-0</v>
      </c>
      <c r="K27" s="11" t="n">
        <v>0</v>
      </c>
      <c r="L27" s="11" t="n">
        <v>0</v>
      </c>
    </row>
    <row r="28" customFormat="false" ht="10.2" hidden="false" customHeight="false" outlineLevel="0" collapsed="false">
      <c r="A28" s="6" t="n">
        <v>1985</v>
      </c>
      <c r="B28" s="0"/>
      <c r="I28" s="8" t="n">
        <f aca="false">-B28-K28-L28</f>
        <v>-0</v>
      </c>
      <c r="K28" s="11" t="n">
        <v>0</v>
      </c>
      <c r="L28" s="11" t="n">
        <v>0</v>
      </c>
    </row>
    <row r="29" customFormat="false" ht="10.2" hidden="false" customHeight="false" outlineLevel="0" collapsed="false">
      <c r="A29" s="6" t="n">
        <v>1986</v>
      </c>
      <c r="B29" s="0"/>
      <c r="I29" s="8" t="n">
        <f aca="false">-B29-K29-L29</f>
        <v>-0</v>
      </c>
      <c r="K29" s="11" t="n">
        <v>0</v>
      </c>
      <c r="L29" s="11" t="n">
        <v>0</v>
      </c>
    </row>
    <row r="30" customFormat="false" ht="10.2" hidden="false" customHeight="false" outlineLevel="0" collapsed="false">
      <c r="A30" s="6" t="n">
        <v>1987</v>
      </c>
      <c r="B30" s="0"/>
      <c r="I30" s="8" t="n">
        <f aca="false">-B30-K30-L30</f>
        <v>-0</v>
      </c>
      <c r="K30" s="11" t="n">
        <v>0</v>
      </c>
      <c r="L30" s="11" t="n">
        <v>0</v>
      </c>
    </row>
    <row r="31" customFormat="false" ht="10.2" hidden="false" customHeight="false" outlineLevel="0" collapsed="false">
      <c r="A31" s="6" t="n">
        <v>1988</v>
      </c>
      <c r="B31" s="0"/>
      <c r="I31" s="8" t="n">
        <f aca="false">-B31-K31-L31</f>
        <v>-0</v>
      </c>
      <c r="K31" s="11" t="n">
        <v>0</v>
      </c>
      <c r="L31" s="11" t="n">
        <v>0</v>
      </c>
    </row>
    <row r="32" customFormat="false" ht="10.2" hidden="false" customHeight="false" outlineLevel="0" collapsed="false">
      <c r="A32" s="6" t="n">
        <v>1989</v>
      </c>
      <c r="B32" s="0"/>
      <c r="I32" s="8" t="n">
        <f aca="false">-B32-K32-L32</f>
        <v>-0</v>
      </c>
      <c r="K32" s="11" t="n">
        <v>0</v>
      </c>
      <c r="L32" s="11" t="n">
        <v>0</v>
      </c>
    </row>
    <row r="33" customFormat="false" ht="10.2" hidden="false" customHeight="false" outlineLevel="0" collapsed="false">
      <c r="A33" s="6" t="n">
        <v>1990</v>
      </c>
      <c r="B33" s="0"/>
      <c r="I33" s="8" t="n">
        <f aca="false">-B33-K33-L33</f>
        <v>-0</v>
      </c>
      <c r="K33" s="11" t="n">
        <v>0</v>
      </c>
      <c r="L33" s="11" t="n">
        <v>0</v>
      </c>
    </row>
    <row r="34" customFormat="false" ht="10.2" hidden="false" customHeight="false" outlineLevel="0" collapsed="false">
      <c r="A34" s="6" t="n">
        <v>1991</v>
      </c>
      <c r="B34" s="0"/>
      <c r="I34" s="8" t="n">
        <f aca="false">-B34-K34-L34</f>
        <v>-0</v>
      </c>
      <c r="K34" s="11" t="n">
        <v>0</v>
      </c>
      <c r="L34" s="11" t="n">
        <v>0</v>
      </c>
    </row>
    <row r="35" customFormat="false" ht="10.2" hidden="false" customHeight="false" outlineLevel="0" collapsed="false">
      <c r="A35" s="6" t="n">
        <v>1992</v>
      </c>
      <c r="B35" s="0"/>
      <c r="I35" s="8" t="n">
        <f aca="false">-B35-K35-L35</f>
        <v>-0</v>
      </c>
      <c r="K35" s="11" t="n">
        <v>0</v>
      </c>
      <c r="L35" s="11" t="n">
        <v>0</v>
      </c>
    </row>
    <row r="36" customFormat="false" ht="10.2" hidden="false" customHeight="false" outlineLevel="0" collapsed="false">
      <c r="A36" s="6" t="n">
        <v>1993</v>
      </c>
      <c r="B36" s="0"/>
      <c r="I36" s="8" t="n">
        <f aca="false">-B36-K36-L36</f>
        <v>-0</v>
      </c>
      <c r="K36" s="11" t="n">
        <v>0</v>
      </c>
      <c r="L36" s="11" t="n">
        <v>0</v>
      </c>
    </row>
    <row r="37" customFormat="false" ht="10.2" hidden="false" customHeight="false" outlineLevel="0" collapsed="false">
      <c r="A37" s="6" t="n">
        <v>1994</v>
      </c>
      <c r="B37" s="0"/>
      <c r="I37" s="8" t="n">
        <f aca="false">-B37-K37-L37</f>
        <v>-0</v>
      </c>
      <c r="K37" s="11" t="n">
        <v>0</v>
      </c>
      <c r="L37" s="11" t="n">
        <v>0</v>
      </c>
    </row>
    <row r="38" customFormat="false" ht="10.2" hidden="false" customHeight="false" outlineLevel="0" collapsed="false">
      <c r="A38" s="6" t="n">
        <v>1995</v>
      </c>
      <c r="B38" s="0"/>
      <c r="I38" s="8" t="n">
        <f aca="false">-B38-K38-L38</f>
        <v>-0</v>
      </c>
      <c r="K38" s="11" t="n">
        <v>0</v>
      </c>
      <c r="L38" s="11" t="n">
        <v>0</v>
      </c>
    </row>
    <row r="39" customFormat="false" ht="10.2" hidden="false" customHeight="false" outlineLevel="0" collapsed="false">
      <c r="A39" s="6" t="n">
        <v>1996</v>
      </c>
      <c r="B39" s="0"/>
      <c r="I39" s="8" t="n">
        <f aca="false">-B39-K39-L39</f>
        <v>-0</v>
      </c>
      <c r="K39" s="11" t="n">
        <v>0</v>
      </c>
      <c r="L39" s="11" t="n">
        <v>0</v>
      </c>
    </row>
    <row r="40" customFormat="false" ht="10.2" hidden="false" customHeight="false" outlineLevel="0" collapsed="false">
      <c r="A40" s="6" t="n">
        <v>1997</v>
      </c>
      <c r="B40" s="0"/>
      <c r="I40" s="8" t="n">
        <f aca="false">-B40-K40-L40</f>
        <v>-0</v>
      </c>
      <c r="K40" s="11" t="n">
        <v>0</v>
      </c>
      <c r="L40" s="11" t="n">
        <v>0</v>
      </c>
    </row>
    <row r="41" customFormat="false" ht="10.2" hidden="false" customHeight="false" outlineLevel="0" collapsed="false">
      <c r="A41" s="6" t="n">
        <v>1998</v>
      </c>
      <c r="B41" s="11" t="n">
        <v>0.001462</v>
      </c>
      <c r="I41" s="8" t="n">
        <f aca="false">-B41-K41-L41</f>
        <v>0</v>
      </c>
      <c r="K41" s="11" t="n">
        <v>-0.001462</v>
      </c>
      <c r="L41" s="11" t="n">
        <v>0</v>
      </c>
    </row>
    <row r="42" customFormat="false" ht="10.2" hidden="false" customHeight="false" outlineLevel="0" collapsed="false">
      <c r="A42" s="6" t="n">
        <v>1999</v>
      </c>
      <c r="B42" s="11" t="n">
        <v>0.002236</v>
      </c>
      <c r="I42" s="8" t="n">
        <f aca="false">-B42-K42-L42</f>
        <v>0</v>
      </c>
      <c r="K42" s="11" t="n">
        <v>-0.002236</v>
      </c>
      <c r="L42" s="11" t="n">
        <v>0</v>
      </c>
    </row>
    <row r="43" customFormat="false" ht="10.2" hidden="false" customHeight="false" outlineLevel="0" collapsed="false">
      <c r="A43" s="6" t="n">
        <v>2000</v>
      </c>
      <c r="B43" s="11" t="n">
        <v>0.003096</v>
      </c>
      <c r="I43" s="8" t="n">
        <f aca="false">-B43-K43-L43</f>
        <v>0</v>
      </c>
      <c r="K43" s="11" t="n">
        <v>-0.003096</v>
      </c>
      <c r="L43" s="11" t="n">
        <v>0</v>
      </c>
    </row>
    <row r="44" customFormat="false" ht="10.2" hidden="false" customHeight="false" outlineLevel="0" collapsed="false">
      <c r="A44" s="6" t="n">
        <v>2001</v>
      </c>
      <c r="B44" s="11" t="n">
        <v>0.003698</v>
      </c>
      <c r="I44" s="8" t="n">
        <f aca="false">-B44-K44-L44</f>
        <v>0</v>
      </c>
      <c r="K44" s="11" t="n">
        <v>-0.003698</v>
      </c>
      <c r="L44" s="11" t="n">
        <v>0</v>
      </c>
    </row>
    <row r="45" customFormat="false" ht="10.2" hidden="false" customHeight="false" outlineLevel="0" collapsed="false">
      <c r="A45" s="6" t="n">
        <v>2002</v>
      </c>
      <c r="B45" s="11" t="n">
        <v>0.004042</v>
      </c>
      <c r="I45" s="8" t="n">
        <f aca="false">-B45-K45-L45</f>
        <v>0</v>
      </c>
      <c r="K45" s="11" t="n">
        <v>-0.004042</v>
      </c>
      <c r="L45" s="11" t="n">
        <v>0</v>
      </c>
    </row>
    <row r="46" customFormat="false" ht="10.2" hidden="false" customHeight="false" outlineLevel="0" collapsed="false">
      <c r="A46" s="6" t="n">
        <v>2003</v>
      </c>
      <c r="B46" s="11" t="n">
        <v>0.00559</v>
      </c>
      <c r="I46" s="8" t="n">
        <f aca="false">-B46-K46-L46</f>
        <v>0</v>
      </c>
      <c r="K46" s="11" t="n">
        <v>-0.00559</v>
      </c>
      <c r="L46" s="11" t="n">
        <v>0</v>
      </c>
    </row>
    <row r="47" customFormat="false" ht="10.2" hidden="false" customHeight="false" outlineLevel="0" collapsed="false">
      <c r="A47" s="6" t="n">
        <v>2004</v>
      </c>
      <c r="B47" s="11" t="n">
        <v>0.00602</v>
      </c>
      <c r="I47" s="8" t="n">
        <f aca="false">-B47-K47-L47</f>
        <v>0</v>
      </c>
      <c r="K47" s="11" t="n">
        <v>-0.00602</v>
      </c>
      <c r="L47" s="11" t="n">
        <v>0</v>
      </c>
    </row>
    <row r="48" customFormat="false" ht="10.2" hidden="false" customHeight="false" outlineLevel="0" collapsed="false">
      <c r="A48" s="6" t="n">
        <v>2005</v>
      </c>
      <c r="B48" s="11" t="n">
        <v>0.006966</v>
      </c>
      <c r="I48" s="8" t="n">
        <f aca="false">-B48-K48-L48</f>
        <v>0</v>
      </c>
      <c r="K48" s="11" t="n">
        <v>-0.006966</v>
      </c>
      <c r="L48" s="11" t="n">
        <v>0</v>
      </c>
    </row>
    <row r="49" customFormat="false" ht="10.2" hidden="false" customHeight="false" outlineLevel="0" collapsed="false">
      <c r="A49" s="6" t="n">
        <v>2006</v>
      </c>
      <c r="B49" s="11" t="n">
        <v>0.00774</v>
      </c>
      <c r="I49" s="8" t="n">
        <f aca="false">-B49-K49-L49</f>
        <v>0</v>
      </c>
      <c r="K49" s="11" t="n">
        <v>-0.00774</v>
      </c>
      <c r="L49" s="11" t="n">
        <v>0</v>
      </c>
    </row>
    <row r="50" customFormat="false" ht="10.2" hidden="false" customHeight="false" outlineLevel="0" collapsed="false">
      <c r="A50" s="12" t="n">
        <v>2007</v>
      </c>
      <c r="B50" s="14" t="n">
        <v>0.009374</v>
      </c>
      <c r="I50" s="8" t="n">
        <f aca="false">-B50-K50-L50</f>
        <v>0</v>
      </c>
      <c r="K50" s="14" t="n">
        <v>-0.009374</v>
      </c>
      <c r="L50" s="14" t="n">
        <v>0</v>
      </c>
    </row>
    <row r="51" customFormat="false" ht="10.2" hidden="false" customHeight="false" outlineLevel="0" collapsed="false">
      <c r="A51" s="12" t="n">
        <v>2008</v>
      </c>
      <c r="B51" s="14" t="n">
        <v>0.012357168</v>
      </c>
      <c r="I51" s="8" t="n">
        <f aca="false">-B51-K51-L51</f>
        <v>0</v>
      </c>
      <c r="K51" s="14" t="n">
        <v>-0.012357168</v>
      </c>
      <c r="L51" s="14" t="n">
        <v>0</v>
      </c>
    </row>
    <row r="52" customFormat="false" ht="10.2" hidden="false" customHeight="false" outlineLevel="0" collapsed="false">
      <c r="A52" s="12" t="n">
        <v>2009</v>
      </c>
      <c r="B52" s="14" t="n">
        <v>0.006543224</v>
      </c>
      <c r="I52" s="8" t="n">
        <f aca="false">-B52-K52-L52</f>
        <v>0</v>
      </c>
      <c r="K52" s="14" t="n">
        <v>-0.006543224</v>
      </c>
      <c r="L52" s="14" t="n">
        <v>0</v>
      </c>
    </row>
    <row r="53" customFormat="false" ht="10.2" hidden="false" customHeight="false" outlineLevel="0" collapsed="false">
      <c r="A53" s="12" t="n">
        <v>2010</v>
      </c>
      <c r="B53" s="14" t="n">
        <v>0.00738654</v>
      </c>
      <c r="I53" s="8" t="n">
        <f aca="false">-B53-K53-L53</f>
        <v>0</v>
      </c>
      <c r="K53" s="14" t="n">
        <v>-0.00738654</v>
      </c>
      <c r="L53" s="14" t="n">
        <v>0</v>
      </c>
    </row>
    <row r="54" customFormat="false" ht="10.2" hidden="false" customHeight="false" outlineLevel="0" collapsed="false">
      <c r="A54" s="12" t="n">
        <v>2011</v>
      </c>
      <c r="B54" s="14" t="n">
        <v>0.138804</v>
      </c>
      <c r="I54" s="8" t="n">
        <f aca="false">-B54-K54-L54</f>
        <v>0</v>
      </c>
      <c r="K54" s="14" t="n">
        <v>-0.138804</v>
      </c>
      <c r="L54" s="14" t="n">
        <v>0</v>
      </c>
    </row>
    <row r="55" customFormat="false" ht="10.2" hidden="false" customHeight="false" outlineLevel="0" collapsed="false">
      <c r="A55" s="12" t="n">
        <v>2012</v>
      </c>
      <c r="B55" s="14" t="n">
        <v>0.7028751448</v>
      </c>
      <c r="I55" s="8" t="n">
        <f aca="false">-B55-K55-L55</f>
        <v>1.95156391047391E-017</v>
      </c>
      <c r="K55" s="14" t="n">
        <v>-0.7026171448</v>
      </c>
      <c r="L55" s="14" t="n">
        <v>-0.000258</v>
      </c>
    </row>
    <row r="56" customFormat="false" ht="10.2" hidden="false" customHeight="false" outlineLevel="0" collapsed="false">
      <c r="A56" s="12" t="n">
        <v>2013</v>
      </c>
      <c r="B56" s="14" t="n">
        <v>1.296370794</v>
      </c>
      <c r="I56" s="8" t="n">
        <f aca="false">-B56-K56-L56</f>
        <v>-1.43982048506075E-016</v>
      </c>
      <c r="K56" s="14" t="n">
        <v>-1.295338794</v>
      </c>
      <c r="L56" s="14" t="n">
        <v>-0.001032</v>
      </c>
    </row>
    <row r="57" customFormat="false" ht="10.2" hidden="false" customHeight="false" outlineLevel="0" collapsed="false">
      <c r="A57" s="12" t="n">
        <v>2014</v>
      </c>
      <c r="B57" s="14" t="n">
        <v>1.371356</v>
      </c>
      <c r="I57" s="8" t="n">
        <f aca="false">-B57-K57-L57</f>
        <v>-1.43982048506075E-016</v>
      </c>
      <c r="K57" s="14" t="n">
        <v>-1.370324</v>
      </c>
      <c r="L57" s="14" t="n">
        <v>-0.001032</v>
      </c>
    </row>
    <row r="58" customFormat="false" ht="10.2" hidden="false" customHeight="false" outlineLevel="0" collapsed="false">
      <c r="A58" s="12" t="n">
        <v>2015</v>
      </c>
      <c r="B58" s="14" t="n">
        <v>1.262738</v>
      </c>
      <c r="I58" s="8" t="n">
        <f aca="false">-B58-K58-L58</f>
        <v>7.80625564189563E-017</v>
      </c>
      <c r="K58" s="14" t="n">
        <v>-1.261706</v>
      </c>
      <c r="L58" s="14" t="n">
        <v>-0.001032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6.10526315789474"/>
    <col collapsed="false" hidden="false" max="10" min="10" style="1" width="1.71255060728745"/>
    <col collapsed="false" hidden="false" max="19" min="11" style="1" width="5.03643724696356"/>
    <col collapsed="false" hidden="false" max="20" min="20" style="1" width="3.31983805668016"/>
    <col collapsed="false" hidden="false" max="26" min="21" style="1" width="6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43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0"/>
      <c r="I3" s="8" t="n">
        <f aca="false">-B3-K3-L3+Y3</f>
        <v>0</v>
      </c>
      <c r="K3" s="11" t="n">
        <v>0</v>
      </c>
      <c r="L3" s="11" t="n">
        <v>0</v>
      </c>
      <c r="Y3" s="0"/>
    </row>
    <row r="4" customFormat="false" ht="10.2" hidden="false" customHeight="false" outlineLevel="0" collapsed="false">
      <c r="A4" s="6" t="n">
        <v>1961</v>
      </c>
      <c r="B4" s="0"/>
      <c r="I4" s="8" t="n">
        <f aca="false">-B4-K4-L4+Y4</f>
        <v>0</v>
      </c>
      <c r="K4" s="11" t="n">
        <v>0</v>
      </c>
      <c r="L4" s="11" t="n">
        <v>0</v>
      </c>
      <c r="Y4" s="0"/>
    </row>
    <row r="5" customFormat="false" ht="10.2" hidden="false" customHeight="false" outlineLevel="0" collapsed="false">
      <c r="A5" s="6" t="n">
        <v>1962</v>
      </c>
      <c r="B5" s="0"/>
      <c r="I5" s="8" t="n">
        <f aca="false">-B5-K5-L5+Y5</f>
        <v>0</v>
      </c>
      <c r="K5" s="11" t="n">
        <v>0</v>
      </c>
      <c r="L5" s="11" t="n">
        <v>0</v>
      </c>
      <c r="Y5" s="0"/>
    </row>
    <row r="6" customFormat="false" ht="10.2" hidden="false" customHeight="false" outlineLevel="0" collapsed="false">
      <c r="A6" s="6" t="n">
        <v>1963</v>
      </c>
      <c r="B6" s="0"/>
      <c r="I6" s="8" t="n">
        <f aca="false">-B6-K6-L6+Y6</f>
        <v>0</v>
      </c>
      <c r="K6" s="11" t="n">
        <v>0</v>
      </c>
      <c r="L6" s="11" t="n">
        <v>0</v>
      </c>
      <c r="Y6" s="0"/>
    </row>
    <row r="7" customFormat="false" ht="10.2" hidden="false" customHeight="false" outlineLevel="0" collapsed="false">
      <c r="A7" s="6" t="n">
        <v>1964</v>
      </c>
      <c r="B7" s="0"/>
      <c r="I7" s="8" t="n">
        <f aca="false">-B7-K7-L7+Y7</f>
        <v>0</v>
      </c>
      <c r="K7" s="11" t="n">
        <v>0</v>
      </c>
      <c r="L7" s="11" t="n">
        <v>0</v>
      </c>
      <c r="Y7" s="0"/>
    </row>
    <row r="8" customFormat="false" ht="10.2" hidden="false" customHeight="false" outlineLevel="0" collapsed="false">
      <c r="A8" s="6" t="n">
        <v>1965</v>
      </c>
      <c r="B8" s="0"/>
      <c r="I8" s="8" t="n">
        <f aca="false">-B8-K8-L8+Y8</f>
        <v>0</v>
      </c>
      <c r="K8" s="11" t="n">
        <v>0</v>
      </c>
      <c r="L8" s="11" t="n">
        <v>0</v>
      </c>
      <c r="Y8" s="0"/>
    </row>
    <row r="9" customFormat="false" ht="10.2" hidden="false" customHeight="false" outlineLevel="0" collapsed="false">
      <c r="A9" s="6" t="n">
        <v>1966</v>
      </c>
      <c r="B9" s="0"/>
      <c r="I9" s="8" t="n">
        <f aca="false">-B9-K9-L9+Y9</f>
        <v>0</v>
      </c>
      <c r="K9" s="11" t="n">
        <v>0</v>
      </c>
      <c r="L9" s="11" t="n">
        <v>0</v>
      </c>
      <c r="Y9" s="0"/>
    </row>
    <row r="10" customFormat="false" ht="10.2" hidden="false" customHeight="false" outlineLevel="0" collapsed="false">
      <c r="A10" s="6" t="n">
        <v>1967</v>
      </c>
      <c r="B10" s="0"/>
      <c r="I10" s="8" t="n">
        <f aca="false">-B10-K10-L10+Y10</f>
        <v>0</v>
      </c>
      <c r="K10" s="11" t="n">
        <v>0</v>
      </c>
      <c r="L10" s="11" t="n">
        <v>0</v>
      </c>
      <c r="Y10" s="0"/>
    </row>
    <row r="11" customFormat="false" ht="10.2" hidden="false" customHeight="false" outlineLevel="0" collapsed="false">
      <c r="A11" s="6" t="n">
        <v>1968</v>
      </c>
      <c r="B11" s="0"/>
      <c r="I11" s="8" t="n">
        <f aca="false">-B11-K11-L11+Y11</f>
        <v>0</v>
      </c>
      <c r="K11" s="11" t="n">
        <v>0</v>
      </c>
      <c r="L11" s="11" t="n">
        <v>0</v>
      </c>
      <c r="Y11" s="0"/>
    </row>
    <row r="12" customFormat="false" ht="10.2" hidden="false" customHeight="false" outlineLevel="0" collapsed="false">
      <c r="A12" s="6" t="n">
        <v>1969</v>
      </c>
      <c r="B12" s="0"/>
      <c r="I12" s="8" t="n">
        <f aca="false">-B12-K12-L12+Y12</f>
        <v>0</v>
      </c>
      <c r="K12" s="11" t="n">
        <v>0</v>
      </c>
      <c r="L12" s="11" t="n">
        <v>0</v>
      </c>
      <c r="Y12" s="0"/>
    </row>
    <row r="13" customFormat="false" ht="10.2" hidden="false" customHeight="false" outlineLevel="0" collapsed="false">
      <c r="A13" s="6" t="n">
        <v>1970</v>
      </c>
      <c r="B13" s="0"/>
      <c r="I13" s="8" t="n">
        <f aca="false">-B13-K13-L13+Y13</f>
        <v>0</v>
      </c>
      <c r="K13" s="11" t="n">
        <v>0</v>
      </c>
      <c r="L13" s="11" t="n">
        <v>0</v>
      </c>
      <c r="Y13" s="0"/>
    </row>
    <row r="14" customFormat="false" ht="10.2" hidden="false" customHeight="false" outlineLevel="0" collapsed="false">
      <c r="A14" s="6" t="n">
        <v>1971</v>
      </c>
      <c r="B14" s="0"/>
      <c r="I14" s="8" t="n">
        <f aca="false">-B14-K14-L14+Y14</f>
        <v>0</v>
      </c>
      <c r="K14" s="11" t="n">
        <v>0</v>
      </c>
      <c r="L14" s="11" t="n">
        <v>0</v>
      </c>
      <c r="Y14" s="0"/>
    </row>
    <row r="15" customFormat="false" ht="10.2" hidden="false" customHeight="false" outlineLevel="0" collapsed="false">
      <c r="A15" s="6" t="n">
        <v>1972</v>
      </c>
      <c r="B15" s="0"/>
      <c r="I15" s="8" t="n">
        <f aca="false">-B15-K15-L15+Y15</f>
        <v>0</v>
      </c>
      <c r="K15" s="11" t="n">
        <v>0</v>
      </c>
      <c r="L15" s="11" t="n">
        <v>0</v>
      </c>
      <c r="Y15" s="0"/>
    </row>
    <row r="16" customFormat="false" ht="10.2" hidden="false" customHeight="false" outlineLevel="0" collapsed="false">
      <c r="A16" s="6" t="n">
        <v>1973</v>
      </c>
      <c r="B16" s="0"/>
      <c r="I16" s="8" t="n">
        <f aca="false">-B16-K16-L16+Y16</f>
        <v>0</v>
      </c>
      <c r="K16" s="11" t="n">
        <v>0</v>
      </c>
      <c r="L16" s="11" t="n">
        <v>0</v>
      </c>
      <c r="Y16" s="0"/>
    </row>
    <row r="17" customFormat="false" ht="10.2" hidden="false" customHeight="false" outlineLevel="0" collapsed="false">
      <c r="A17" s="6" t="n">
        <v>1974</v>
      </c>
      <c r="B17" s="0"/>
      <c r="I17" s="8" t="n">
        <f aca="false">-B17-K17-L17+Y17</f>
        <v>0</v>
      </c>
      <c r="K17" s="11" t="n">
        <v>0</v>
      </c>
      <c r="L17" s="11" t="n">
        <v>0</v>
      </c>
      <c r="Y17" s="0"/>
    </row>
    <row r="18" customFormat="false" ht="10.2" hidden="false" customHeight="false" outlineLevel="0" collapsed="false">
      <c r="A18" s="6" t="n">
        <v>1975</v>
      </c>
      <c r="B18" s="0"/>
      <c r="I18" s="8" t="n">
        <f aca="false">-B18-K18-L18+Y18</f>
        <v>0</v>
      </c>
      <c r="K18" s="11" t="n">
        <v>0</v>
      </c>
      <c r="L18" s="11" t="n">
        <v>0</v>
      </c>
      <c r="Y18" s="0"/>
    </row>
    <row r="19" customFormat="false" ht="10.2" hidden="false" customHeight="false" outlineLevel="0" collapsed="false">
      <c r="A19" s="6" t="n">
        <v>1976</v>
      </c>
      <c r="B19" s="0"/>
      <c r="I19" s="8" t="n">
        <f aca="false">-B19-K19-L19+Y19</f>
        <v>0</v>
      </c>
      <c r="K19" s="11" t="n">
        <v>0</v>
      </c>
      <c r="L19" s="11" t="n">
        <v>0</v>
      </c>
      <c r="Y19" s="0"/>
    </row>
    <row r="20" customFormat="false" ht="10.2" hidden="false" customHeight="false" outlineLevel="0" collapsed="false">
      <c r="A20" s="6" t="n">
        <v>1977</v>
      </c>
      <c r="B20" s="0"/>
      <c r="I20" s="8" t="n">
        <f aca="false">-B20-K20-L20+Y20</f>
        <v>0</v>
      </c>
      <c r="K20" s="11" t="n">
        <v>0</v>
      </c>
      <c r="L20" s="11" t="n">
        <v>0</v>
      </c>
      <c r="Y20" s="0"/>
    </row>
    <row r="21" customFormat="false" ht="10.2" hidden="false" customHeight="false" outlineLevel="0" collapsed="false">
      <c r="A21" s="6" t="n">
        <v>1978</v>
      </c>
      <c r="B21" s="0"/>
      <c r="I21" s="8" t="n">
        <f aca="false">-B21-K21-L21+Y21</f>
        <v>0</v>
      </c>
      <c r="K21" s="11" t="n">
        <v>0</v>
      </c>
      <c r="L21" s="11" t="n">
        <v>0</v>
      </c>
      <c r="Y21" s="0"/>
    </row>
    <row r="22" customFormat="false" ht="10.2" hidden="false" customHeight="false" outlineLevel="0" collapsed="false">
      <c r="A22" s="6" t="n">
        <v>1979</v>
      </c>
      <c r="B22" s="0"/>
      <c r="I22" s="8" t="n">
        <f aca="false">-B22-K22-L22+Y22</f>
        <v>0</v>
      </c>
      <c r="K22" s="11" t="n">
        <v>0</v>
      </c>
      <c r="L22" s="11" t="n">
        <v>0</v>
      </c>
      <c r="Y22" s="0"/>
    </row>
    <row r="23" customFormat="false" ht="10.2" hidden="false" customHeight="false" outlineLevel="0" collapsed="false">
      <c r="A23" s="6" t="n">
        <v>1980</v>
      </c>
      <c r="B23" s="0"/>
      <c r="I23" s="8" t="n">
        <f aca="false">-B23-K23-L23+Y23</f>
        <v>0</v>
      </c>
      <c r="K23" s="11" t="n">
        <v>0</v>
      </c>
      <c r="L23" s="11" t="n">
        <v>0</v>
      </c>
      <c r="Y23" s="0"/>
    </row>
    <row r="24" customFormat="false" ht="10.2" hidden="false" customHeight="false" outlineLevel="0" collapsed="false">
      <c r="A24" s="6" t="n">
        <v>1981</v>
      </c>
      <c r="B24" s="0"/>
      <c r="I24" s="8" t="n">
        <f aca="false">-B24-K24-L24+Y24</f>
        <v>0</v>
      </c>
      <c r="K24" s="11" t="n">
        <v>0</v>
      </c>
      <c r="L24" s="11" t="n">
        <v>0</v>
      </c>
      <c r="Y24" s="0"/>
    </row>
    <row r="25" customFormat="false" ht="10.2" hidden="false" customHeight="false" outlineLevel="0" collapsed="false">
      <c r="A25" s="6" t="n">
        <v>1982</v>
      </c>
      <c r="B25" s="0"/>
      <c r="I25" s="8" t="n">
        <f aca="false">-B25-K25-L25+Y25</f>
        <v>0</v>
      </c>
      <c r="K25" s="11" t="n">
        <v>0</v>
      </c>
      <c r="L25" s="11" t="n">
        <v>0</v>
      </c>
      <c r="Y25" s="0"/>
    </row>
    <row r="26" customFormat="false" ht="10.2" hidden="false" customHeight="false" outlineLevel="0" collapsed="false">
      <c r="A26" s="6" t="n">
        <v>1983</v>
      </c>
      <c r="B26" s="0"/>
      <c r="I26" s="8" t="n">
        <f aca="false">-B26-K26-L26+Y26</f>
        <v>0</v>
      </c>
      <c r="K26" s="11" t="n">
        <v>0</v>
      </c>
      <c r="L26" s="11" t="n">
        <v>0</v>
      </c>
      <c r="Y26" s="0"/>
    </row>
    <row r="27" customFormat="false" ht="10.2" hidden="false" customHeight="false" outlineLevel="0" collapsed="false">
      <c r="A27" s="6" t="n">
        <v>1984</v>
      </c>
      <c r="B27" s="0"/>
      <c r="I27" s="8" t="n">
        <f aca="false">-B27-K27-L27+Y27</f>
        <v>0</v>
      </c>
      <c r="K27" s="11" t="n">
        <v>0</v>
      </c>
      <c r="L27" s="11" t="n">
        <v>0</v>
      </c>
      <c r="Y27" s="0"/>
    </row>
    <row r="28" customFormat="false" ht="10.2" hidden="false" customHeight="false" outlineLevel="0" collapsed="false">
      <c r="A28" s="6" t="n">
        <v>1985</v>
      </c>
      <c r="B28" s="0"/>
      <c r="I28" s="8" t="n">
        <f aca="false">-B28-K28-L28+Y28</f>
        <v>0</v>
      </c>
      <c r="K28" s="11" t="n">
        <v>0</v>
      </c>
      <c r="L28" s="11" t="n">
        <v>0</v>
      </c>
      <c r="Y28" s="0"/>
    </row>
    <row r="29" customFormat="false" ht="10.2" hidden="false" customHeight="false" outlineLevel="0" collapsed="false">
      <c r="A29" s="6" t="n">
        <v>1986</v>
      </c>
      <c r="B29" s="0"/>
      <c r="I29" s="8" t="n">
        <f aca="false">-B29-K29-L29+Y29</f>
        <v>0</v>
      </c>
      <c r="K29" s="11" t="n">
        <v>0</v>
      </c>
      <c r="L29" s="11" t="n">
        <v>0</v>
      </c>
      <c r="Y29" s="0"/>
    </row>
    <row r="30" customFormat="false" ht="10.2" hidden="false" customHeight="false" outlineLevel="0" collapsed="false">
      <c r="A30" s="6" t="n">
        <v>1987</v>
      </c>
      <c r="B30" s="0"/>
      <c r="I30" s="8" t="n">
        <f aca="false">-B30-K30-L30+Y30</f>
        <v>0</v>
      </c>
      <c r="K30" s="11" t="n">
        <v>0</v>
      </c>
      <c r="L30" s="11" t="n">
        <v>0</v>
      </c>
      <c r="Y30" s="0"/>
    </row>
    <row r="31" customFormat="false" ht="10.2" hidden="false" customHeight="false" outlineLevel="0" collapsed="false">
      <c r="A31" s="6" t="n">
        <v>1988</v>
      </c>
      <c r="B31" s="0"/>
      <c r="I31" s="8" t="n">
        <f aca="false">-B31-K31-L31+Y31</f>
        <v>0</v>
      </c>
      <c r="K31" s="11" t="n">
        <v>0</v>
      </c>
      <c r="L31" s="11" t="n">
        <v>0</v>
      </c>
      <c r="Y31" s="0"/>
    </row>
    <row r="32" customFormat="false" ht="10.2" hidden="false" customHeight="false" outlineLevel="0" collapsed="false">
      <c r="A32" s="6" t="n">
        <v>1989</v>
      </c>
      <c r="B32" s="0"/>
      <c r="I32" s="8" t="n">
        <f aca="false">-B32-K32-L32+Y32</f>
        <v>0</v>
      </c>
      <c r="K32" s="11" t="n">
        <v>0</v>
      </c>
      <c r="L32" s="11" t="n">
        <v>0</v>
      </c>
      <c r="Y32" s="0"/>
    </row>
    <row r="33" customFormat="false" ht="10.2" hidden="false" customHeight="false" outlineLevel="0" collapsed="false">
      <c r="A33" s="6" t="n">
        <v>1990</v>
      </c>
      <c r="B33" s="0"/>
      <c r="I33" s="8" t="n">
        <f aca="false">-B33-K33-L33+Y33</f>
        <v>0</v>
      </c>
      <c r="K33" s="11" t="n">
        <v>0</v>
      </c>
      <c r="L33" s="11" t="n">
        <v>0</v>
      </c>
      <c r="Y33" s="0"/>
    </row>
    <row r="34" customFormat="false" ht="10.2" hidden="false" customHeight="false" outlineLevel="0" collapsed="false">
      <c r="A34" s="6" t="n">
        <v>1991</v>
      </c>
      <c r="B34" s="0"/>
      <c r="I34" s="8" t="n">
        <f aca="false">-B34-K34-L34+Y34</f>
        <v>0</v>
      </c>
      <c r="K34" s="11" t="n">
        <v>0</v>
      </c>
      <c r="L34" s="11" t="n">
        <v>0</v>
      </c>
      <c r="Y34" s="0"/>
    </row>
    <row r="35" customFormat="false" ht="10.2" hidden="false" customHeight="false" outlineLevel="0" collapsed="false">
      <c r="A35" s="6" t="n">
        <v>1992</v>
      </c>
      <c r="B35" s="0"/>
      <c r="I35" s="8" t="n">
        <f aca="false">-B35-K35-L35+Y35</f>
        <v>0</v>
      </c>
      <c r="K35" s="11" t="n">
        <v>0</v>
      </c>
      <c r="L35" s="11" t="n">
        <v>0</v>
      </c>
      <c r="Y35" s="0"/>
    </row>
    <row r="36" customFormat="false" ht="10.2" hidden="false" customHeight="false" outlineLevel="0" collapsed="false">
      <c r="A36" s="6" t="n">
        <v>1993</v>
      </c>
      <c r="B36" s="0"/>
      <c r="I36" s="8" t="n">
        <f aca="false">-B36-K36-L36+Y36</f>
        <v>0</v>
      </c>
      <c r="K36" s="11" t="n">
        <v>0</v>
      </c>
      <c r="L36" s="11" t="n">
        <v>0</v>
      </c>
      <c r="Y36" s="0"/>
    </row>
    <row r="37" customFormat="false" ht="10.2" hidden="false" customHeight="false" outlineLevel="0" collapsed="false">
      <c r="A37" s="6" t="n">
        <v>1994</v>
      </c>
      <c r="B37" s="0"/>
      <c r="I37" s="8" t="n">
        <f aca="false">-B37-K37-L37+Y37</f>
        <v>0</v>
      </c>
      <c r="K37" s="11" t="n">
        <v>0</v>
      </c>
      <c r="L37" s="11" t="n">
        <v>0</v>
      </c>
      <c r="Y37" s="0"/>
    </row>
    <row r="38" customFormat="false" ht="10.2" hidden="false" customHeight="false" outlineLevel="0" collapsed="false">
      <c r="A38" s="6" t="n">
        <v>1995</v>
      </c>
      <c r="B38" s="0"/>
      <c r="I38" s="8" t="n">
        <f aca="false">-B38-K38-L38+Y38</f>
        <v>0</v>
      </c>
      <c r="K38" s="11" t="n">
        <v>0</v>
      </c>
      <c r="L38" s="11" t="n">
        <v>0</v>
      </c>
      <c r="Y38" s="0"/>
    </row>
    <row r="39" customFormat="false" ht="10.2" hidden="false" customHeight="false" outlineLevel="0" collapsed="false">
      <c r="A39" s="6" t="n">
        <v>1996</v>
      </c>
      <c r="B39" s="0"/>
      <c r="I39" s="8" t="n">
        <f aca="false">-B39-K39-L39+Y39</f>
        <v>0</v>
      </c>
      <c r="K39" s="11" t="n">
        <v>0</v>
      </c>
      <c r="L39" s="11" t="n">
        <v>0</v>
      </c>
      <c r="Y39" s="0"/>
    </row>
    <row r="40" customFormat="false" ht="10.2" hidden="false" customHeight="false" outlineLevel="0" collapsed="false">
      <c r="A40" s="6" t="n">
        <v>1997</v>
      </c>
      <c r="B40" s="0"/>
      <c r="I40" s="8" t="n">
        <f aca="false">-B40-K40-L40+Y40</f>
        <v>0</v>
      </c>
      <c r="K40" s="11" t="n">
        <v>0</v>
      </c>
      <c r="L40" s="11" t="n">
        <v>0</v>
      </c>
      <c r="Y40" s="0"/>
    </row>
    <row r="41" customFormat="false" ht="10.2" hidden="false" customHeight="false" outlineLevel="0" collapsed="false">
      <c r="A41" s="6" t="n">
        <v>1998</v>
      </c>
      <c r="B41" s="0"/>
      <c r="I41" s="8" t="n">
        <f aca="false">-B41-K41-L41+Y41</f>
        <v>0</v>
      </c>
      <c r="K41" s="11" t="n">
        <v>0</v>
      </c>
      <c r="L41" s="11" t="n">
        <v>0</v>
      </c>
      <c r="Y41" s="0"/>
    </row>
    <row r="42" customFormat="false" ht="10.2" hidden="false" customHeight="false" outlineLevel="0" collapsed="false">
      <c r="A42" s="6" t="n">
        <v>1999</v>
      </c>
      <c r="B42" s="0"/>
      <c r="I42" s="8" t="n">
        <f aca="false">-B42-K42-L42+Y42</f>
        <v>0</v>
      </c>
      <c r="K42" s="11" t="n">
        <v>0</v>
      </c>
      <c r="L42" s="11" t="n">
        <v>0</v>
      </c>
      <c r="Y42" s="0"/>
    </row>
    <row r="43" customFormat="false" ht="10.2" hidden="false" customHeight="false" outlineLevel="0" collapsed="false">
      <c r="A43" s="6" t="n">
        <v>2000</v>
      </c>
      <c r="B43" s="0"/>
      <c r="I43" s="8" t="n">
        <f aca="false">-B43-K43-L43+Y43</f>
        <v>0</v>
      </c>
      <c r="K43" s="11" t="n">
        <v>0</v>
      </c>
      <c r="L43" s="11" t="n">
        <v>0</v>
      </c>
      <c r="Y43" s="0"/>
    </row>
    <row r="44" customFormat="false" ht="10.2" hidden="false" customHeight="false" outlineLevel="0" collapsed="false">
      <c r="A44" s="6" t="n">
        <v>2001</v>
      </c>
      <c r="B44" s="0"/>
      <c r="I44" s="8" t="n">
        <f aca="false">-B44-K44-L44+Y44</f>
        <v>0</v>
      </c>
      <c r="K44" s="11" t="n">
        <v>0</v>
      </c>
      <c r="L44" s="11" t="n">
        <v>0</v>
      </c>
      <c r="Y44" s="0"/>
    </row>
    <row r="45" customFormat="false" ht="10.2" hidden="false" customHeight="false" outlineLevel="0" collapsed="false">
      <c r="A45" s="6" t="n">
        <v>2002</v>
      </c>
      <c r="B45" s="0"/>
      <c r="I45" s="8" t="n">
        <f aca="false">-B45-K45-L45+Y45</f>
        <v>0</v>
      </c>
      <c r="K45" s="11" t="n">
        <v>0</v>
      </c>
      <c r="L45" s="11" t="n">
        <v>0</v>
      </c>
      <c r="Y45" s="0"/>
    </row>
    <row r="46" customFormat="false" ht="10.2" hidden="false" customHeight="false" outlineLevel="0" collapsed="false">
      <c r="A46" s="6" t="n">
        <v>2003</v>
      </c>
      <c r="B46" s="0"/>
      <c r="I46" s="8" t="n">
        <f aca="false">-B46-K46-L46+Y46</f>
        <v>0</v>
      </c>
      <c r="K46" s="11" t="n">
        <v>0</v>
      </c>
      <c r="L46" s="11" t="n">
        <v>0</v>
      </c>
      <c r="Y46" s="0"/>
    </row>
    <row r="47" customFormat="false" ht="10.2" hidden="false" customHeight="false" outlineLevel="0" collapsed="false">
      <c r="A47" s="6" t="n">
        <v>2004</v>
      </c>
      <c r="B47" s="11" t="n">
        <v>135.230356</v>
      </c>
      <c r="I47" s="8" t="n">
        <f aca="false">-B47-K47-L47+Y47</f>
        <v>0</v>
      </c>
      <c r="K47" s="11" t="n">
        <v>-6.230356</v>
      </c>
      <c r="L47" s="11" t="n">
        <v>0</v>
      </c>
      <c r="Y47" s="11" t="n">
        <v>129</v>
      </c>
    </row>
    <row r="48" customFormat="false" ht="10.2" hidden="false" customHeight="false" outlineLevel="0" collapsed="false">
      <c r="A48" s="6" t="n">
        <v>2005</v>
      </c>
      <c r="B48" s="11" t="n">
        <v>135.16789119</v>
      </c>
      <c r="I48" s="8" t="n">
        <f aca="false">-B48-K48-L48+Y48</f>
        <v>0</v>
      </c>
      <c r="K48" s="11" t="n">
        <v>-6.16789119</v>
      </c>
      <c r="L48" s="11" t="n">
        <v>0</v>
      </c>
      <c r="Y48" s="11" t="n">
        <v>129</v>
      </c>
    </row>
    <row r="49" customFormat="false" ht="10.2" hidden="false" customHeight="false" outlineLevel="0" collapsed="false">
      <c r="A49" s="6" t="n">
        <v>2006</v>
      </c>
      <c r="B49" s="11" t="n">
        <v>134.98904</v>
      </c>
      <c r="I49" s="8" t="n">
        <f aca="false">-B49-K49-L49+Y49</f>
        <v>0</v>
      </c>
      <c r="K49" s="11" t="n">
        <v>-5.98904</v>
      </c>
      <c r="L49" s="11" t="n">
        <v>0</v>
      </c>
      <c r="Y49" s="11" t="n">
        <v>129</v>
      </c>
    </row>
    <row r="50" customFormat="false" ht="10.2" hidden="false" customHeight="false" outlineLevel="0" collapsed="false">
      <c r="A50" s="12" t="n">
        <v>2007</v>
      </c>
      <c r="B50" s="14" t="n">
        <v>134.225634684</v>
      </c>
      <c r="I50" s="8" t="n">
        <f aca="false">-B50-K50-L50+Y50</f>
        <v>0</v>
      </c>
      <c r="K50" s="14" t="n">
        <v>-5.296998</v>
      </c>
      <c r="L50" s="14" t="n">
        <v>0</v>
      </c>
      <c r="Y50" s="14" t="n">
        <v>128.928636684</v>
      </c>
    </row>
    <row r="51" customFormat="false" ht="10.2" hidden="false" customHeight="false" outlineLevel="0" collapsed="false">
      <c r="A51" s="12" t="n">
        <v>2008</v>
      </c>
      <c r="B51" s="14" t="n">
        <v>132.536429392</v>
      </c>
      <c r="I51" s="8" t="n">
        <f aca="false">-B51-K51-L51+Y51</f>
        <v>0</v>
      </c>
      <c r="K51" s="14" t="n">
        <v>-3.607792708</v>
      </c>
      <c r="L51" s="14" t="n">
        <v>0</v>
      </c>
      <c r="Y51" s="14" t="n">
        <v>128.928636684</v>
      </c>
    </row>
    <row r="52" customFormat="false" ht="10.2" hidden="false" customHeight="false" outlineLevel="0" collapsed="false">
      <c r="A52" s="12" t="n">
        <v>2009</v>
      </c>
      <c r="B52" s="14" t="n">
        <v>132.0961481436</v>
      </c>
      <c r="I52" s="8" t="n">
        <f aca="false">-B52-K52-L52+Y52</f>
        <v>0</v>
      </c>
      <c r="K52" s="14" t="n">
        <v>-3.1675114596</v>
      </c>
      <c r="L52" s="14" t="n">
        <v>0</v>
      </c>
      <c r="Y52" s="14" t="n">
        <v>128.928636684</v>
      </c>
    </row>
    <row r="53" customFormat="false" ht="10.2" hidden="false" customHeight="false" outlineLevel="0" collapsed="false">
      <c r="A53" s="12" t="n">
        <v>2010</v>
      </c>
      <c r="B53" s="14" t="n">
        <v>131.1088748172</v>
      </c>
      <c r="I53" s="8" t="n">
        <f aca="false">-B53-K53-L53+Y53</f>
        <v>0</v>
      </c>
      <c r="K53" s="14" t="n">
        <v>-2.1802381332</v>
      </c>
      <c r="L53" s="14" t="n">
        <v>0</v>
      </c>
      <c r="Y53" s="14" t="n">
        <v>128.928636684</v>
      </c>
    </row>
    <row r="54" customFormat="false" ht="10.2" hidden="false" customHeight="false" outlineLevel="0" collapsed="false">
      <c r="A54" s="12" t="n">
        <v>2011</v>
      </c>
      <c r="B54" s="14" t="n">
        <v>131.253216684</v>
      </c>
      <c r="I54" s="8" t="n">
        <f aca="false">-B54-K54-L54+Y54</f>
        <v>0</v>
      </c>
      <c r="K54" s="14" t="n">
        <v>-2.255866</v>
      </c>
      <c r="L54" s="14" t="n">
        <v>-0.068714</v>
      </c>
      <c r="Y54" s="14" t="n">
        <v>128.928636684</v>
      </c>
    </row>
    <row r="55" customFormat="false" ht="10.2" hidden="false" customHeight="false" outlineLevel="0" collapsed="false">
      <c r="A55" s="12" t="n">
        <v>2012</v>
      </c>
      <c r="B55" s="14" t="n">
        <v>160.802089926638</v>
      </c>
      <c r="I55" s="8" t="n">
        <f aca="false">-B55-K55-L55+Y55</f>
        <v>0</v>
      </c>
      <c r="K55" s="14" t="n">
        <v>-31.754687242638</v>
      </c>
      <c r="L55" s="14" t="n">
        <v>-0.118766</v>
      </c>
      <c r="Y55" s="14" t="n">
        <v>128.928636684</v>
      </c>
    </row>
    <row r="56" customFormat="false" ht="10.2" hidden="false" customHeight="false" outlineLevel="0" collapsed="false">
      <c r="A56" s="12" t="n">
        <v>2013</v>
      </c>
      <c r="B56" s="14" t="n">
        <v>168.01998622</v>
      </c>
      <c r="I56" s="8" t="n">
        <f aca="false">-B56-K56-L56+Y56</f>
        <v>0</v>
      </c>
      <c r="K56" s="14" t="n">
        <v>-38.904385536</v>
      </c>
      <c r="L56" s="14" t="n">
        <v>-0.186964</v>
      </c>
      <c r="Y56" s="14" t="n">
        <v>128.928636684</v>
      </c>
    </row>
    <row r="57" customFormat="false" ht="10.2" hidden="false" customHeight="false" outlineLevel="0" collapsed="false">
      <c r="A57" s="12" t="n">
        <v>2014</v>
      </c>
      <c r="B57" s="14" t="n">
        <v>182.204862684</v>
      </c>
      <c r="I57" s="8" t="n">
        <f aca="false">-B57-K57-L57+Y57</f>
        <v>0</v>
      </c>
      <c r="K57" s="14" t="n">
        <v>-53.242084</v>
      </c>
      <c r="L57" s="14" t="n">
        <v>-0.034142</v>
      </c>
      <c r="Y57" s="14" t="n">
        <v>128.928636684</v>
      </c>
    </row>
    <row r="58" customFormat="false" ht="10.2" hidden="false" customHeight="false" outlineLevel="0" collapsed="false">
      <c r="A58" s="12" t="n">
        <v>2015</v>
      </c>
      <c r="B58" s="14" t="n">
        <v>179.955443502</v>
      </c>
      <c r="I58" s="8" t="n">
        <f aca="false">-B58-K58-L58+Y58</f>
        <v>0</v>
      </c>
      <c r="K58" s="14" t="n">
        <v>-50.993782818</v>
      </c>
      <c r="L58" s="14" t="n">
        <v>-0.033024</v>
      </c>
      <c r="Y58" s="14" t="n">
        <v>128.928636684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6.85425101214575"/>
    <col collapsed="false" hidden="false" max="9" min="3" style="1" width="6.10526315789474"/>
    <col collapsed="false" hidden="false" max="10" min="10" style="1" width="1.71255060728745"/>
    <col collapsed="false" hidden="false" max="11" min="11" style="1" width="5.03643724696356"/>
    <col collapsed="false" hidden="false" max="12" min="12" style="1" width="5.89068825910931"/>
    <col collapsed="false" hidden="false" max="19" min="13" style="1" width="5.03643724696356"/>
    <col collapsed="false" hidden="false" max="20" min="20" style="1" width="3.31983805668016"/>
    <col collapsed="false" hidden="false" max="25" min="21" style="1" width="6"/>
    <col collapsed="false" hidden="false" max="26" min="26" style="1" width="7.49797570850202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44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1" t="n">
        <v>0</v>
      </c>
      <c r="I3" s="8" t="n">
        <f aca="false">-B3-L3+Z3</f>
        <v>0</v>
      </c>
      <c r="K3" s="11"/>
      <c r="L3" s="11" t="n">
        <v>0</v>
      </c>
      <c r="O3" s="7"/>
      <c r="Z3" s="1" t="n">
        <v>0</v>
      </c>
    </row>
    <row r="4" customFormat="false" ht="10.2" hidden="false" customHeight="false" outlineLevel="0" collapsed="false">
      <c r="A4" s="6" t="n">
        <v>1961</v>
      </c>
      <c r="B4" s="11" t="n">
        <v>0</v>
      </c>
      <c r="I4" s="8" t="n">
        <f aca="false">-B4-L4+Z4</f>
        <v>0</v>
      </c>
      <c r="K4" s="11"/>
      <c r="L4" s="11" t="n">
        <v>0</v>
      </c>
      <c r="O4" s="7"/>
      <c r="Z4" s="11" t="n">
        <v>0</v>
      </c>
    </row>
    <row r="5" customFormat="false" ht="10.2" hidden="false" customHeight="false" outlineLevel="0" collapsed="false">
      <c r="A5" s="6" t="n">
        <v>1962</v>
      </c>
      <c r="B5" s="11" t="n">
        <v>0</v>
      </c>
      <c r="I5" s="8" t="n">
        <f aca="false">-B5-L5+Z5</f>
        <v>0</v>
      </c>
      <c r="K5" s="11"/>
      <c r="L5" s="11" t="n">
        <v>0</v>
      </c>
      <c r="O5" s="7"/>
      <c r="Z5" s="11" t="n">
        <v>0</v>
      </c>
    </row>
    <row r="6" customFormat="false" ht="10.2" hidden="false" customHeight="false" outlineLevel="0" collapsed="false">
      <c r="A6" s="6" t="n">
        <v>1963</v>
      </c>
      <c r="B6" s="11" t="n">
        <v>0</v>
      </c>
      <c r="I6" s="8" t="n">
        <f aca="false">-B6-L6+Z6</f>
        <v>0</v>
      </c>
      <c r="K6" s="11"/>
      <c r="L6" s="11" t="n">
        <v>0</v>
      </c>
      <c r="O6" s="7"/>
      <c r="Z6" s="11" t="n">
        <v>0</v>
      </c>
    </row>
    <row r="7" customFormat="false" ht="10.2" hidden="false" customHeight="false" outlineLevel="0" collapsed="false">
      <c r="A7" s="6" t="n">
        <v>1964</v>
      </c>
      <c r="B7" s="11" t="n">
        <v>0</v>
      </c>
      <c r="I7" s="8" t="n">
        <f aca="false">-B7-L7+Z7</f>
        <v>0</v>
      </c>
      <c r="K7" s="11"/>
      <c r="L7" s="11" t="n">
        <v>0</v>
      </c>
      <c r="O7" s="7"/>
      <c r="Z7" s="11" t="n">
        <v>0</v>
      </c>
    </row>
    <row r="8" customFormat="false" ht="10.2" hidden="false" customHeight="false" outlineLevel="0" collapsed="false">
      <c r="A8" s="6" t="n">
        <v>1965</v>
      </c>
      <c r="B8" s="11" t="n">
        <v>0</v>
      </c>
      <c r="I8" s="8" t="n">
        <f aca="false">-B8-L8+Z8</f>
        <v>0</v>
      </c>
      <c r="K8" s="11"/>
      <c r="L8" s="11" t="n">
        <v>0</v>
      </c>
      <c r="O8" s="7"/>
      <c r="Z8" s="11" t="n">
        <v>0</v>
      </c>
    </row>
    <row r="9" customFormat="false" ht="10.2" hidden="false" customHeight="false" outlineLevel="0" collapsed="false">
      <c r="A9" s="6" t="n">
        <v>1966</v>
      </c>
      <c r="B9" s="11" t="n">
        <v>0</v>
      </c>
      <c r="I9" s="8" t="n">
        <f aca="false">-B9-L9+Z9</f>
        <v>0</v>
      </c>
      <c r="K9" s="11"/>
      <c r="L9" s="11" t="n">
        <v>0</v>
      </c>
      <c r="O9" s="7"/>
      <c r="Z9" s="11" t="n">
        <v>0</v>
      </c>
    </row>
    <row r="10" customFormat="false" ht="10.2" hidden="false" customHeight="false" outlineLevel="0" collapsed="false">
      <c r="A10" s="6" t="n">
        <v>1967</v>
      </c>
      <c r="B10" s="11" t="n">
        <v>0</v>
      </c>
      <c r="I10" s="8" t="n">
        <f aca="false">-B10-L10+Z10</f>
        <v>0</v>
      </c>
      <c r="K10" s="11"/>
      <c r="L10" s="11" t="n">
        <v>0</v>
      </c>
      <c r="O10" s="7"/>
      <c r="Z10" s="11" t="n">
        <v>0</v>
      </c>
    </row>
    <row r="11" customFormat="false" ht="10.2" hidden="false" customHeight="false" outlineLevel="0" collapsed="false">
      <c r="A11" s="6" t="n">
        <v>1968</v>
      </c>
      <c r="B11" s="11" t="n">
        <v>0</v>
      </c>
      <c r="I11" s="8" t="n">
        <f aca="false">-B11-L11+Z11</f>
        <v>0</v>
      </c>
      <c r="K11" s="11"/>
      <c r="L11" s="11" t="n">
        <v>0</v>
      </c>
      <c r="O11" s="7"/>
      <c r="Z11" s="11" t="n">
        <v>0</v>
      </c>
    </row>
    <row r="12" customFormat="false" ht="10.2" hidden="false" customHeight="false" outlineLevel="0" collapsed="false">
      <c r="A12" s="6" t="n">
        <v>1969</v>
      </c>
      <c r="B12" s="11" t="n">
        <v>0</v>
      </c>
      <c r="I12" s="8" t="n">
        <f aca="false">-B12-L12+Z12</f>
        <v>0</v>
      </c>
      <c r="K12" s="11"/>
      <c r="L12" s="11" t="n">
        <v>0</v>
      </c>
      <c r="O12" s="7"/>
      <c r="Z12" s="11" t="n">
        <v>0</v>
      </c>
    </row>
    <row r="13" customFormat="false" ht="10.2" hidden="false" customHeight="false" outlineLevel="0" collapsed="false">
      <c r="A13" s="6" t="n">
        <v>1970</v>
      </c>
      <c r="B13" s="11" t="n">
        <v>346</v>
      </c>
      <c r="I13" s="8" t="n">
        <f aca="false">-B13-L13+Z13</f>
        <v>0</v>
      </c>
      <c r="K13" s="11"/>
      <c r="L13" s="11" t="n">
        <v>-15</v>
      </c>
      <c r="O13" s="7"/>
      <c r="Z13" s="11" t="n">
        <v>331</v>
      </c>
    </row>
    <row r="14" customFormat="false" ht="10.2" hidden="false" customHeight="false" outlineLevel="0" collapsed="false">
      <c r="A14" s="6" t="n">
        <v>1971</v>
      </c>
      <c r="B14" s="11" t="n">
        <v>327</v>
      </c>
      <c r="I14" s="8" t="n">
        <f aca="false">-B14-L14+Z14</f>
        <v>0</v>
      </c>
      <c r="K14" s="11"/>
      <c r="L14" s="11" t="n">
        <v>-16</v>
      </c>
      <c r="O14" s="7"/>
      <c r="Z14" s="11" t="n">
        <v>311</v>
      </c>
    </row>
    <row r="15" customFormat="false" ht="10.2" hidden="false" customHeight="false" outlineLevel="0" collapsed="false">
      <c r="A15" s="6" t="n">
        <v>1972</v>
      </c>
      <c r="B15" s="11" t="n">
        <v>428</v>
      </c>
      <c r="I15" s="8" t="n">
        <f aca="false">-B15-L15+Z15</f>
        <v>0</v>
      </c>
      <c r="K15" s="11"/>
      <c r="L15" s="11" t="n">
        <v>-23</v>
      </c>
      <c r="O15" s="7"/>
      <c r="Z15" s="11" t="n">
        <v>405</v>
      </c>
    </row>
    <row r="16" customFormat="false" ht="10.2" hidden="false" customHeight="false" outlineLevel="0" collapsed="false">
      <c r="A16" s="6" t="n">
        <v>1973</v>
      </c>
      <c r="B16" s="11" t="n">
        <v>594</v>
      </c>
      <c r="I16" s="8" t="n">
        <f aca="false">-B16-L16+Z16</f>
        <v>0</v>
      </c>
      <c r="K16" s="11"/>
      <c r="L16" s="11" t="n">
        <v>-17</v>
      </c>
      <c r="O16" s="7"/>
      <c r="Z16" s="11" t="n">
        <v>577</v>
      </c>
    </row>
    <row r="17" customFormat="false" ht="10.2" hidden="false" customHeight="false" outlineLevel="0" collapsed="false">
      <c r="A17" s="6" t="n">
        <v>1974</v>
      </c>
      <c r="B17" s="11" t="n">
        <v>547</v>
      </c>
      <c r="I17" s="8" t="n">
        <f aca="false">-B17-L17+Z17</f>
        <v>0</v>
      </c>
      <c r="K17" s="11"/>
      <c r="L17" s="11" t="n">
        <v>-19</v>
      </c>
      <c r="O17" s="7"/>
      <c r="Z17" s="11" t="n">
        <v>528</v>
      </c>
    </row>
    <row r="18" customFormat="false" ht="10.2" hidden="false" customHeight="false" outlineLevel="0" collapsed="false">
      <c r="A18" s="6" t="n">
        <v>1975</v>
      </c>
      <c r="B18" s="11" t="n">
        <v>533</v>
      </c>
      <c r="I18" s="8" t="n">
        <f aca="false">-B18-L18+Z18</f>
        <v>0</v>
      </c>
      <c r="K18" s="11"/>
      <c r="L18" s="11" t="n">
        <v>-18</v>
      </c>
      <c r="O18" s="7"/>
      <c r="Z18" s="11" t="n">
        <v>515</v>
      </c>
    </row>
    <row r="19" customFormat="false" ht="10.2" hidden="false" customHeight="false" outlineLevel="0" collapsed="false">
      <c r="A19" s="6" t="n">
        <v>1976</v>
      </c>
      <c r="B19" s="11" t="n">
        <v>531</v>
      </c>
      <c r="I19" s="8" t="n">
        <f aca="false">-B19-L19+Z19</f>
        <v>0</v>
      </c>
      <c r="K19" s="11"/>
      <c r="L19" s="11" t="n">
        <v>-17</v>
      </c>
      <c r="O19" s="7"/>
      <c r="Z19" s="11" t="n">
        <v>514</v>
      </c>
    </row>
    <row r="20" customFormat="false" ht="10.2" hidden="false" customHeight="false" outlineLevel="0" collapsed="false">
      <c r="A20" s="6" t="n">
        <v>1977</v>
      </c>
      <c r="B20" s="11" t="n">
        <v>570</v>
      </c>
      <c r="I20" s="8" t="n">
        <f aca="false">-B20-L20+Z20</f>
        <v>0</v>
      </c>
      <c r="K20" s="11"/>
      <c r="L20" s="11" t="n">
        <v>-17</v>
      </c>
      <c r="O20" s="7"/>
      <c r="Z20" s="11" t="n">
        <v>553</v>
      </c>
    </row>
    <row r="21" customFormat="false" ht="10.2" hidden="false" customHeight="false" outlineLevel="0" collapsed="false">
      <c r="A21" s="6" t="n">
        <v>1978</v>
      </c>
      <c r="B21" s="11" t="n">
        <v>527</v>
      </c>
      <c r="I21" s="8" t="n">
        <f aca="false">-B21-L21+Z21</f>
        <v>0</v>
      </c>
      <c r="K21" s="11"/>
      <c r="L21" s="11" t="n">
        <v>-17</v>
      </c>
      <c r="O21" s="7"/>
      <c r="Z21" s="11" t="n">
        <v>510</v>
      </c>
    </row>
    <row r="22" customFormat="false" ht="10.2" hidden="false" customHeight="false" outlineLevel="0" collapsed="false">
      <c r="A22" s="6" t="n">
        <v>1979</v>
      </c>
      <c r="B22" s="11" t="n">
        <v>537</v>
      </c>
      <c r="I22" s="8" t="n">
        <f aca="false">-B22-L22+Z22</f>
        <v>0</v>
      </c>
      <c r="K22" s="11"/>
      <c r="L22" s="11" t="n">
        <v>-18</v>
      </c>
      <c r="O22" s="7"/>
      <c r="Z22" s="11" t="n">
        <v>519</v>
      </c>
    </row>
    <row r="23" customFormat="false" ht="10.2" hidden="false" customHeight="false" outlineLevel="0" collapsed="false">
      <c r="A23" s="6" t="n">
        <v>1980</v>
      </c>
      <c r="B23" s="11" t="n">
        <v>673</v>
      </c>
      <c r="I23" s="8" t="n">
        <f aca="false">-B23-L23+Z23</f>
        <v>0</v>
      </c>
      <c r="K23" s="11"/>
      <c r="L23" s="11" t="n">
        <v>-23</v>
      </c>
      <c r="O23" s="7"/>
      <c r="Z23" s="11" t="n">
        <v>650</v>
      </c>
    </row>
    <row r="24" customFormat="false" ht="10.2" hidden="false" customHeight="false" outlineLevel="0" collapsed="false">
      <c r="A24" s="6" t="n">
        <v>1981</v>
      </c>
      <c r="B24" s="11" t="n">
        <v>582</v>
      </c>
      <c r="I24" s="8" t="n">
        <f aca="false">-B24-L24+Z24</f>
        <v>0</v>
      </c>
      <c r="K24" s="11"/>
      <c r="L24" s="11" t="n">
        <v>-21</v>
      </c>
      <c r="O24" s="7"/>
      <c r="Z24" s="11" t="n">
        <v>561</v>
      </c>
    </row>
    <row r="25" customFormat="false" ht="10.2" hidden="false" customHeight="false" outlineLevel="0" collapsed="false">
      <c r="A25" s="6" t="n">
        <v>1982</v>
      </c>
      <c r="B25" s="11" t="n">
        <v>541</v>
      </c>
      <c r="I25" s="8" t="n">
        <f aca="false">-B25-L25+Z25</f>
        <v>0</v>
      </c>
      <c r="K25" s="11"/>
      <c r="L25" s="11" t="n">
        <v>-33</v>
      </c>
      <c r="O25" s="7"/>
      <c r="Z25" s="11" t="n">
        <v>508</v>
      </c>
    </row>
    <row r="26" customFormat="false" ht="10.2" hidden="false" customHeight="false" outlineLevel="0" collapsed="false">
      <c r="A26" s="6" t="n">
        <v>1983</v>
      </c>
      <c r="B26" s="11" t="n">
        <v>578</v>
      </c>
      <c r="I26" s="8" t="n">
        <f aca="false">-B26-L26+Z26</f>
        <v>0</v>
      </c>
      <c r="K26" s="11"/>
      <c r="L26" s="11" t="n">
        <v>-30</v>
      </c>
      <c r="O26" s="7"/>
      <c r="Z26" s="11" t="n">
        <v>548</v>
      </c>
    </row>
    <row r="27" customFormat="false" ht="10.2" hidden="false" customHeight="false" outlineLevel="0" collapsed="false">
      <c r="A27" s="6" t="n">
        <v>1984</v>
      </c>
      <c r="B27" s="11" t="n">
        <v>607</v>
      </c>
      <c r="I27" s="8" t="n">
        <f aca="false">-B27-L27+Z27</f>
        <v>0</v>
      </c>
      <c r="K27" s="11"/>
      <c r="L27" s="11" t="n">
        <v>-30</v>
      </c>
      <c r="O27" s="7"/>
      <c r="Z27" s="11" t="n">
        <v>577</v>
      </c>
    </row>
    <row r="28" customFormat="false" ht="10.2" hidden="false" customHeight="false" outlineLevel="0" collapsed="false">
      <c r="A28" s="6" t="n">
        <v>1985</v>
      </c>
      <c r="B28" s="11" t="n">
        <v>553</v>
      </c>
      <c r="I28" s="8" t="n">
        <f aca="false">-B28-L28+Z28</f>
        <v>0</v>
      </c>
      <c r="K28" s="11"/>
      <c r="L28" s="11" t="n">
        <v>-28</v>
      </c>
      <c r="O28" s="7"/>
      <c r="Z28" s="11" t="n">
        <v>525</v>
      </c>
    </row>
    <row r="29" customFormat="false" ht="10.2" hidden="false" customHeight="false" outlineLevel="0" collapsed="false">
      <c r="A29" s="6" t="n">
        <v>1986</v>
      </c>
      <c r="B29" s="11" t="n">
        <v>537</v>
      </c>
      <c r="I29" s="8" t="n">
        <f aca="false">-B29-L29+Z29</f>
        <v>0</v>
      </c>
      <c r="K29" s="11"/>
      <c r="L29" s="11" t="n">
        <v>-30</v>
      </c>
      <c r="O29" s="7"/>
      <c r="Z29" s="11" t="n">
        <v>507</v>
      </c>
    </row>
    <row r="30" customFormat="false" ht="10.2" hidden="false" customHeight="false" outlineLevel="0" collapsed="false">
      <c r="A30" s="6" t="n">
        <v>1987</v>
      </c>
      <c r="B30" s="11" t="n">
        <v>589</v>
      </c>
      <c r="I30" s="8" t="n">
        <f aca="false">-B30-L30+Z30</f>
        <v>0</v>
      </c>
      <c r="K30" s="11"/>
      <c r="L30" s="11" t="n">
        <v>-31</v>
      </c>
      <c r="O30" s="7"/>
      <c r="Z30" s="11" t="n">
        <v>558</v>
      </c>
    </row>
    <row r="31" customFormat="false" ht="10.2" hidden="false" customHeight="false" outlineLevel="0" collapsed="false">
      <c r="A31" s="6" t="n">
        <v>1988</v>
      </c>
      <c r="B31" s="11" t="n">
        <v>552</v>
      </c>
      <c r="I31" s="8" t="n">
        <f aca="false">-B31-L31+Z31</f>
        <v>0</v>
      </c>
      <c r="K31" s="11"/>
      <c r="L31" s="11" t="n">
        <v>-34</v>
      </c>
      <c r="O31" s="7"/>
      <c r="Z31" s="11" t="n">
        <v>518</v>
      </c>
    </row>
    <row r="32" customFormat="false" ht="10.2" hidden="false" customHeight="false" outlineLevel="0" collapsed="false">
      <c r="A32" s="6" t="n">
        <v>1989</v>
      </c>
      <c r="B32" s="11" t="n">
        <v>443</v>
      </c>
      <c r="I32" s="8" t="n">
        <f aca="false">-B32-L32+Z32</f>
        <v>0</v>
      </c>
      <c r="K32" s="11"/>
      <c r="L32" s="11" t="n">
        <v>-30</v>
      </c>
      <c r="O32" s="7"/>
      <c r="Z32" s="11" t="n">
        <v>413</v>
      </c>
    </row>
    <row r="33" customFormat="false" ht="10.2" hidden="false" customHeight="false" outlineLevel="0" collapsed="false">
      <c r="A33" s="6" t="n">
        <v>1990</v>
      </c>
      <c r="B33" s="11" t="n">
        <v>442</v>
      </c>
      <c r="I33" s="8" t="n">
        <f aca="false">-B33-L33+Z33</f>
        <v>0</v>
      </c>
      <c r="K33" s="11"/>
      <c r="L33" s="11" t="n">
        <v>-12</v>
      </c>
      <c r="O33" s="7"/>
      <c r="Z33" s="11" t="n">
        <v>430</v>
      </c>
    </row>
    <row r="34" customFormat="false" ht="10.2" hidden="false" customHeight="false" outlineLevel="0" collapsed="false">
      <c r="A34" s="6" t="n">
        <v>1991</v>
      </c>
      <c r="B34" s="11" t="n">
        <v>442</v>
      </c>
      <c r="I34" s="8" t="n">
        <f aca="false">-B34-L34+Z34</f>
        <v>0</v>
      </c>
      <c r="K34" s="11"/>
      <c r="L34" s="11" t="n">
        <v>-13.65</v>
      </c>
      <c r="O34" s="7"/>
      <c r="Z34" s="11" t="n">
        <v>428.35</v>
      </c>
    </row>
    <row r="35" customFormat="false" ht="10.2" hidden="false" customHeight="false" outlineLevel="0" collapsed="false">
      <c r="A35" s="6" t="n">
        <v>1992</v>
      </c>
      <c r="B35" s="11" t="n">
        <v>455</v>
      </c>
      <c r="I35" s="8" t="n">
        <f aca="false">-B35-L35+Z35</f>
        <v>0</v>
      </c>
      <c r="K35" s="11"/>
      <c r="L35" s="11" t="n">
        <v>-15.86</v>
      </c>
      <c r="O35" s="7"/>
      <c r="Z35" s="11" t="n">
        <v>439.14</v>
      </c>
    </row>
    <row r="36" customFormat="false" ht="10.2" hidden="false" customHeight="false" outlineLevel="0" collapsed="false">
      <c r="A36" s="6" t="n">
        <v>1993</v>
      </c>
      <c r="B36" s="11" t="n">
        <v>536</v>
      </c>
      <c r="I36" s="8" t="n">
        <f aca="false">-B36-L36+Z36</f>
        <v>0</v>
      </c>
      <c r="K36" s="11"/>
      <c r="L36" s="11" t="n">
        <v>-18.85</v>
      </c>
      <c r="O36" s="7"/>
      <c r="Z36" s="11" t="n">
        <v>517.15</v>
      </c>
    </row>
    <row r="37" customFormat="false" ht="10.2" hidden="false" customHeight="false" outlineLevel="0" collapsed="false">
      <c r="A37" s="6" t="n">
        <v>1994</v>
      </c>
      <c r="B37" s="11" t="n">
        <v>586</v>
      </c>
      <c r="I37" s="8" t="n">
        <f aca="false">-B37-L37+Z37</f>
        <v>0</v>
      </c>
      <c r="K37" s="11"/>
      <c r="L37" s="11" t="n">
        <v>-18.98</v>
      </c>
      <c r="O37" s="7"/>
      <c r="Z37" s="11" t="n">
        <v>567.02</v>
      </c>
    </row>
    <row r="38" customFormat="false" ht="10.2" hidden="false" customHeight="false" outlineLevel="0" collapsed="false">
      <c r="A38" s="6" t="n">
        <v>1995</v>
      </c>
      <c r="B38" s="11" t="n">
        <v>714</v>
      </c>
      <c r="I38" s="8" t="n">
        <f aca="false">-B38-L38+Z38</f>
        <v>0</v>
      </c>
      <c r="K38" s="11"/>
      <c r="L38" s="11" t="n">
        <v>-21.71</v>
      </c>
      <c r="O38" s="7"/>
      <c r="Z38" s="11" t="n">
        <v>692.29</v>
      </c>
    </row>
    <row r="39" customFormat="false" ht="10.2" hidden="false" customHeight="false" outlineLevel="0" collapsed="false">
      <c r="A39" s="6" t="n">
        <v>1996</v>
      </c>
      <c r="B39" s="11" t="n">
        <v>709</v>
      </c>
      <c r="I39" s="8" t="n">
        <f aca="false">-B39-L39+Z39</f>
        <v>0</v>
      </c>
      <c r="K39" s="11"/>
      <c r="L39" s="11" t="n">
        <v>-31.2</v>
      </c>
      <c r="O39" s="7"/>
      <c r="Z39" s="11" t="n">
        <v>677.8</v>
      </c>
    </row>
    <row r="40" customFormat="false" ht="10.2" hidden="false" customHeight="false" outlineLevel="0" collapsed="false">
      <c r="A40" s="6" t="n">
        <v>1997</v>
      </c>
      <c r="B40" s="11" t="n">
        <v>784</v>
      </c>
      <c r="I40" s="8" t="n">
        <f aca="false">-B40-L40+Z40</f>
        <v>0</v>
      </c>
      <c r="K40" s="11"/>
      <c r="L40" s="11" t="n">
        <v>-31</v>
      </c>
      <c r="O40" s="7"/>
      <c r="Z40" s="11" t="n">
        <v>753</v>
      </c>
    </row>
    <row r="41" customFormat="false" ht="10.2" hidden="false" customHeight="false" outlineLevel="0" collapsed="false">
      <c r="A41" s="6" t="n">
        <v>1998</v>
      </c>
      <c r="B41" s="11" t="n">
        <v>868</v>
      </c>
      <c r="I41" s="8" t="n">
        <f aca="false">-B41-L41+Z41</f>
        <v>0</v>
      </c>
      <c r="K41" s="11"/>
      <c r="L41" s="11" t="n">
        <v>-37.05</v>
      </c>
      <c r="O41" s="7"/>
      <c r="Z41" s="11" t="n">
        <v>830.95</v>
      </c>
    </row>
    <row r="42" customFormat="false" ht="10.2" hidden="false" customHeight="false" outlineLevel="0" collapsed="false">
      <c r="A42" s="6" t="n">
        <v>1999</v>
      </c>
      <c r="B42" s="11" t="n">
        <v>832</v>
      </c>
      <c r="I42" s="8" t="n">
        <f aca="false">-B42-L42+Z42</f>
        <v>0</v>
      </c>
      <c r="K42" s="11"/>
      <c r="L42" s="11" t="n">
        <v>-35.1</v>
      </c>
      <c r="O42" s="7"/>
      <c r="Z42" s="11" t="n">
        <v>796.9</v>
      </c>
    </row>
    <row r="43" customFormat="false" ht="10.2" hidden="false" customHeight="false" outlineLevel="0" collapsed="false">
      <c r="A43" s="6" t="n">
        <v>2000</v>
      </c>
      <c r="B43" s="11" t="n">
        <v>884</v>
      </c>
      <c r="I43" s="8" t="n">
        <f aca="false">-B43-L43+Z43</f>
        <v>0</v>
      </c>
      <c r="K43" s="11"/>
      <c r="L43" s="11" t="n">
        <v>-44.46</v>
      </c>
      <c r="O43" s="7"/>
      <c r="Z43" s="11" t="n">
        <v>839.54</v>
      </c>
    </row>
    <row r="44" customFormat="false" ht="10.2" hidden="false" customHeight="false" outlineLevel="0" collapsed="false">
      <c r="A44" s="6" t="n">
        <v>2001</v>
      </c>
      <c r="B44" s="11" t="n">
        <v>910</v>
      </c>
      <c r="I44" s="8" t="n">
        <f aca="false">-B44-L44+Z44</f>
        <v>0</v>
      </c>
      <c r="K44" s="11"/>
      <c r="L44" s="11" t="n">
        <v>-45</v>
      </c>
      <c r="O44" s="7"/>
      <c r="Z44" s="11" t="n">
        <v>865</v>
      </c>
    </row>
    <row r="45" customFormat="false" ht="10.2" hidden="false" customHeight="false" outlineLevel="0" collapsed="false">
      <c r="A45" s="6" t="n">
        <v>2002</v>
      </c>
      <c r="B45" s="11" t="n">
        <v>676</v>
      </c>
      <c r="I45" s="8" t="n">
        <f aca="false">-B45-L45+Z45</f>
        <v>0</v>
      </c>
      <c r="K45" s="11"/>
      <c r="L45" s="11" t="n">
        <v>-63</v>
      </c>
      <c r="O45" s="7"/>
      <c r="Z45" s="11" t="n">
        <v>613</v>
      </c>
    </row>
    <row r="46" customFormat="false" ht="10.2" hidden="false" customHeight="false" outlineLevel="0" collapsed="false">
      <c r="A46" s="6" t="n">
        <v>2003</v>
      </c>
      <c r="B46" s="11" t="n">
        <v>749</v>
      </c>
      <c r="I46" s="8" t="n">
        <f aca="false">-B46-L46+Z46</f>
        <v>0</v>
      </c>
      <c r="K46" s="11"/>
      <c r="L46" s="11" t="n">
        <v>-77</v>
      </c>
      <c r="O46" s="7"/>
      <c r="Z46" s="11" t="n">
        <v>672</v>
      </c>
    </row>
    <row r="47" customFormat="false" ht="10.2" hidden="false" customHeight="false" outlineLevel="0" collapsed="false">
      <c r="A47" s="6" t="n">
        <v>2004</v>
      </c>
      <c r="B47" s="11" t="n">
        <v>753.02767962</v>
      </c>
      <c r="I47" s="8" t="n">
        <f aca="false">-B47-L47+Z47</f>
        <v>0</v>
      </c>
      <c r="K47" s="11"/>
      <c r="L47" s="11" t="n">
        <v>-64.112175</v>
      </c>
      <c r="O47" s="7"/>
      <c r="Z47" s="11" t="n">
        <v>688.91550462</v>
      </c>
    </row>
    <row r="48" customFormat="false" ht="10.2" hidden="false" customHeight="false" outlineLevel="0" collapsed="false">
      <c r="A48" s="6" t="n">
        <v>2005</v>
      </c>
      <c r="B48" s="11" t="n">
        <v>815.29779627</v>
      </c>
      <c r="I48" s="8" t="n">
        <f aca="false">-B48-L48+Z48</f>
        <v>0</v>
      </c>
      <c r="K48" s="11"/>
      <c r="L48" s="11" t="n">
        <v>-78.4814625</v>
      </c>
      <c r="O48" s="7"/>
      <c r="Z48" s="11" t="n">
        <v>736.81633377</v>
      </c>
    </row>
    <row r="49" customFormat="false" ht="10.2" hidden="false" customHeight="false" outlineLevel="0" collapsed="false">
      <c r="A49" s="6" t="n">
        <v>2006</v>
      </c>
      <c r="B49" s="11" t="n">
        <v>919.963929375</v>
      </c>
      <c r="I49" s="8" t="n">
        <f aca="false">-B49-L49+Z49</f>
        <v>0</v>
      </c>
      <c r="K49" s="11"/>
      <c r="L49" s="11" t="n">
        <v>-92.8789875</v>
      </c>
      <c r="O49" s="7"/>
      <c r="Z49" s="11" t="n">
        <v>827.084941875</v>
      </c>
    </row>
    <row r="50" customFormat="false" ht="10.2" hidden="false" customHeight="false" outlineLevel="0" collapsed="false">
      <c r="A50" s="12" t="n">
        <v>2007</v>
      </c>
      <c r="B50" s="11" t="n">
        <v>931.810487715</v>
      </c>
      <c r="I50" s="8" t="n">
        <f aca="false">-B50-L50+Z50</f>
        <v>0</v>
      </c>
      <c r="K50" s="11"/>
      <c r="L50" s="11" t="n">
        <v>-115.6757625</v>
      </c>
      <c r="O50" s="7"/>
      <c r="Z50" s="11" t="n">
        <v>816.134725215</v>
      </c>
    </row>
    <row r="51" customFormat="false" ht="10.2" hidden="false" customHeight="false" outlineLevel="0" collapsed="false">
      <c r="A51" s="12" t="n">
        <v>2008</v>
      </c>
      <c r="B51" s="11" t="n">
        <v>961.9570998</v>
      </c>
      <c r="I51" s="8" t="n">
        <f aca="false">-B51-L51+Z51</f>
        <v>0</v>
      </c>
      <c r="K51" s="11"/>
      <c r="L51" s="11" t="n">
        <v>-107.603325</v>
      </c>
      <c r="O51" s="7"/>
      <c r="Z51" s="11" t="n">
        <v>854.3537748</v>
      </c>
    </row>
    <row r="52" customFormat="false" ht="10.2" hidden="false" customHeight="false" outlineLevel="0" collapsed="false">
      <c r="A52" s="12" t="n">
        <v>2009</v>
      </c>
      <c r="B52" s="11" t="n">
        <v>930.011985</v>
      </c>
      <c r="I52" s="8" t="n">
        <f aca="false">-B52-L52+Z52</f>
        <v>0</v>
      </c>
      <c r="K52" s="11"/>
      <c r="L52" s="11" t="n">
        <v>-105.9679125</v>
      </c>
      <c r="O52" s="7"/>
      <c r="Z52" s="11" t="n">
        <v>824.0440725</v>
      </c>
    </row>
    <row r="53" customFormat="false" ht="10.2" hidden="false" customHeight="false" outlineLevel="0" collapsed="false">
      <c r="A53" s="12" t="n">
        <v>2010</v>
      </c>
      <c r="B53" s="11" t="n">
        <v>850.05</v>
      </c>
      <c r="I53" s="8" t="n">
        <f aca="false">-B53-L53+Z53</f>
        <v>0</v>
      </c>
      <c r="K53" s="11"/>
      <c r="L53" s="11" t="n">
        <v>-115.2950625</v>
      </c>
      <c r="O53" s="7"/>
      <c r="Z53" s="11" t="n">
        <v>734.7549375</v>
      </c>
    </row>
    <row r="54" customFormat="false" ht="10.2" hidden="false" customHeight="false" outlineLevel="0" collapsed="false">
      <c r="A54" s="12" t="n">
        <v>2011</v>
      </c>
      <c r="B54" s="11" t="n">
        <v>891.31005</v>
      </c>
      <c r="I54" s="8" t="n">
        <f aca="false">-B54-L54+Z54</f>
        <v>0</v>
      </c>
      <c r="K54" s="11"/>
      <c r="L54" s="11" t="n">
        <v>-108.656325</v>
      </c>
      <c r="O54" s="7"/>
      <c r="Z54" s="11" t="n">
        <v>782.653725</v>
      </c>
    </row>
    <row r="55" customFormat="false" ht="10.2" hidden="false" customHeight="false" outlineLevel="0" collapsed="false">
      <c r="A55" s="12" t="n">
        <v>2012</v>
      </c>
      <c r="B55" s="11" t="n">
        <v>889.487415</v>
      </c>
      <c r="I55" s="8" t="n">
        <f aca="false">-B55-L55+Z55</f>
        <v>0</v>
      </c>
      <c r="K55" s="11"/>
      <c r="L55" s="11" t="n">
        <v>-111.730275</v>
      </c>
      <c r="O55" s="7"/>
      <c r="Z55" s="11" t="n">
        <v>777.75714</v>
      </c>
    </row>
    <row r="56" customFormat="false" ht="10.2" hidden="false" customHeight="false" outlineLevel="0" collapsed="false">
      <c r="A56" s="12" t="n">
        <v>2013</v>
      </c>
      <c r="B56" s="11" t="n">
        <v>787.530027015</v>
      </c>
      <c r="I56" s="8" t="n">
        <f aca="false">-B56-L56+Z56</f>
        <v>0</v>
      </c>
      <c r="K56" s="11"/>
      <c r="L56" s="11" t="n">
        <v>-110.115</v>
      </c>
      <c r="O56" s="7"/>
      <c r="Z56" s="11" t="n">
        <v>677.415027015</v>
      </c>
    </row>
    <row r="57" customFormat="false" ht="10.2" hidden="false" customHeight="false" outlineLevel="0" collapsed="false">
      <c r="A57" s="12" t="n">
        <v>2014</v>
      </c>
      <c r="B57" s="11" t="n">
        <v>866.02878</v>
      </c>
      <c r="I57" s="8" t="n">
        <f aca="false">-B57-L57+Z57</f>
        <v>0</v>
      </c>
      <c r="K57" s="11"/>
      <c r="L57" s="11" t="n">
        <v>-106.4568</v>
      </c>
      <c r="O57" s="7"/>
      <c r="Z57" s="11" t="n">
        <v>759.57198</v>
      </c>
    </row>
    <row r="58" customFormat="false" ht="10.2" hidden="false" customHeight="false" outlineLevel="0" collapsed="false">
      <c r="A58" s="12" t="n">
        <v>2015</v>
      </c>
      <c r="B58" s="11" t="n">
        <v>804.275595</v>
      </c>
      <c r="I58" s="8" t="n">
        <f aca="false">-B58-L58+Z58</f>
        <v>0</v>
      </c>
      <c r="K58" s="11"/>
      <c r="L58" s="11" t="n">
        <v>-145.99995</v>
      </c>
      <c r="O58" s="7"/>
      <c r="Z58" s="11" t="n">
        <v>658.275645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6.63967611336032"/>
    <col collapsed="false" hidden="false" max="10" min="10" style="1" width="3.53441295546559"/>
    <col collapsed="false" hidden="false" max="11" min="11" style="1" width="7.71255060728745"/>
    <col collapsed="false" hidden="false" max="19" min="12" style="1" width="6.53441295546559"/>
    <col collapsed="false" hidden="false" max="20" min="20" style="1" width="3"/>
    <col collapsed="false" hidden="false" max="26" min="21" style="1" width="6.85425101214575"/>
    <col collapsed="false" hidden="false" max="1025" min="27" style="1" width="11.4615384615385"/>
  </cols>
  <sheetData>
    <row r="1" customFormat="false" ht="10.2" hidden="false" customHeight="false" outlineLevel="0" collapsed="false">
      <c r="A1" s="2" t="s">
        <v>25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11" t="n">
        <v>0</v>
      </c>
      <c r="D3" s="7" t="n">
        <v>0</v>
      </c>
      <c r="I3" s="8" t="n">
        <f aca="false">-SUM(B3:H3)-K3</f>
        <v>0</v>
      </c>
      <c r="K3" s="11" t="n">
        <v>0</v>
      </c>
      <c r="L3" s="7"/>
    </row>
    <row r="4" customFormat="false" ht="10.2" hidden="false" customHeight="false" outlineLevel="0" collapsed="false">
      <c r="A4" s="6" t="n">
        <v>1961</v>
      </c>
      <c r="B4" s="11" t="n">
        <v>0</v>
      </c>
      <c r="D4" s="7" t="n">
        <v>0</v>
      </c>
      <c r="I4" s="8" t="n">
        <f aca="false">-SUM(B4:H4)-K4</f>
        <v>-0</v>
      </c>
      <c r="K4" s="11" t="n">
        <v>0</v>
      </c>
      <c r="L4" s="7"/>
    </row>
    <row r="5" customFormat="false" ht="10.2" hidden="false" customHeight="false" outlineLevel="0" collapsed="false">
      <c r="A5" s="6" t="n">
        <v>1962</v>
      </c>
      <c r="B5" s="11" t="n">
        <v>0</v>
      </c>
      <c r="D5" s="7" t="n">
        <v>0</v>
      </c>
      <c r="I5" s="8" t="n">
        <f aca="false">-SUM(B5:H5)-K5</f>
        <v>-0</v>
      </c>
      <c r="K5" s="11" t="n">
        <v>0</v>
      </c>
      <c r="L5" s="7"/>
    </row>
    <row r="6" customFormat="false" ht="10.2" hidden="false" customHeight="false" outlineLevel="0" collapsed="false">
      <c r="A6" s="6" t="n">
        <v>1963</v>
      </c>
      <c r="B6" s="11" t="n">
        <v>0</v>
      </c>
      <c r="D6" s="7" t="n">
        <v>0</v>
      </c>
      <c r="I6" s="8" t="n">
        <f aca="false">-SUM(B6:H6)-K6</f>
        <v>-0</v>
      </c>
      <c r="K6" s="11" t="n">
        <v>0</v>
      </c>
      <c r="L6" s="7"/>
    </row>
    <row r="7" customFormat="false" ht="10.2" hidden="false" customHeight="false" outlineLevel="0" collapsed="false">
      <c r="A7" s="6" t="n">
        <v>1964</v>
      </c>
      <c r="B7" s="11" t="n">
        <v>0</v>
      </c>
      <c r="D7" s="7" t="n">
        <v>0</v>
      </c>
      <c r="I7" s="8" t="n">
        <f aca="false">-SUM(B7:H7)-K7</f>
        <v>-0</v>
      </c>
      <c r="K7" s="11" t="n">
        <v>0</v>
      </c>
      <c r="L7" s="7"/>
    </row>
    <row r="8" customFormat="false" ht="10.2" hidden="false" customHeight="false" outlineLevel="0" collapsed="false">
      <c r="A8" s="6" t="n">
        <v>1965</v>
      </c>
      <c r="B8" s="11" t="n">
        <v>0</v>
      </c>
      <c r="D8" s="7" t="n">
        <v>0</v>
      </c>
      <c r="I8" s="8" t="n">
        <f aca="false">-SUM(B8:H8)-K8</f>
        <v>-0</v>
      </c>
      <c r="K8" s="11" t="n">
        <v>0</v>
      </c>
      <c r="L8" s="7"/>
    </row>
    <row r="9" customFormat="false" ht="10.2" hidden="false" customHeight="false" outlineLevel="0" collapsed="false">
      <c r="A9" s="6" t="n">
        <v>1966</v>
      </c>
      <c r="B9" s="11" t="n">
        <v>0</v>
      </c>
      <c r="D9" s="7" t="n">
        <v>0</v>
      </c>
      <c r="I9" s="8" t="n">
        <f aca="false">-SUM(B9:H9)-K9</f>
        <v>-0</v>
      </c>
      <c r="K9" s="11" t="n">
        <v>0</v>
      </c>
      <c r="L9" s="7"/>
    </row>
    <row r="10" customFormat="false" ht="10.2" hidden="false" customHeight="false" outlineLevel="0" collapsed="false">
      <c r="A10" s="6" t="n">
        <v>1967</v>
      </c>
      <c r="B10" s="11" t="n">
        <v>0</v>
      </c>
      <c r="D10" s="7" t="n">
        <v>0</v>
      </c>
      <c r="I10" s="8" t="n">
        <f aca="false">-SUM(B10:H10)-K10</f>
        <v>-0</v>
      </c>
      <c r="K10" s="11" t="n">
        <v>0</v>
      </c>
      <c r="L10" s="7"/>
    </row>
    <row r="11" customFormat="false" ht="10.2" hidden="false" customHeight="false" outlineLevel="0" collapsed="false">
      <c r="A11" s="6" t="n">
        <v>1968</v>
      </c>
      <c r="B11" s="11" t="n">
        <v>0</v>
      </c>
      <c r="D11" s="7" t="n">
        <v>0</v>
      </c>
      <c r="I11" s="8" t="n">
        <f aca="false">-SUM(B11:H11)-K11</f>
        <v>-0</v>
      </c>
      <c r="K11" s="11" t="n">
        <v>0</v>
      </c>
      <c r="L11" s="7"/>
    </row>
    <row r="12" customFormat="false" ht="10.2" hidden="false" customHeight="false" outlineLevel="0" collapsed="false">
      <c r="A12" s="6" t="n">
        <v>1969</v>
      </c>
      <c r="B12" s="11" t="n">
        <v>0</v>
      </c>
      <c r="D12" s="7" t="n">
        <v>0</v>
      </c>
      <c r="I12" s="8" t="n">
        <f aca="false">-SUM(B12:H12)-K12</f>
        <v>-0</v>
      </c>
      <c r="K12" s="11" t="n">
        <v>0</v>
      </c>
      <c r="L12" s="7"/>
    </row>
    <row r="13" customFormat="false" ht="10.2" hidden="false" customHeight="false" outlineLevel="0" collapsed="false">
      <c r="A13" s="6" t="n">
        <v>1970</v>
      </c>
      <c r="B13" s="11" t="n">
        <v>0</v>
      </c>
      <c r="D13" s="7" t="n">
        <v>0</v>
      </c>
      <c r="I13" s="8" t="n">
        <f aca="false">-SUM(B13:H13)-K13</f>
        <v>-0</v>
      </c>
      <c r="K13" s="11" t="n">
        <v>0</v>
      </c>
      <c r="L13" s="7"/>
    </row>
    <row r="14" customFormat="false" ht="10.2" hidden="false" customHeight="false" outlineLevel="0" collapsed="false">
      <c r="A14" s="6" t="n">
        <v>1971</v>
      </c>
      <c r="B14" s="11" t="n">
        <v>0</v>
      </c>
      <c r="D14" s="7" t="n">
        <v>0</v>
      </c>
      <c r="I14" s="8" t="n">
        <f aca="false">-SUM(B14:H14)-K14</f>
        <v>-0</v>
      </c>
      <c r="K14" s="11" t="n">
        <v>0</v>
      </c>
      <c r="L14" s="7"/>
    </row>
    <row r="15" customFormat="false" ht="10.2" hidden="false" customHeight="false" outlineLevel="0" collapsed="false">
      <c r="A15" s="6" t="n">
        <v>1972</v>
      </c>
      <c r="B15" s="11" t="n">
        <v>0</v>
      </c>
      <c r="D15" s="7" t="n">
        <v>0</v>
      </c>
      <c r="I15" s="8" t="n">
        <f aca="false">-SUM(B15:H15)-K15</f>
        <v>-0</v>
      </c>
      <c r="K15" s="11" t="n">
        <v>0</v>
      </c>
      <c r="L15" s="7"/>
    </row>
    <row r="16" customFormat="false" ht="10.2" hidden="false" customHeight="false" outlineLevel="0" collapsed="false">
      <c r="A16" s="6" t="n">
        <v>1973</v>
      </c>
      <c r="B16" s="11" t="n">
        <v>0</v>
      </c>
      <c r="D16" s="7" t="n">
        <v>0</v>
      </c>
      <c r="I16" s="8" t="n">
        <f aca="false">-SUM(B16:H16)-K16</f>
        <v>-0</v>
      </c>
      <c r="K16" s="11" t="n">
        <v>0</v>
      </c>
      <c r="L16" s="7"/>
    </row>
    <row r="17" customFormat="false" ht="10.2" hidden="false" customHeight="false" outlineLevel="0" collapsed="false">
      <c r="A17" s="6" t="n">
        <v>1974</v>
      </c>
      <c r="B17" s="11" t="n">
        <v>454</v>
      </c>
      <c r="D17" s="7" t="n">
        <v>-454</v>
      </c>
      <c r="I17" s="8" t="n">
        <f aca="false">-SUM(B17:H17)-K17</f>
        <v>-0</v>
      </c>
      <c r="K17" s="11" t="n">
        <v>0</v>
      </c>
      <c r="L17" s="7"/>
    </row>
    <row r="18" customFormat="false" ht="10.2" hidden="false" customHeight="false" outlineLevel="0" collapsed="false">
      <c r="A18" s="6" t="n">
        <v>1975</v>
      </c>
      <c r="B18" s="11" t="n">
        <v>877</v>
      </c>
      <c r="D18" s="7" t="n">
        <v>5.06362009999998</v>
      </c>
      <c r="I18" s="8" t="n">
        <f aca="false">-SUM(B18:H18)-K18</f>
        <v>0</v>
      </c>
      <c r="K18" s="11" t="n">
        <v>-882.0636201</v>
      </c>
      <c r="L18" s="7"/>
    </row>
    <row r="19" customFormat="false" ht="10.2" hidden="false" customHeight="false" outlineLevel="0" collapsed="false">
      <c r="A19" s="6" t="n">
        <v>1976</v>
      </c>
      <c r="B19" s="11" t="n">
        <v>905</v>
      </c>
      <c r="D19" s="7" t="n">
        <v>-0.166442999999958</v>
      </c>
      <c r="I19" s="8" t="n">
        <f aca="false">-SUM(B19:H19)-K19</f>
        <v>0</v>
      </c>
      <c r="K19" s="11" t="n">
        <v>-904.833557</v>
      </c>
      <c r="L19" s="7"/>
    </row>
    <row r="20" customFormat="false" ht="10.2" hidden="false" customHeight="false" outlineLevel="0" collapsed="false">
      <c r="A20" s="6" t="n">
        <v>1977</v>
      </c>
      <c r="B20" s="11" t="n">
        <v>653</v>
      </c>
      <c r="D20" s="7" t="n">
        <v>-0.0273300000000063</v>
      </c>
      <c r="I20" s="8" t="n">
        <f aca="false">-SUM(B20:H20)-K20</f>
        <v>0</v>
      </c>
      <c r="K20" s="11" t="n">
        <v>-652.97267</v>
      </c>
      <c r="L20" s="7"/>
    </row>
    <row r="21" customFormat="false" ht="10.2" hidden="false" customHeight="false" outlineLevel="0" collapsed="false">
      <c r="A21" s="6" t="n">
        <v>1978</v>
      </c>
      <c r="B21" s="11" t="n">
        <v>1077</v>
      </c>
      <c r="D21" s="7" t="n">
        <v>0.404905500000041</v>
      </c>
      <c r="I21" s="8" t="n">
        <f aca="false">-SUM(B21:H21)-K21</f>
        <v>0</v>
      </c>
      <c r="K21" s="11" t="n">
        <v>-1077.4049055</v>
      </c>
      <c r="L21" s="7"/>
    </row>
    <row r="22" customFormat="false" ht="10.2" hidden="false" customHeight="false" outlineLevel="0" collapsed="false">
      <c r="A22" s="6" t="n">
        <v>1979</v>
      </c>
      <c r="B22" s="11" t="n">
        <v>963</v>
      </c>
      <c r="D22" s="7" t="n">
        <v>0.157626400000026</v>
      </c>
      <c r="I22" s="8" t="n">
        <f aca="false">-SUM(B22:H22)-K22</f>
        <v>0</v>
      </c>
      <c r="K22" s="11" t="n">
        <v>-963.1576264</v>
      </c>
      <c r="L22" s="7"/>
    </row>
    <row r="23" customFormat="false" ht="10.2" hidden="false" customHeight="false" outlineLevel="0" collapsed="false">
      <c r="A23" s="6" t="n">
        <v>1980</v>
      </c>
      <c r="B23" s="11" t="n">
        <v>837</v>
      </c>
      <c r="D23" s="7" t="n">
        <v>0.227182900000002</v>
      </c>
      <c r="I23" s="8" t="n">
        <f aca="false">-SUM(B23:H23)-K23</f>
        <v>0</v>
      </c>
      <c r="K23" s="11" t="n">
        <v>-837.2271829</v>
      </c>
      <c r="L23" s="7"/>
    </row>
    <row r="24" customFormat="false" ht="10.2" hidden="false" customHeight="false" outlineLevel="0" collapsed="false">
      <c r="A24" s="6" t="n">
        <v>1981</v>
      </c>
      <c r="B24" s="11" t="n">
        <v>1036</v>
      </c>
      <c r="D24" s="7" t="n">
        <v>-0.571909000000005</v>
      </c>
      <c r="I24" s="8" t="n">
        <f aca="false">-SUM(B24:H24)-K24</f>
        <v>0</v>
      </c>
      <c r="K24" s="11" t="n">
        <v>-1035.428091</v>
      </c>
      <c r="L24" s="7"/>
    </row>
    <row r="25" customFormat="false" ht="10.2" hidden="false" customHeight="false" outlineLevel="0" collapsed="false">
      <c r="A25" s="6" t="n">
        <v>1982</v>
      </c>
      <c r="B25" s="11" t="n">
        <v>669</v>
      </c>
      <c r="D25" s="7" t="n">
        <v>0.304632800000036</v>
      </c>
      <c r="I25" s="8" t="n">
        <f aca="false">-SUM(B25:H25)-K25</f>
        <v>0</v>
      </c>
      <c r="K25" s="11" t="n">
        <v>-669.3046328</v>
      </c>
      <c r="L25" s="7"/>
    </row>
    <row r="26" customFormat="false" ht="10.2" hidden="false" customHeight="false" outlineLevel="0" collapsed="false">
      <c r="A26" s="6" t="n">
        <v>1983</v>
      </c>
      <c r="B26" s="11" t="n">
        <v>1210</v>
      </c>
      <c r="D26" s="7" t="n">
        <v>-0.241968999999926</v>
      </c>
      <c r="I26" s="8" t="n">
        <f aca="false">-SUM(B26:H26)-K26</f>
        <v>0</v>
      </c>
      <c r="K26" s="11" t="n">
        <v>-1209.758031</v>
      </c>
      <c r="L26" s="7"/>
    </row>
    <row r="27" customFormat="false" ht="10.2" hidden="false" customHeight="false" outlineLevel="0" collapsed="false">
      <c r="A27" s="6" t="n">
        <v>1984</v>
      </c>
      <c r="B27" s="11" t="n">
        <v>1506</v>
      </c>
      <c r="D27" s="7" t="n">
        <v>-0.385710300000028</v>
      </c>
      <c r="I27" s="8" t="n">
        <f aca="false">-SUM(B27:H27)-K27</f>
        <v>0</v>
      </c>
      <c r="K27" s="11" t="n">
        <v>-1505.6142897</v>
      </c>
      <c r="L27" s="7"/>
    </row>
    <row r="28" customFormat="false" ht="10.2" hidden="false" customHeight="false" outlineLevel="0" collapsed="false">
      <c r="A28" s="6" t="n">
        <v>1985</v>
      </c>
      <c r="B28" s="11" t="n">
        <v>1807</v>
      </c>
      <c r="D28" s="7" t="n">
        <v>0.205085900000086</v>
      </c>
      <c r="I28" s="8" t="n">
        <f aca="false">-SUM(B28:H28)-K28</f>
        <v>0</v>
      </c>
      <c r="K28" s="11" t="n">
        <v>-1807.2050859</v>
      </c>
      <c r="L28" s="7"/>
    </row>
    <row r="29" customFormat="false" ht="10.2" hidden="false" customHeight="false" outlineLevel="0" collapsed="false">
      <c r="A29" s="6" t="n">
        <v>1986</v>
      </c>
      <c r="B29" s="11" t="n">
        <v>1796</v>
      </c>
      <c r="D29" s="7" t="n">
        <v>456.4651616</v>
      </c>
      <c r="I29" s="8" t="n">
        <f aca="false">-SUM(B29:H29)-K29</f>
        <v>0</v>
      </c>
      <c r="K29" s="11" t="n">
        <v>-2252.4651616</v>
      </c>
      <c r="L29" s="7"/>
    </row>
    <row r="30" customFormat="false" ht="10.2" hidden="false" customHeight="false" outlineLevel="0" collapsed="false">
      <c r="A30" s="6" t="n">
        <v>1987</v>
      </c>
      <c r="B30" s="11" t="n">
        <v>1964</v>
      </c>
      <c r="D30" s="7" t="n">
        <v>-0.326146899999685</v>
      </c>
      <c r="I30" s="8" t="n">
        <f aca="false">-SUM(B30:H30)-K30</f>
        <v>0</v>
      </c>
      <c r="K30" s="11" t="n">
        <v>-1963.6738531</v>
      </c>
      <c r="L30" s="7"/>
    </row>
    <row r="31" customFormat="false" ht="10.2" hidden="false" customHeight="false" outlineLevel="0" collapsed="false">
      <c r="A31" s="6" t="n">
        <v>1988</v>
      </c>
      <c r="B31" s="11" t="n">
        <v>1711</v>
      </c>
      <c r="D31" s="7" t="n">
        <v>-0.165728299999955</v>
      </c>
      <c r="I31" s="8" t="n">
        <f aca="false">-SUM(B31:H31)-K31</f>
        <v>0</v>
      </c>
      <c r="K31" s="11" t="n">
        <v>-1710.8342717</v>
      </c>
      <c r="L31" s="7"/>
    </row>
    <row r="32" customFormat="false" ht="10.2" hidden="false" customHeight="false" outlineLevel="0" collapsed="false">
      <c r="A32" s="6" t="n">
        <v>1989</v>
      </c>
      <c r="B32" s="11" t="n">
        <v>1446</v>
      </c>
      <c r="D32" s="7" t="n">
        <v>-0.208405499999799</v>
      </c>
      <c r="I32" s="8" t="n">
        <f aca="false">-SUM(B32:H32)-K32</f>
        <v>0</v>
      </c>
      <c r="K32" s="11" t="n">
        <v>-1445.7915945</v>
      </c>
      <c r="L32" s="7"/>
    </row>
    <row r="33" customFormat="false" ht="10.2" hidden="false" customHeight="false" outlineLevel="0" collapsed="false">
      <c r="A33" s="6" t="n">
        <v>1990</v>
      </c>
      <c r="B33" s="11" t="n">
        <v>2252</v>
      </c>
      <c r="D33" s="7" t="n">
        <v>0.465161600000101</v>
      </c>
      <c r="I33" s="8" t="n">
        <f aca="false">-SUM(B33:H33)-K33</f>
        <v>0</v>
      </c>
      <c r="K33" s="11" t="n">
        <v>-2252.4651616</v>
      </c>
      <c r="L33" s="7"/>
    </row>
    <row r="34" customFormat="false" ht="10.2" hidden="false" customHeight="false" outlineLevel="0" collapsed="false">
      <c r="A34" s="6" t="n">
        <v>1991</v>
      </c>
      <c r="B34" s="11" t="n">
        <v>2432</v>
      </c>
      <c r="D34" s="7" t="n">
        <v>0.0402919000002839</v>
      </c>
      <c r="I34" s="8" t="n">
        <f aca="false">-SUM(B34:H34)-K34</f>
        <v>0</v>
      </c>
      <c r="K34" s="11" t="n">
        <v>-2432.0402919</v>
      </c>
      <c r="L34" s="7"/>
    </row>
    <row r="35" customFormat="false" ht="10.2" hidden="false" customHeight="false" outlineLevel="0" collapsed="false">
      <c r="A35" s="6" t="n">
        <v>1992</v>
      </c>
      <c r="B35" s="11" t="n">
        <v>2185</v>
      </c>
      <c r="D35" s="7" t="n">
        <v>-0.263549299999795</v>
      </c>
      <c r="I35" s="8" t="n">
        <f aca="false">-SUM(B35:H35)-K35</f>
        <v>0</v>
      </c>
      <c r="K35" s="11" t="n">
        <v>-2184.7364507</v>
      </c>
      <c r="L35" s="7"/>
    </row>
    <row r="36" customFormat="false" ht="10.2" hidden="false" customHeight="false" outlineLevel="0" collapsed="false">
      <c r="A36" s="6" t="n">
        <v>1993</v>
      </c>
      <c r="B36" s="11" t="n">
        <v>2403</v>
      </c>
      <c r="D36" s="7" t="n">
        <v>-0.106450700000096</v>
      </c>
      <c r="I36" s="8" t="n">
        <f aca="false">-SUM(B36:H36)-K36</f>
        <v>0</v>
      </c>
      <c r="K36" s="11" t="n">
        <v>-2402.8935493</v>
      </c>
      <c r="L36" s="7"/>
    </row>
    <row r="37" customFormat="false" ht="10.2" hidden="false" customHeight="false" outlineLevel="0" collapsed="false">
      <c r="A37" s="6" t="n">
        <v>1994</v>
      </c>
      <c r="B37" s="11" t="n">
        <v>2555</v>
      </c>
      <c r="D37" s="7" t="n">
        <v>-0.48527920000015</v>
      </c>
      <c r="I37" s="8" t="n">
        <f aca="false">-SUM(B37:H37)-K37</f>
        <v>0</v>
      </c>
      <c r="K37" s="11" t="n">
        <v>-2554.5147208</v>
      </c>
      <c r="L37" s="7"/>
    </row>
    <row r="38" customFormat="false" ht="10.2" hidden="false" customHeight="false" outlineLevel="0" collapsed="false">
      <c r="A38" s="6" t="n">
        <v>1995</v>
      </c>
      <c r="B38" s="11" t="n">
        <v>2186</v>
      </c>
      <c r="D38" s="7" t="n">
        <v>-0.101349699999901</v>
      </c>
      <c r="I38" s="8" t="n">
        <f aca="false">-SUM(B38:H38)-K38</f>
        <v>0</v>
      </c>
      <c r="K38" s="11" t="n">
        <v>-2185.8986503</v>
      </c>
      <c r="L38" s="7"/>
    </row>
    <row r="39" customFormat="false" ht="10.2" hidden="false" customHeight="false" outlineLevel="0" collapsed="false">
      <c r="A39" s="6" t="n">
        <v>1996</v>
      </c>
      <c r="B39" s="11" t="n">
        <v>2194</v>
      </c>
      <c r="D39" s="7" t="n">
        <v>-0.193123259999993</v>
      </c>
      <c r="I39" s="8" t="n">
        <f aca="false">-SUM(B39:H39)-K39</f>
        <v>0</v>
      </c>
      <c r="K39" s="11" t="n">
        <v>-2193.80687674</v>
      </c>
      <c r="L39" s="7"/>
    </row>
    <row r="40" customFormat="false" ht="10.2" hidden="false" customHeight="false" outlineLevel="0" collapsed="false">
      <c r="A40" s="6" t="n">
        <v>1997</v>
      </c>
      <c r="B40" s="11" t="n">
        <v>2412</v>
      </c>
      <c r="D40" s="7" t="n">
        <v>0.368101620000289</v>
      </c>
      <c r="I40" s="8" t="n">
        <f aca="false">-SUM(B40:H40)-K40</f>
        <v>0</v>
      </c>
      <c r="K40" s="11" t="n">
        <v>-2412.36810162</v>
      </c>
      <c r="L40" s="7"/>
    </row>
    <row r="41" customFormat="false" ht="10.2" hidden="false" customHeight="false" outlineLevel="0" collapsed="false">
      <c r="A41" s="6" t="n">
        <v>1998</v>
      </c>
      <c r="B41" s="11" t="n">
        <v>2237</v>
      </c>
      <c r="D41" s="7" t="n">
        <v>0.418811959999857</v>
      </c>
      <c r="I41" s="8" t="n">
        <f aca="false">-SUM(B41:H41)-K41</f>
        <v>0</v>
      </c>
      <c r="K41" s="11" t="n">
        <v>-2237.41881196</v>
      </c>
      <c r="L41" s="7"/>
    </row>
    <row r="42" customFormat="false" ht="10.2" hidden="false" customHeight="false" outlineLevel="0" collapsed="false">
      <c r="A42" s="6" t="n">
        <v>1999</v>
      </c>
      <c r="B42" s="11" t="n">
        <v>2090</v>
      </c>
      <c r="D42" s="7" t="n">
        <v>0.220159760000115</v>
      </c>
      <c r="I42" s="8" t="n">
        <f aca="false">-SUM(B42:H42)-K42</f>
        <v>0</v>
      </c>
      <c r="K42" s="11" t="n">
        <v>-2090.22015976</v>
      </c>
      <c r="L42" s="7"/>
    </row>
    <row r="43" customFormat="false" ht="10.2" hidden="false" customHeight="false" outlineLevel="0" collapsed="false">
      <c r="A43" s="6" t="n">
        <v>2000</v>
      </c>
      <c r="B43" s="11" t="n">
        <v>1775</v>
      </c>
      <c r="D43" s="7" t="n">
        <v>0.047001340000179</v>
      </c>
      <c r="I43" s="8" t="n">
        <f aca="false">-SUM(B43:H43)-K43</f>
        <v>0</v>
      </c>
      <c r="K43" s="11" t="n">
        <v>-1775.04700134</v>
      </c>
      <c r="L43" s="7"/>
    </row>
    <row r="44" customFormat="false" ht="10.2" hidden="false" customHeight="false" outlineLevel="0" collapsed="false">
      <c r="A44" s="6" t="n">
        <v>2001</v>
      </c>
      <c r="C44" s="11" t="n">
        <v>2030</v>
      </c>
      <c r="D44" s="7" t="n">
        <v>-0.429549799999677</v>
      </c>
      <c r="I44" s="8" t="n">
        <f aca="false">-SUM(B44:H44)-K44</f>
        <v>0</v>
      </c>
      <c r="K44" s="11" t="n">
        <v>-2029.5704502</v>
      </c>
      <c r="L44" s="7"/>
    </row>
    <row r="45" customFormat="false" ht="10.2" hidden="false" customHeight="false" outlineLevel="0" collapsed="false">
      <c r="A45" s="6" t="n">
        <v>2002</v>
      </c>
      <c r="C45" s="11" t="n">
        <v>1716</v>
      </c>
      <c r="D45" s="7" t="n">
        <v>-0.0449621400000524</v>
      </c>
      <c r="I45" s="8" t="n">
        <f aca="false">-SUM(B45:H45)-K45</f>
        <v>0</v>
      </c>
      <c r="K45" s="11" t="n">
        <v>-1715.95503786</v>
      </c>
      <c r="L45" s="7"/>
    </row>
    <row r="46" customFormat="false" ht="10.2" hidden="false" customHeight="false" outlineLevel="0" collapsed="false">
      <c r="A46" s="6" t="n">
        <v>2003</v>
      </c>
      <c r="C46" s="11" t="n">
        <v>2213.08056349</v>
      </c>
      <c r="D46" s="7" t="n">
        <v>-0.00420426999971824</v>
      </c>
      <c r="I46" s="8" t="n">
        <f aca="false">-SUM(B46:H46)-K46</f>
        <v>0</v>
      </c>
      <c r="K46" s="11" t="n">
        <v>-2213.07635922</v>
      </c>
      <c r="L46" s="7"/>
    </row>
    <row r="47" customFormat="false" ht="10.2" hidden="false" customHeight="false" outlineLevel="0" collapsed="false">
      <c r="A47" s="6" t="n">
        <v>2004</v>
      </c>
      <c r="C47" s="11" t="n">
        <v>2378.61633896</v>
      </c>
      <c r="D47" s="7" t="n">
        <v>0</v>
      </c>
      <c r="I47" s="8" t="n">
        <f aca="false">-SUM(B47:H47)-K47</f>
        <v>0</v>
      </c>
      <c r="K47" s="11" t="n">
        <v>-2378.61633896</v>
      </c>
      <c r="L47" s="7"/>
    </row>
    <row r="48" customFormat="false" ht="10.2" hidden="false" customHeight="false" outlineLevel="0" collapsed="false">
      <c r="A48" s="6" t="n">
        <v>2005</v>
      </c>
      <c r="C48" s="11" t="n">
        <v>2089.335253684</v>
      </c>
      <c r="D48" s="7" t="n">
        <v>0</v>
      </c>
      <c r="I48" s="8" t="n">
        <f aca="false">-SUM(B48:H48)-K48</f>
        <v>0</v>
      </c>
      <c r="K48" s="11" t="n">
        <v>-2089.335253684</v>
      </c>
      <c r="L48" s="7"/>
    </row>
    <row r="49" customFormat="false" ht="10.2" hidden="false" customHeight="false" outlineLevel="0" collapsed="false">
      <c r="A49" s="6" t="n">
        <v>2006</v>
      </c>
      <c r="C49" s="11" t="n">
        <v>2218.68152</v>
      </c>
      <c r="D49" s="7" t="n">
        <v>-1.53645407600015</v>
      </c>
      <c r="I49" s="8" t="n">
        <f aca="false">-SUM(B49:H49)-K49</f>
        <v>0</v>
      </c>
      <c r="K49" s="11" t="n">
        <v>-2217.145065924</v>
      </c>
      <c r="L49" s="7"/>
    </row>
    <row r="50" customFormat="false" ht="10.2" hidden="false" customHeight="false" outlineLevel="0" collapsed="false">
      <c r="A50" s="12" t="n">
        <v>2007</v>
      </c>
      <c r="B50" s="13"/>
      <c r="C50" s="14" t="n">
        <v>2142</v>
      </c>
      <c r="D50" s="9"/>
      <c r="I50" s="8" t="n">
        <f aca="false">-SUM(B50:H50)-K50</f>
        <v>0.249219960000119</v>
      </c>
      <c r="K50" s="14" t="n">
        <v>-2142.24921996</v>
      </c>
      <c r="L50" s="7"/>
    </row>
    <row r="51" customFormat="false" ht="10.2" hidden="false" customHeight="false" outlineLevel="0" collapsed="false">
      <c r="A51" s="12" t="n">
        <v>2008</v>
      </c>
      <c r="B51" s="13"/>
      <c r="C51" s="14" t="n">
        <v>2189</v>
      </c>
      <c r="D51" s="9"/>
      <c r="I51" s="8" t="n">
        <f aca="false">-SUM(B51:H51)-K51</f>
        <v>-0.0810443969999142</v>
      </c>
      <c r="K51" s="14" t="n">
        <v>-2188.918955603</v>
      </c>
      <c r="L51" s="7"/>
    </row>
    <row r="52" customFormat="false" ht="10.2" hidden="false" customHeight="false" outlineLevel="0" collapsed="false">
      <c r="A52" s="12" t="n">
        <v>2009</v>
      </c>
      <c r="B52" s="13"/>
      <c r="C52" s="14" t="n">
        <v>2282</v>
      </c>
      <c r="D52" s="9"/>
      <c r="I52" s="8" t="n">
        <f aca="false">-SUM(B52:H52)-K52</f>
        <v>-0.353967579999789</v>
      </c>
      <c r="K52" s="14" t="n">
        <v>-2281.64603242</v>
      </c>
      <c r="L52" s="7"/>
    </row>
    <row r="53" customFormat="false" ht="10.2" hidden="false" customHeight="false" outlineLevel="0" collapsed="false">
      <c r="A53" s="12" t="n">
        <v>2010</v>
      </c>
      <c r="B53" s="13"/>
      <c r="C53" s="14" t="n">
        <v>2283</v>
      </c>
      <c r="D53" s="9"/>
      <c r="I53" s="8" t="n">
        <f aca="false">-SUM(B53:H53)-K53</f>
        <v>-0.34648434599967</v>
      </c>
      <c r="K53" s="14" t="n">
        <v>-2282.653515654</v>
      </c>
      <c r="L53" s="7"/>
    </row>
    <row r="54" customFormat="false" ht="10.2" hidden="false" customHeight="false" outlineLevel="0" collapsed="false">
      <c r="A54" s="12" t="n">
        <v>2011</v>
      </c>
      <c r="B54" s="13"/>
      <c r="C54" s="14" t="n">
        <v>1910</v>
      </c>
      <c r="D54" s="9"/>
      <c r="I54" s="8" t="n">
        <f aca="false">-SUM(B54:H54)-K54</f>
        <v>0.150226140000086</v>
      </c>
      <c r="K54" s="14" t="n">
        <v>-1910.15022614</v>
      </c>
      <c r="L54" s="7"/>
    </row>
    <row r="55" customFormat="false" ht="10.2" hidden="false" customHeight="false" outlineLevel="0" collapsed="false">
      <c r="A55" s="12" t="n">
        <v>2012</v>
      </c>
      <c r="B55" s="13"/>
      <c r="C55" s="14" t="n">
        <v>1854</v>
      </c>
      <c r="D55" s="9"/>
      <c r="I55" s="8" t="n">
        <f aca="false">-SUM(B55:H55)-K55</f>
        <v>0.310357099999919</v>
      </c>
      <c r="K55" s="14" t="n">
        <v>-1854.3103571</v>
      </c>
      <c r="L55" s="7"/>
    </row>
    <row r="56" customFormat="false" ht="10.2" hidden="false" customHeight="false" outlineLevel="0" collapsed="false">
      <c r="A56" s="12" t="n">
        <v>2013</v>
      </c>
      <c r="B56" s="13"/>
      <c r="C56" s="14" t="n">
        <v>1850</v>
      </c>
      <c r="D56" s="9"/>
      <c r="I56" s="8" t="n">
        <f aca="false">-SUM(B56:H56)-K56</f>
        <v>-0.175021399999878</v>
      </c>
      <c r="K56" s="14" t="n">
        <v>-1849.8249786</v>
      </c>
      <c r="L56" s="7"/>
    </row>
    <row r="57" customFormat="false" ht="10.2" hidden="false" customHeight="false" outlineLevel="0" collapsed="false">
      <c r="A57" s="12" t="n">
        <v>2014</v>
      </c>
      <c r="B57" s="13"/>
      <c r="C57" s="14" t="n">
        <v>1280</v>
      </c>
      <c r="D57" s="9"/>
      <c r="I57" s="8" t="n">
        <f aca="false">-SUM(B57:H57)-K57</f>
        <v>0.0964138499998626</v>
      </c>
      <c r="K57" s="14" t="n">
        <v>-1280.09641385</v>
      </c>
      <c r="L57" s="7"/>
    </row>
    <row r="58" customFormat="false" ht="10.2" hidden="false" customHeight="false" outlineLevel="0" collapsed="false">
      <c r="A58" s="12" t="n">
        <v>2015</v>
      </c>
      <c r="B58" s="13"/>
      <c r="C58" s="14" t="n">
        <v>2204</v>
      </c>
      <c r="D58" s="9"/>
      <c r="I58" s="8" t="n">
        <f aca="false">-SUM(B58:H58)-K58</f>
        <v>-0.252626859999964</v>
      </c>
      <c r="K58" s="14" t="n">
        <v>-2203.74737314</v>
      </c>
      <c r="L5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6.85425101214575"/>
    <col collapsed="false" hidden="false" max="9" min="3" style="1" width="6.10526315789474"/>
    <col collapsed="false" hidden="false" max="10" min="10" style="1" width="1.71255060728745"/>
    <col collapsed="false" hidden="false" max="11" min="11" style="1" width="5.03643724696356"/>
    <col collapsed="false" hidden="false" max="12" min="12" style="1" width="5.89068825910931"/>
    <col collapsed="false" hidden="false" max="19" min="13" style="1" width="5.03643724696356"/>
    <col collapsed="false" hidden="false" max="20" min="20" style="1" width="3.31983805668016"/>
    <col collapsed="false" hidden="false" max="25" min="21" style="1" width="6"/>
    <col collapsed="false" hidden="false" max="26" min="26" style="1" width="7.49797570850202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45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1288.9695</v>
      </c>
      <c r="I3" s="8" t="n">
        <f aca="false">-B3-L3+Z3</f>
        <v>0</v>
      </c>
      <c r="K3" s="11"/>
      <c r="L3" s="7" t="n">
        <v>0</v>
      </c>
      <c r="O3" s="7"/>
      <c r="Z3" s="7" t="n">
        <v>1288.9695</v>
      </c>
    </row>
    <row r="4" customFormat="false" ht="10.2" hidden="false" customHeight="false" outlineLevel="0" collapsed="false">
      <c r="A4" s="6" t="n">
        <v>1961</v>
      </c>
      <c r="B4" s="7" t="n">
        <v>1206.27675</v>
      </c>
      <c r="I4" s="8" t="n">
        <f aca="false">-B4-L4+Z4</f>
        <v>0</v>
      </c>
      <c r="K4" s="11"/>
      <c r="L4" s="7" t="n">
        <v>0</v>
      </c>
      <c r="O4" s="7"/>
      <c r="Z4" s="7" t="n">
        <v>1206.27675</v>
      </c>
    </row>
    <row r="5" customFormat="false" ht="10.2" hidden="false" customHeight="false" outlineLevel="0" collapsed="false">
      <c r="A5" s="6" t="n">
        <v>1962</v>
      </c>
      <c r="B5" s="7" t="n">
        <v>1242.486</v>
      </c>
      <c r="I5" s="8" t="n">
        <f aca="false">-B5-L5+Z5</f>
        <v>0</v>
      </c>
      <c r="K5" s="11"/>
      <c r="L5" s="7" t="n">
        <v>0</v>
      </c>
      <c r="O5" s="7"/>
      <c r="Z5" s="7" t="n">
        <v>1242.486</v>
      </c>
    </row>
    <row r="6" customFormat="false" ht="10.2" hidden="false" customHeight="false" outlineLevel="0" collapsed="false">
      <c r="A6" s="6" t="n">
        <v>1963</v>
      </c>
      <c r="B6" s="7" t="n">
        <v>1373.358</v>
      </c>
      <c r="I6" s="8" t="n">
        <f aca="false">-B6-L6+Z6</f>
        <v>0</v>
      </c>
      <c r="K6" s="11"/>
      <c r="L6" s="7" t="n">
        <v>0</v>
      </c>
      <c r="O6" s="7"/>
      <c r="Z6" s="7" t="n">
        <v>1373.358</v>
      </c>
    </row>
    <row r="7" customFormat="false" ht="10.2" hidden="false" customHeight="false" outlineLevel="0" collapsed="false">
      <c r="A7" s="6" t="n">
        <v>1964</v>
      </c>
      <c r="B7" s="7" t="n">
        <v>1333.75725</v>
      </c>
      <c r="I7" s="8" t="n">
        <f aca="false">-B7-L7+Z7</f>
        <v>0</v>
      </c>
      <c r="K7" s="11"/>
      <c r="L7" s="7" t="n">
        <v>0</v>
      </c>
      <c r="O7" s="7"/>
      <c r="Z7" s="7" t="n">
        <v>1333.75725</v>
      </c>
    </row>
    <row r="8" customFormat="false" ht="10.2" hidden="false" customHeight="false" outlineLevel="0" collapsed="false">
      <c r="A8" s="6" t="n">
        <v>1965</v>
      </c>
      <c r="B8" s="7" t="n">
        <v>1262.93475</v>
      </c>
      <c r="I8" s="8" t="n">
        <f aca="false">-B8-L8+Z8</f>
        <v>0</v>
      </c>
      <c r="K8" s="11"/>
      <c r="L8" s="7" t="n">
        <v>0</v>
      </c>
      <c r="O8" s="7"/>
      <c r="Z8" s="7" t="n">
        <v>1262.93475</v>
      </c>
    </row>
    <row r="9" customFormat="false" ht="10.2" hidden="false" customHeight="false" outlineLevel="0" collapsed="false">
      <c r="A9" s="6" t="n">
        <v>1966</v>
      </c>
      <c r="B9" s="7" t="n">
        <v>1260.93975</v>
      </c>
      <c r="I9" s="8" t="n">
        <f aca="false">-B9-L9+Z9</f>
        <v>0</v>
      </c>
      <c r="K9" s="11"/>
      <c r="L9" s="7" t="n">
        <v>0</v>
      </c>
      <c r="O9" s="7"/>
      <c r="Z9" s="7" t="n">
        <v>1260.93975</v>
      </c>
    </row>
    <row r="10" customFormat="false" ht="10.2" hidden="false" customHeight="false" outlineLevel="0" collapsed="false">
      <c r="A10" s="6" t="n">
        <v>1967</v>
      </c>
      <c r="B10" s="7" t="n">
        <v>1067.42475</v>
      </c>
      <c r="I10" s="8" t="n">
        <f aca="false">-B10-L10+Z10</f>
        <v>0</v>
      </c>
      <c r="K10" s="11"/>
      <c r="L10" s="7" t="n">
        <v>0</v>
      </c>
      <c r="O10" s="7"/>
      <c r="Z10" s="7" t="n">
        <v>1067.42475</v>
      </c>
    </row>
    <row r="11" customFormat="false" ht="10.2" hidden="false" customHeight="false" outlineLevel="0" collapsed="false">
      <c r="A11" s="6" t="n">
        <v>1968</v>
      </c>
      <c r="B11" s="7" t="n">
        <v>1073.60925</v>
      </c>
      <c r="I11" s="8" t="n">
        <f aca="false">-B11-L11+Z11</f>
        <v>0</v>
      </c>
      <c r="K11" s="11"/>
      <c r="L11" s="7" t="n">
        <v>0</v>
      </c>
      <c r="O11" s="7"/>
      <c r="Z11" s="7" t="n">
        <v>1073.60925</v>
      </c>
    </row>
    <row r="12" customFormat="false" ht="10.2" hidden="false" customHeight="false" outlineLevel="0" collapsed="false">
      <c r="A12" s="6" t="n">
        <v>1969</v>
      </c>
      <c r="B12" s="7" t="n">
        <v>1134.1575</v>
      </c>
      <c r="I12" s="8" t="n">
        <f aca="false">-B12-L12+Z12</f>
        <v>0</v>
      </c>
      <c r="K12" s="11"/>
      <c r="L12" s="7" t="n">
        <v>0</v>
      </c>
      <c r="O12" s="7"/>
      <c r="Z12" s="7" t="n">
        <v>1134.1575</v>
      </c>
    </row>
    <row r="13" customFormat="false" ht="10.2" hidden="false" customHeight="false" outlineLevel="0" collapsed="false">
      <c r="A13" s="6" t="n">
        <v>1970</v>
      </c>
      <c r="B13" s="7" t="n">
        <v>864.8325</v>
      </c>
      <c r="I13" s="8" t="n">
        <f aca="false">-B13-L13+Z13</f>
        <v>0</v>
      </c>
      <c r="K13" s="11"/>
      <c r="L13" s="7" t="n">
        <v>-23.94</v>
      </c>
      <c r="O13" s="7"/>
      <c r="Z13" s="7" t="n">
        <v>840.8925</v>
      </c>
    </row>
    <row r="14" customFormat="false" ht="10.2" hidden="false" customHeight="false" outlineLevel="0" collapsed="false">
      <c r="A14" s="6" t="n">
        <v>1971</v>
      </c>
      <c r="B14" s="7" t="n">
        <v>855.855</v>
      </c>
      <c r="I14" s="8" t="n">
        <f aca="false">-B14-L14+Z14</f>
        <v>0</v>
      </c>
      <c r="K14" s="11"/>
      <c r="L14" s="7" t="n">
        <v>-24.9375</v>
      </c>
      <c r="O14" s="7"/>
      <c r="Z14" s="7" t="n">
        <v>830.9175</v>
      </c>
    </row>
    <row r="15" customFormat="false" ht="10.2" hidden="false" customHeight="false" outlineLevel="0" collapsed="false">
      <c r="A15" s="6" t="n">
        <v>1972</v>
      </c>
      <c r="B15" s="7" t="n">
        <v>682.29</v>
      </c>
      <c r="I15" s="8" t="n">
        <f aca="false">-B15-L15+Z15</f>
        <v>0</v>
      </c>
      <c r="K15" s="11"/>
      <c r="L15" s="7" t="n">
        <v>-27.93</v>
      </c>
      <c r="O15" s="7"/>
      <c r="Z15" s="7" t="n">
        <v>654.36</v>
      </c>
    </row>
    <row r="16" customFormat="false" ht="10.2" hidden="false" customHeight="false" outlineLevel="0" collapsed="false">
      <c r="A16" s="6" t="n">
        <v>1973</v>
      </c>
      <c r="B16" s="7" t="n">
        <v>586.53</v>
      </c>
      <c r="I16" s="8" t="n">
        <f aca="false">-B16-L16+Z16</f>
        <v>0</v>
      </c>
      <c r="K16" s="11"/>
      <c r="L16" s="7" t="n">
        <v>-21.945</v>
      </c>
      <c r="O16" s="7"/>
      <c r="Z16" s="7" t="n">
        <v>564.585</v>
      </c>
    </row>
    <row r="17" customFormat="false" ht="10.2" hidden="false" customHeight="false" outlineLevel="0" collapsed="false">
      <c r="A17" s="6" t="n">
        <v>1974</v>
      </c>
      <c r="B17" s="7" t="n">
        <v>613.4625</v>
      </c>
      <c r="I17" s="8" t="n">
        <f aca="false">-B17-L17+Z17</f>
        <v>0</v>
      </c>
      <c r="K17" s="11"/>
      <c r="L17" s="7" t="n">
        <v>-20.9475</v>
      </c>
      <c r="O17" s="7"/>
      <c r="Z17" s="7" t="n">
        <v>592.515</v>
      </c>
    </row>
    <row r="18" customFormat="false" ht="10.2" hidden="false" customHeight="false" outlineLevel="0" collapsed="false">
      <c r="A18" s="6" t="n">
        <v>1975</v>
      </c>
      <c r="B18" s="7" t="n">
        <v>568.575</v>
      </c>
      <c r="I18" s="8" t="n">
        <f aca="false">-B18-L18+Z18</f>
        <v>0</v>
      </c>
      <c r="K18" s="11"/>
      <c r="L18" s="7" t="n">
        <v>-19.95</v>
      </c>
      <c r="O18" s="7"/>
      <c r="Z18" s="7" t="n">
        <v>548.625</v>
      </c>
    </row>
    <row r="19" customFormat="false" ht="10.2" hidden="false" customHeight="false" outlineLevel="0" collapsed="false">
      <c r="A19" s="6" t="n">
        <v>1976</v>
      </c>
      <c r="B19" s="7" t="n">
        <v>513.7125</v>
      </c>
      <c r="I19" s="8" t="n">
        <f aca="false">-B19-L19+Z19</f>
        <v>0</v>
      </c>
      <c r="K19" s="11"/>
      <c r="L19" s="7" t="n">
        <v>-22.9425</v>
      </c>
      <c r="O19" s="7"/>
      <c r="Z19" s="7" t="n">
        <v>490.77</v>
      </c>
    </row>
    <row r="20" customFormat="false" ht="10.2" hidden="false" customHeight="false" outlineLevel="0" collapsed="false">
      <c r="A20" s="6" t="n">
        <v>1977</v>
      </c>
      <c r="B20" s="7" t="n">
        <v>590.52</v>
      </c>
      <c r="I20" s="8" t="n">
        <f aca="false">-B20-L20+Z20</f>
        <v>0</v>
      </c>
      <c r="K20" s="11"/>
      <c r="L20" s="7" t="n">
        <v>-25.935</v>
      </c>
      <c r="O20" s="7"/>
      <c r="Z20" s="7" t="n">
        <v>564.585</v>
      </c>
    </row>
    <row r="21" customFormat="false" ht="10.2" hidden="false" customHeight="false" outlineLevel="0" collapsed="false">
      <c r="A21" s="6" t="n">
        <v>1978</v>
      </c>
      <c r="B21" s="7" t="n">
        <v>609.4725</v>
      </c>
      <c r="I21" s="8" t="n">
        <f aca="false">-B21-L21+Z21</f>
        <v>0</v>
      </c>
      <c r="K21" s="11"/>
      <c r="L21" s="7" t="n">
        <v>-25.935</v>
      </c>
      <c r="O21" s="7"/>
      <c r="Z21" s="7" t="n">
        <v>583.5375</v>
      </c>
    </row>
    <row r="22" customFormat="false" ht="10.2" hidden="false" customHeight="false" outlineLevel="0" collapsed="false">
      <c r="A22" s="6" t="n">
        <v>1979</v>
      </c>
      <c r="B22" s="7" t="n">
        <v>636.405</v>
      </c>
      <c r="I22" s="8" t="n">
        <f aca="false">-B22-L22+Z22</f>
        <v>0</v>
      </c>
      <c r="K22" s="11"/>
      <c r="L22" s="7" t="n">
        <v>-46.8825</v>
      </c>
      <c r="O22" s="7"/>
      <c r="Z22" s="7" t="n">
        <v>589.5225</v>
      </c>
    </row>
    <row r="23" customFormat="false" ht="10.2" hidden="false" customHeight="false" outlineLevel="0" collapsed="false">
      <c r="A23" s="6" t="n">
        <v>1980</v>
      </c>
      <c r="B23" s="7" t="n">
        <v>598.5</v>
      </c>
      <c r="I23" s="8" t="n">
        <f aca="false">-B23-L23+Z23</f>
        <v>0</v>
      </c>
      <c r="K23" s="11"/>
      <c r="L23" s="7" t="n">
        <v>-44.8875</v>
      </c>
      <c r="O23" s="7"/>
      <c r="Z23" s="7" t="n">
        <v>553.6125</v>
      </c>
    </row>
    <row r="24" customFormat="false" ht="10.2" hidden="false" customHeight="false" outlineLevel="0" collapsed="false">
      <c r="A24" s="6" t="n">
        <v>1981</v>
      </c>
      <c r="B24" s="7" t="n">
        <v>749.1225</v>
      </c>
      <c r="I24" s="8" t="n">
        <f aca="false">-B24-L24+Z24</f>
        <v>0</v>
      </c>
      <c r="K24" s="11"/>
      <c r="L24" s="7" t="n">
        <v>-37.905</v>
      </c>
      <c r="O24" s="7"/>
      <c r="Z24" s="7" t="n">
        <v>711.2175</v>
      </c>
    </row>
    <row r="25" customFormat="false" ht="10.2" hidden="false" customHeight="false" outlineLevel="0" collapsed="false">
      <c r="A25" s="6" t="n">
        <v>1982</v>
      </c>
      <c r="B25" s="7" t="n">
        <v>677.3025</v>
      </c>
      <c r="I25" s="8" t="n">
        <f aca="false">-B25-L25+Z25</f>
        <v>0</v>
      </c>
      <c r="K25" s="11"/>
      <c r="L25" s="7" t="n">
        <v>-37.905</v>
      </c>
      <c r="O25" s="7"/>
      <c r="Z25" s="7" t="n">
        <v>639.3975</v>
      </c>
    </row>
    <row r="26" customFormat="false" ht="10.2" hidden="false" customHeight="false" outlineLevel="0" collapsed="false">
      <c r="A26" s="6" t="n">
        <v>1983</v>
      </c>
      <c r="B26" s="7" t="n">
        <v>738.15</v>
      </c>
      <c r="I26" s="8" t="n">
        <f aca="false">-B26-L26+Z26</f>
        <v>0</v>
      </c>
      <c r="K26" s="11"/>
      <c r="L26" s="7" t="n">
        <v>-77.805</v>
      </c>
      <c r="O26" s="7"/>
      <c r="Z26" s="7" t="n">
        <v>660.345</v>
      </c>
    </row>
    <row r="27" customFormat="false" ht="10.2" hidden="false" customHeight="false" outlineLevel="0" collapsed="false">
      <c r="A27" s="6" t="n">
        <v>1984</v>
      </c>
      <c r="B27" s="7" t="n">
        <v>712.215</v>
      </c>
      <c r="I27" s="8" t="n">
        <f aca="false">-B27-L27+Z27</f>
        <v>0</v>
      </c>
      <c r="K27" s="11"/>
      <c r="L27" s="7" t="n">
        <v>-30.9225</v>
      </c>
      <c r="O27" s="7"/>
      <c r="Z27" s="7" t="n">
        <v>681.2925</v>
      </c>
    </row>
    <row r="28" customFormat="false" ht="10.2" hidden="false" customHeight="false" outlineLevel="0" collapsed="false">
      <c r="A28" s="6" t="n">
        <v>1985</v>
      </c>
      <c r="B28" s="7" t="n">
        <v>703.2375</v>
      </c>
      <c r="I28" s="8" t="n">
        <f aca="false">-B28-L28+Z28</f>
        <v>0</v>
      </c>
      <c r="K28" s="11"/>
      <c r="L28" s="7" t="n">
        <v>-28.9275</v>
      </c>
      <c r="O28" s="7"/>
      <c r="Z28" s="7" t="n">
        <v>674.31</v>
      </c>
    </row>
    <row r="29" customFormat="false" ht="10.2" hidden="false" customHeight="false" outlineLevel="0" collapsed="false">
      <c r="A29" s="6" t="n">
        <v>1986</v>
      </c>
      <c r="B29" s="7" t="n">
        <v>744.135</v>
      </c>
      <c r="I29" s="8" t="n">
        <f aca="false">-B29-L29+Z29</f>
        <v>0</v>
      </c>
      <c r="K29" s="11"/>
      <c r="L29" s="7" t="n">
        <v>-29.925</v>
      </c>
      <c r="O29" s="7"/>
      <c r="Z29" s="7" t="n">
        <v>714.21</v>
      </c>
    </row>
    <row r="30" customFormat="false" ht="10.2" hidden="false" customHeight="false" outlineLevel="0" collapsed="false">
      <c r="A30" s="6" t="n">
        <v>1987</v>
      </c>
      <c r="B30" s="7" t="n">
        <v>810.9675</v>
      </c>
      <c r="I30" s="8" t="n">
        <f aca="false">-B30-L30+Z30</f>
        <v>0</v>
      </c>
      <c r="K30" s="11"/>
      <c r="L30" s="7" t="n">
        <v>-12.9675</v>
      </c>
      <c r="O30" s="7"/>
      <c r="Z30" s="7" t="n">
        <v>798</v>
      </c>
    </row>
    <row r="31" customFormat="false" ht="10.2" hidden="false" customHeight="false" outlineLevel="0" collapsed="false">
      <c r="A31" s="6" t="n">
        <v>1988</v>
      </c>
      <c r="B31" s="7" t="n">
        <v>650.37</v>
      </c>
      <c r="I31" s="8" t="n">
        <f aca="false">-B31-L31+Z31</f>
        <v>0</v>
      </c>
      <c r="K31" s="11"/>
      <c r="L31" s="7" t="n">
        <v>-22.9425</v>
      </c>
      <c r="O31" s="7"/>
      <c r="Z31" s="7" t="n">
        <v>627.4275</v>
      </c>
    </row>
    <row r="32" customFormat="false" ht="10.2" hidden="false" customHeight="false" outlineLevel="0" collapsed="false">
      <c r="A32" s="6" t="n">
        <v>1989</v>
      </c>
      <c r="B32" s="7" t="n">
        <v>571.5675</v>
      </c>
      <c r="I32" s="8" t="n">
        <f aca="false">-B32-L32+Z32</f>
        <v>0</v>
      </c>
      <c r="K32" s="11"/>
      <c r="L32" s="7" t="n">
        <v>-17.955</v>
      </c>
      <c r="O32" s="7"/>
      <c r="Z32" s="7" t="n">
        <v>553.6125</v>
      </c>
    </row>
    <row r="33" customFormat="false" ht="10.2" hidden="false" customHeight="false" outlineLevel="0" collapsed="false">
      <c r="A33" s="6" t="n">
        <v>1990</v>
      </c>
      <c r="B33" s="7" t="n">
        <v>720.195</v>
      </c>
      <c r="I33" s="8" t="n">
        <f aca="false">-B33-L33+Z33</f>
        <v>0</v>
      </c>
      <c r="K33" s="11"/>
      <c r="L33" s="7" t="n">
        <v>-66.8325</v>
      </c>
      <c r="O33" s="7"/>
      <c r="Z33" s="7" t="n">
        <v>653.3625</v>
      </c>
    </row>
    <row r="34" customFormat="false" ht="10.2" hidden="false" customHeight="false" outlineLevel="0" collapsed="false">
      <c r="A34" s="6" t="n">
        <v>1991</v>
      </c>
      <c r="B34" s="7" t="n">
        <v>872.8125</v>
      </c>
      <c r="I34" s="8" t="n">
        <f aca="false">-B34-L34+Z34</f>
        <v>0</v>
      </c>
      <c r="K34" s="11"/>
      <c r="L34" s="7" t="n">
        <v>-57.855</v>
      </c>
      <c r="O34" s="7"/>
      <c r="Z34" s="7" t="n">
        <v>814.9575</v>
      </c>
    </row>
    <row r="35" customFormat="false" ht="10.2" hidden="false" customHeight="false" outlineLevel="0" collapsed="false">
      <c r="A35" s="6" t="n">
        <v>1992</v>
      </c>
      <c r="B35" s="7" t="n">
        <v>770.07</v>
      </c>
      <c r="I35" s="8" t="n">
        <f aca="false">-B35-L35+Z35</f>
        <v>0</v>
      </c>
      <c r="K35" s="11"/>
      <c r="L35" s="7" t="n">
        <v>-55.86</v>
      </c>
      <c r="O35" s="7"/>
      <c r="Z35" s="7" t="n">
        <v>714.21</v>
      </c>
    </row>
    <row r="36" customFormat="false" ht="10.2" hidden="false" customHeight="false" outlineLevel="0" collapsed="false">
      <c r="A36" s="6" t="n">
        <v>1993</v>
      </c>
      <c r="B36" s="7" t="n">
        <v>741.1425</v>
      </c>
      <c r="I36" s="8" t="n">
        <f aca="false">-B36-L36+Z36</f>
        <v>0</v>
      </c>
      <c r="K36" s="11"/>
      <c r="L36" s="7" t="n">
        <v>-21.945</v>
      </c>
      <c r="O36" s="7"/>
      <c r="Z36" s="7" t="n">
        <v>719.1975</v>
      </c>
    </row>
    <row r="37" customFormat="false" ht="10.2" hidden="false" customHeight="false" outlineLevel="0" collapsed="false">
      <c r="A37" s="6" t="n">
        <v>1994</v>
      </c>
      <c r="B37" s="7" t="n">
        <v>448.875</v>
      </c>
      <c r="I37" s="8" t="n">
        <f aca="false">-B37-L37+Z37</f>
        <v>0</v>
      </c>
      <c r="K37" s="11"/>
      <c r="L37" s="7" t="n">
        <v>-28.9275</v>
      </c>
      <c r="O37" s="7"/>
      <c r="Z37" s="7" t="n">
        <v>419.9475</v>
      </c>
    </row>
    <row r="38" customFormat="false" ht="10.2" hidden="false" customHeight="false" outlineLevel="0" collapsed="false">
      <c r="A38" s="6" t="n">
        <v>1995</v>
      </c>
      <c r="B38" s="7" t="n">
        <v>455.411418</v>
      </c>
      <c r="I38" s="8" t="n">
        <f aca="false">-B38-L38+Z38</f>
        <v>0</v>
      </c>
      <c r="K38" s="11"/>
      <c r="L38" s="7" t="n">
        <v>-40.8975</v>
      </c>
      <c r="O38" s="7"/>
      <c r="Z38" s="7" t="n">
        <v>414.513918</v>
      </c>
    </row>
    <row r="39" customFormat="false" ht="10.2" hidden="false" customHeight="false" outlineLevel="0" collapsed="false">
      <c r="A39" s="6" t="n">
        <v>1996</v>
      </c>
      <c r="B39" s="7" t="n">
        <v>443.063964</v>
      </c>
      <c r="I39" s="8" t="n">
        <f aca="false">-B39-L39+Z39</f>
        <v>0</v>
      </c>
      <c r="K39" s="11"/>
      <c r="L39" s="7" t="n">
        <v>-67.83</v>
      </c>
      <c r="O39" s="7"/>
      <c r="Z39" s="7" t="n">
        <v>375.233964</v>
      </c>
    </row>
    <row r="40" customFormat="false" ht="10.2" hidden="false" customHeight="false" outlineLevel="0" collapsed="false">
      <c r="A40" s="6" t="n">
        <v>1997</v>
      </c>
      <c r="B40" s="7" t="n">
        <v>466.83</v>
      </c>
      <c r="I40" s="8" t="n">
        <f aca="false">-B40-L40+Z40</f>
        <v>0</v>
      </c>
      <c r="K40" s="11"/>
      <c r="L40" s="7" t="n">
        <v>-32.9175</v>
      </c>
      <c r="O40" s="7"/>
      <c r="Z40" s="7" t="n">
        <v>433.9125</v>
      </c>
    </row>
    <row r="41" customFormat="false" ht="10.2" hidden="false" customHeight="false" outlineLevel="0" collapsed="false">
      <c r="A41" s="6" t="n">
        <v>1998</v>
      </c>
      <c r="B41" s="7" t="n">
        <v>459.0544875</v>
      </c>
      <c r="I41" s="8" t="n">
        <f aca="false">-B41-L41+Z41</f>
        <v>0</v>
      </c>
      <c r="K41" s="11"/>
      <c r="L41" s="7" t="n">
        <v>-43.89</v>
      </c>
      <c r="O41" s="7"/>
      <c r="Z41" s="7" t="n">
        <v>415.1644875</v>
      </c>
    </row>
    <row r="42" customFormat="false" ht="10.2" hidden="false" customHeight="false" outlineLevel="0" collapsed="false">
      <c r="A42" s="6" t="n">
        <v>1999</v>
      </c>
      <c r="B42" s="7" t="n">
        <v>530.677182</v>
      </c>
      <c r="I42" s="8" t="n">
        <f aca="false">-B42-L42+Z42</f>
        <v>0</v>
      </c>
      <c r="K42" s="11"/>
      <c r="L42" s="7" t="n">
        <v>-75.81</v>
      </c>
      <c r="O42" s="7"/>
      <c r="Z42" s="7" t="n">
        <v>454.867182</v>
      </c>
    </row>
    <row r="43" customFormat="false" ht="10.2" hidden="false" customHeight="false" outlineLevel="0" collapsed="false">
      <c r="A43" s="6" t="n">
        <v>2000</v>
      </c>
      <c r="B43" s="7" t="n">
        <v>504.742182</v>
      </c>
      <c r="I43" s="8" t="n">
        <f aca="false">-B43-L43+Z43</f>
        <v>0</v>
      </c>
      <c r="K43" s="11"/>
      <c r="L43" s="7" t="n">
        <v>-109.725</v>
      </c>
      <c r="O43" s="7"/>
      <c r="Z43" s="7" t="n">
        <v>395.017182</v>
      </c>
    </row>
    <row r="44" customFormat="false" ht="10.2" hidden="false" customHeight="false" outlineLevel="0" collapsed="false">
      <c r="A44" s="6" t="n">
        <v>2001</v>
      </c>
      <c r="B44" s="7" t="n">
        <v>429.928485</v>
      </c>
      <c r="I44" s="8" t="n">
        <f aca="false">-B44-L44+Z44</f>
        <v>0</v>
      </c>
      <c r="K44" s="11"/>
      <c r="L44" s="7" t="n">
        <v>-100.7475</v>
      </c>
      <c r="O44" s="7"/>
      <c r="Z44" s="7" t="n">
        <v>329.180985</v>
      </c>
    </row>
    <row r="45" customFormat="false" ht="10.2" hidden="false" customHeight="false" outlineLevel="0" collapsed="false">
      <c r="A45" s="6" t="n">
        <v>2002</v>
      </c>
      <c r="B45" s="7" t="n">
        <v>410.974788</v>
      </c>
      <c r="I45" s="8" t="n">
        <f aca="false">-B45-L45+Z45</f>
        <v>0</v>
      </c>
      <c r="K45" s="11"/>
      <c r="L45" s="7" t="n">
        <v>-147.63</v>
      </c>
      <c r="O45" s="7"/>
      <c r="Z45" s="7" t="n">
        <v>263.344788</v>
      </c>
    </row>
    <row r="46" customFormat="false" ht="10.2" hidden="false" customHeight="false" outlineLevel="0" collapsed="false">
      <c r="A46" s="6" t="n">
        <v>2003</v>
      </c>
      <c r="B46" s="7" t="n">
        <v>356.111091</v>
      </c>
      <c r="I46" s="8" t="n">
        <f aca="false">-B46-L46+Z46</f>
        <v>0</v>
      </c>
      <c r="K46" s="11"/>
      <c r="L46" s="7" t="n">
        <v>-158.6025</v>
      </c>
      <c r="O46" s="7"/>
      <c r="Z46" s="7" t="n">
        <v>197.508591</v>
      </c>
    </row>
    <row r="47" customFormat="false" ht="10.2" hidden="false" customHeight="false" outlineLevel="0" collapsed="false">
      <c r="A47" s="6" t="n">
        <v>2004</v>
      </c>
      <c r="B47" s="7" t="n">
        <v>371.1538945</v>
      </c>
      <c r="I47" s="8" t="n">
        <f aca="false">-B47-L47+Z47</f>
        <v>0</v>
      </c>
      <c r="K47" s="11"/>
      <c r="L47" s="7" t="n">
        <v>-239.4815005</v>
      </c>
      <c r="O47" s="7"/>
      <c r="Z47" s="7" t="n">
        <v>131.672394</v>
      </c>
    </row>
    <row r="48" customFormat="false" ht="10.2" hidden="false" customHeight="false" outlineLevel="0" collapsed="false">
      <c r="A48" s="6" t="n">
        <v>2005</v>
      </c>
      <c r="B48" s="7" t="n">
        <v>330.865924</v>
      </c>
      <c r="I48" s="8" t="n">
        <f aca="false">-B48-L48+Z48</f>
        <v>0</v>
      </c>
      <c r="K48" s="11"/>
      <c r="L48" s="7" t="n">
        <v>-265.029727</v>
      </c>
      <c r="O48" s="7"/>
      <c r="Z48" s="7" t="n">
        <v>65.836197</v>
      </c>
    </row>
    <row r="49" customFormat="false" ht="10.2" hidden="false" customHeight="false" outlineLevel="0" collapsed="false">
      <c r="A49" s="6" t="n">
        <v>2006</v>
      </c>
      <c r="B49" s="7" t="n">
        <v>278.6330259</v>
      </c>
      <c r="I49" s="8" t="n">
        <f aca="false">-B49-L49+Z49</f>
        <v>0</v>
      </c>
      <c r="K49" s="11"/>
      <c r="L49" s="7" t="n">
        <v>-278.6330259</v>
      </c>
      <c r="O49" s="7"/>
      <c r="Z49" s="7" t="n">
        <v>0</v>
      </c>
    </row>
    <row r="50" customFormat="false" ht="10.2" hidden="false" customHeight="false" outlineLevel="0" collapsed="false">
      <c r="A50" s="12" t="n">
        <v>2007</v>
      </c>
      <c r="B50" s="9" t="n">
        <v>249.073486</v>
      </c>
      <c r="I50" s="8" t="n">
        <f aca="false">-B50-L50+Z50</f>
        <v>0</v>
      </c>
      <c r="K50" s="11"/>
      <c r="L50" s="9" t="n">
        <v>-249.073486</v>
      </c>
      <c r="O50" s="7"/>
      <c r="Z50" s="9" t="n">
        <v>0</v>
      </c>
    </row>
    <row r="51" customFormat="false" ht="10.2" hidden="false" customHeight="false" outlineLevel="0" collapsed="false">
      <c r="A51" s="12" t="n">
        <v>2008</v>
      </c>
      <c r="B51" s="9" t="n">
        <v>290.894752</v>
      </c>
      <c r="I51" s="8" t="n">
        <f aca="false">-B51-L51+Z51</f>
        <v>0</v>
      </c>
      <c r="K51" s="11"/>
      <c r="L51" s="9" t="n">
        <v>-290.894752</v>
      </c>
      <c r="O51" s="7"/>
      <c r="Z51" s="9" t="n">
        <v>0</v>
      </c>
    </row>
    <row r="52" customFormat="false" ht="10.2" hidden="false" customHeight="false" outlineLevel="0" collapsed="false">
      <c r="A52" s="12" t="n">
        <v>2009</v>
      </c>
      <c r="B52" s="9" t="n">
        <v>304.484497</v>
      </c>
      <c r="I52" s="8" t="n">
        <f aca="false">-B52-L52+Z52</f>
        <v>0</v>
      </c>
      <c r="K52" s="11"/>
      <c r="L52" s="9" t="n">
        <v>-304.484497</v>
      </c>
      <c r="O52" s="7"/>
      <c r="Z52" s="7" t="n">
        <v>0</v>
      </c>
    </row>
    <row r="53" customFormat="false" ht="10.2" hidden="false" customHeight="false" outlineLevel="0" collapsed="false">
      <c r="A53" s="12" t="n">
        <v>2010</v>
      </c>
      <c r="B53" s="9" t="n">
        <v>339.464417</v>
      </c>
      <c r="I53" s="8" t="n">
        <f aca="false">-B53-L53+Z53</f>
        <v>0</v>
      </c>
      <c r="K53" s="11"/>
      <c r="L53" s="9" t="n">
        <v>-339.464417</v>
      </c>
      <c r="O53" s="7"/>
      <c r="Z53" s="7" t="n">
        <v>0</v>
      </c>
    </row>
    <row r="54" customFormat="false" ht="10.2" hidden="false" customHeight="false" outlineLevel="0" collapsed="false">
      <c r="A54" s="12" t="n">
        <v>2011</v>
      </c>
      <c r="B54" s="9" t="n">
        <v>341.446289</v>
      </c>
      <c r="I54" s="8" t="n">
        <f aca="false">-B54-L54+Z54</f>
        <v>0</v>
      </c>
      <c r="K54" s="11"/>
      <c r="L54" s="9" t="n">
        <v>-341.446289</v>
      </c>
      <c r="O54" s="7"/>
      <c r="Z54" s="7" t="n">
        <v>0</v>
      </c>
    </row>
    <row r="55" customFormat="false" ht="10.2" hidden="false" customHeight="false" outlineLevel="0" collapsed="false">
      <c r="A55" s="12" t="n">
        <v>2012</v>
      </c>
      <c r="B55" s="9" t="n">
        <v>358.196512</v>
      </c>
      <c r="I55" s="8" t="n">
        <f aca="false">-B55-L55+Z55</f>
        <v>0</v>
      </c>
      <c r="K55" s="11"/>
      <c r="L55" s="9" t="n">
        <v>-358.196512</v>
      </c>
      <c r="O55" s="7"/>
      <c r="Z55" s="7" t="n">
        <v>0</v>
      </c>
    </row>
    <row r="56" customFormat="false" ht="10.2" hidden="false" customHeight="false" outlineLevel="0" collapsed="false">
      <c r="A56" s="12" t="n">
        <v>2013</v>
      </c>
      <c r="B56" s="9" t="n">
        <v>370.83084</v>
      </c>
      <c r="I56" s="8" t="n">
        <f aca="false">-B56-L56+Z56</f>
        <v>0</v>
      </c>
      <c r="K56" s="11"/>
      <c r="L56" s="9" t="n">
        <v>-370.83084</v>
      </c>
      <c r="O56" s="7"/>
      <c r="Z56" s="7" t="n">
        <v>0</v>
      </c>
    </row>
    <row r="57" customFormat="false" ht="10.2" hidden="false" customHeight="false" outlineLevel="0" collapsed="false">
      <c r="A57" s="12" t="n">
        <v>2014</v>
      </c>
      <c r="B57" s="9" t="n">
        <v>405.334739027</v>
      </c>
      <c r="I57" s="8" t="n">
        <f aca="false">-B57-L57+Z57</f>
        <v>0</v>
      </c>
      <c r="K57" s="11"/>
      <c r="L57" s="9" t="n">
        <v>-405.334739027</v>
      </c>
      <c r="O57" s="7"/>
      <c r="Z57" s="7" t="n">
        <v>0</v>
      </c>
    </row>
    <row r="58" customFormat="false" ht="10.2" hidden="false" customHeight="false" outlineLevel="0" collapsed="false">
      <c r="A58" s="12" t="n">
        <v>2015</v>
      </c>
      <c r="B58" s="9" t="n">
        <v>365.285882695</v>
      </c>
      <c r="I58" s="8" t="n">
        <f aca="false">-B58-L58+Z58</f>
        <v>0</v>
      </c>
      <c r="K58" s="11"/>
      <c r="L58" s="9" t="n">
        <v>-365.285882695</v>
      </c>
      <c r="O58" s="7"/>
      <c r="Z58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6.85425101214575"/>
    <col collapsed="false" hidden="false" max="9" min="3" style="1" width="6.10526315789474"/>
    <col collapsed="false" hidden="false" max="10" min="10" style="1" width="1.71255060728745"/>
    <col collapsed="false" hidden="false" max="11" min="11" style="1" width="5.03643724696356"/>
    <col collapsed="false" hidden="false" max="12" min="12" style="1" width="5.89068825910931"/>
    <col collapsed="false" hidden="false" max="14" min="13" style="1" width="5.03643724696356"/>
    <col collapsed="false" hidden="false" max="15" min="15" style="1" width="6.96356275303644"/>
    <col collapsed="false" hidden="false" max="19" min="16" style="1" width="5.03643724696356"/>
    <col collapsed="false" hidden="false" max="20" min="20" style="1" width="3.31983805668016"/>
    <col collapsed="false" hidden="false" max="25" min="21" style="1" width="6"/>
    <col collapsed="false" hidden="false" max="26" min="26" style="1" width="7.49797570850202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46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0"/>
      <c r="I3" s="7"/>
      <c r="K3" s="11"/>
      <c r="L3" s="7"/>
      <c r="O3" s="0"/>
      <c r="Z3" s="7"/>
    </row>
    <row r="4" customFormat="false" ht="10.2" hidden="false" customHeight="false" outlineLevel="0" collapsed="false">
      <c r="A4" s="6" t="n">
        <v>1961</v>
      </c>
      <c r="B4" s="0"/>
      <c r="I4" s="7"/>
      <c r="K4" s="11"/>
      <c r="L4" s="7"/>
      <c r="O4" s="0"/>
      <c r="Z4" s="7"/>
    </row>
    <row r="5" customFormat="false" ht="10.2" hidden="false" customHeight="false" outlineLevel="0" collapsed="false">
      <c r="A5" s="6" t="n">
        <v>1962</v>
      </c>
      <c r="B5" s="0"/>
      <c r="I5" s="7"/>
      <c r="K5" s="11"/>
      <c r="L5" s="7"/>
      <c r="O5" s="0"/>
      <c r="Z5" s="7"/>
    </row>
    <row r="6" customFormat="false" ht="10.2" hidden="false" customHeight="false" outlineLevel="0" collapsed="false">
      <c r="A6" s="6" t="n">
        <v>1963</v>
      </c>
      <c r="B6" s="0"/>
      <c r="I6" s="7"/>
      <c r="K6" s="11"/>
      <c r="L6" s="7"/>
      <c r="O6" s="0"/>
      <c r="Z6" s="7"/>
    </row>
    <row r="7" customFormat="false" ht="10.2" hidden="false" customHeight="false" outlineLevel="0" collapsed="false">
      <c r="A7" s="6" t="n">
        <v>1964</v>
      </c>
      <c r="B7" s="0"/>
      <c r="I7" s="7"/>
      <c r="K7" s="11"/>
      <c r="L7" s="7"/>
      <c r="O7" s="0"/>
      <c r="Z7" s="7"/>
    </row>
    <row r="8" customFormat="false" ht="10.2" hidden="false" customHeight="false" outlineLevel="0" collapsed="false">
      <c r="A8" s="6" t="n">
        <v>1965</v>
      </c>
      <c r="B8" s="0"/>
      <c r="I8" s="7"/>
      <c r="K8" s="11"/>
      <c r="L8" s="7"/>
      <c r="O8" s="0"/>
      <c r="Z8" s="7"/>
    </row>
    <row r="9" customFormat="false" ht="10.2" hidden="false" customHeight="false" outlineLevel="0" collapsed="false">
      <c r="A9" s="6" t="n">
        <v>1966</v>
      </c>
      <c r="B9" s="0"/>
      <c r="I9" s="7"/>
      <c r="K9" s="11"/>
      <c r="L9" s="7"/>
      <c r="O9" s="0"/>
      <c r="Z9" s="7"/>
    </row>
    <row r="10" customFormat="false" ht="10.2" hidden="false" customHeight="false" outlineLevel="0" collapsed="false">
      <c r="A10" s="6" t="n">
        <v>1967</v>
      </c>
      <c r="B10" s="0"/>
      <c r="I10" s="7"/>
      <c r="K10" s="11"/>
      <c r="L10" s="7"/>
      <c r="O10" s="0"/>
      <c r="Z10" s="7"/>
    </row>
    <row r="11" customFormat="false" ht="10.2" hidden="false" customHeight="false" outlineLevel="0" collapsed="false">
      <c r="A11" s="6" t="n">
        <v>1968</v>
      </c>
      <c r="B11" s="0"/>
      <c r="I11" s="7"/>
      <c r="K11" s="11"/>
      <c r="L11" s="7"/>
      <c r="O11" s="0"/>
      <c r="Z11" s="7"/>
    </row>
    <row r="12" customFormat="false" ht="10.2" hidden="false" customHeight="false" outlineLevel="0" collapsed="false">
      <c r="A12" s="6" t="n">
        <v>1969</v>
      </c>
      <c r="B12" s="0"/>
      <c r="I12" s="7"/>
      <c r="K12" s="11"/>
      <c r="L12" s="7"/>
      <c r="O12" s="0"/>
      <c r="Z12" s="7"/>
    </row>
    <row r="13" customFormat="false" ht="10.2" hidden="false" customHeight="false" outlineLevel="0" collapsed="false">
      <c r="A13" s="6" t="n">
        <v>1970</v>
      </c>
      <c r="B13" s="0"/>
      <c r="I13" s="7"/>
      <c r="K13" s="11"/>
      <c r="L13" s="7"/>
      <c r="O13" s="0"/>
      <c r="Z13" s="7"/>
    </row>
    <row r="14" customFormat="false" ht="10.2" hidden="false" customHeight="false" outlineLevel="0" collapsed="false">
      <c r="A14" s="6" t="n">
        <v>1971</v>
      </c>
      <c r="B14" s="0"/>
      <c r="I14" s="7"/>
      <c r="K14" s="11"/>
      <c r="L14" s="7"/>
      <c r="O14" s="0"/>
      <c r="Z14" s="7"/>
    </row>
    <row r="15" customFormat="false" ht="10.2" hidden="false" customHeight="false" outlineLevel="0" collapsed="false">
      <c r="A15" s="6" t="n">
        <v>1972</v>
      </c>
      <c r="B15" s="0"/>
      <c r="I15" s="7"/>
      <c r="K15" s="11"/>
      <c r="L15" s="7"/>
      <c r="O15" s="0"/>
      <c r="Z15" s="7"/>
    </row>
    <row r="16" customFormat="false" ht="10.2" hidden="false" customHeight="false" outlineLevel="0" collapsed="false">
      <c r="A16" s="6" t="n">
        <v>1973</v>
      </c>
      <c r="B16" s="0"/>
      <c r="I16" s="7"/>
      <c r="K16" s="11"/>
      <c r="L16" s="7"/>
      <c r="O16" s="0"/>
      <c r="Z16" s="7"/>
    </row>
    <row r="17" customFormat="false" ht="10.2" hidden="false" customHeight="false" outlineLevel="0" collapsed="false">
      <c r="A17" s="6" t="n">
        <v>1974</v>
      </c>
      <c r="B17" s="0"/>
      <c r="I17" s="7"/>
      <c r="K17" s="11"/>
      <c r="L17" s="7"/>
      <c r="O17" s="0"/>
      <c r="Z17" s="7"/>
    </row>
    <row r="18" customFormat="false" ht="10.2" hidden="false" customHeight="false" outlineLevel="0" collapsed="false">
      <c r="A18" s="6" t="n">
        <v>1975</v>
      </c>
      <c r="B18" s="0"/>
      <c r="I18" s="7"/>
      <c r="K18" s="11"/>
      <c r="L18" s="7"/>
      <c r="O18" s="0"/>
      <c r="Z18" s="7"/>
    </row>
    <row r="19" customFormat="false" ht="10.2" hidden="false" customHeight="false" outlineLevel="0" collapsed="false">
      <c r="A19" s="6" t="n">
        <v>1976</v>
      </c>
      <c r="B19" s="0"/>
      <c r="I19" s="7"/>
      <c r="K19" s="11"/>
      <c r="L19" s="7"/>
      <c r="O19" s="0"/>
      <c r="Z19" s="7"/>
    </row>
    <row r="20" customFormat="false" ht="10.2" hidden="false" customHeight="false" outlineLevel="0" collapsed="false">
      <c r="A20" s="6" t="n">
        <v>1977</v>
      </c>
      <c r="B20" s="0"/>
      <c r="I20" s="7"/>
      <c r="K20" s="11"/>
      <c r="L20" s="7"/>
      <c r="O20" s="0"/>
      <c r="Z20" s="7"/>
    </row>
    <row r="21" customFormat="false" ht="10.2" hidden="false" customHeight="false" outlineLevel="0" collapsed="false">
      <c r="A21" s="6" t="n">
        <v>1978</v>
      </c>
      <c r="B21" s="0"/>
      <c r="I21" s="7"/>
      <c r="K21" s="11"/>
      <c r="L21" s="7"/>
      <c r="O21" s="0"/>
      <c r="Z21" s="7"/>
    </row>
    <row r="22" customFormat="false" ht="10.2" hidden="false" customHeight="false" outlineLevel="0" collapsed="false">
      <c r="A22" s="6" t="n">
        <v>1979</v>
      </c>
      <c r="B22" s="0"/>
      <c r="I22" s="7"/>
      <c r="K22" s="11"/>
      <c r="L22" s="7"/>
      <c r="O22" s="0"/>
      <c r="Z22" s="7"/>
    </row>
    <row r="23" customFormat="false" ht="10.2" hidden="false" customHeight="false" outlineLevel="0" collapsed="false">
      <c r="A23" s="6" t="n">
        <v>1980</v>
      </c>
      <c r="B23" s="0"/>
      <c r="I23" s="7"/>
      <c r="K23" s="11"/>
      <c r="L23" s="7"/>
      <c r="O23" s="0"/>
      <c r="Z23" s="7"/>
    </row>
    <row r="24" customFormat="false" ht="10.2" hidden="false" customHeight="false" outlineLevel="0" collapsed="false">
      <c r="A24" s="6" t="n">
        <v>1981</v>
      </c>
      <c r="B24" s="0"/>
      <c r="I24" s="7"/>
      <c r="K24" s="11"/>
      <c r="L24" s="7"/>
      <c r="O24" s="0"/>
      <c r="Z24" s="7"/>
    </row>
    <row r="25" customFormat="false" ht="10.2" hidden="false" customHeight="false" outlineLevel="0" collapsed="false">
      <c r="A25" s="6" t="n">
        <v>1982</v>
      </c>
      <c r="B25" s="0"/>
      <c r="I25" s="7"/>
      <c r="K25" s="11"/>
      <c r="L25" s="7"/>
      <c r="O25" s="0"/>
      <c r="Z25" s="7"/>
    </row>
    <row r="26" customFormat="false" ht="10.2" hidden="false" customHeight="false" outlineLevel="0" collapsed="false">
      <c r="A26" s="6" t="n">
        <v>1983</v>
      </c>
      <c r="B26" s="0"/>
      <c r="I26" s="7"/>
      <c r="K26" s="11"/>
      <c r="L26" s="7"/>
      <c r="O26" s="0"/>
      <c r="Z26" s="7"/>
    </row>
    <row r="27" customFormat="false" ht="10.2" hidden="false" customHeight="false" outlineLevel="0" collapsed="false">
      <c r="A27" s="6" t="n">
        <v>1984</v>
      </c>
      <c r="B27" s="0"/>
      <c r="I27" s="7"/>
      <c r="K27" s="11"/>
      <c r="L27" s="7"/>
      <c r="O27" s="0"/>
      <c r="Z27" s="7"/>
    </row>
    <row r="28" customFormat="false" ht="10.2" hidden="false" customHeight="false" outlineLevel="0" collapsed="false">
      <c r="A28" s="6" t="n">
        <v>1985</v>
      </c>
      <c r="B28" s="0"/>
      <c r="I28" s="7"/>
      <c r="K28" s="11"/>
      <c r="L28" s="7"/>
      <c r="O28" s="0"/>
      <c r="Z28" s="7"/>
    </row>
    <row r="29" customFormat="false" ht="10.2" hidden="false" customHeight="false" outlineLevel="0" collapsed="false">
      <c r="A29" s="6" t="n">
        <v>1986</v>
      </c>
      <c r="B29" s="0"/>
      <c r="I29" s="7"/>
      <c r="K29" s="11"/>
      <c r="L29" s="7"/>
      <c r="O29" s="0"/>
      <c r="Z29" s="7"/>
    </row>
    <row r="30" customFormat="false" ht="10.2" hidden="false" customHeight="false" outlineLevel="0" collapsed="false">
      <c r="A30" s="6" t="n">
        <v>1987</v>
      </c>
      <c r="B30" s="0"/>
      <c r="I30" s="7"/>
      <c r="K30" s="11"/>
      <c r="L30" s="7"/>
      <c r="O30" s="0"/>
      <c r="Z30" s="7"/>
    </row>
    <row r="31" customFormat="false" ht="10.2" hidden="false" customHeight="false" outlineLevel="0" collapsed="false">
      <c r="A31" s="6" t="n">
        <v>1988</v>
      </c>
      <c r="B31" s="0"/>
      <c r="I31" s="7"/>
      <c r="K31" s="11"/>
      <c r="L31" s="7"/>
      <c r="O31" s="0"/>
      <c r="Z31" s="7"/>
    </row>
    <row r="32" customFormat="false" ht="10.2" hidden="false" customHeight="false" outlineLevel="0" collapsed="false">
      <c r="A32" s="6" t="n">
        <v>1989</v>
      </c>
      <c r="B32" s="0"/>
      <c r="I32" s="7"/>
      <c r="K32" s="11"/>
      <c r="L32" s="7"/>
      <c r="O32" s="0"/>
      <c r="Z32" s="7"/>
    </row>
    <row r="33" customFormat="false" ht="10.2" hidden="false" customHeight="false" outlineLevel="0" collapsed="false">
      <c r="A33" s="6" t="n">
        <v>1990</v>
      </c>
      <c r="B33" s="0"/>
      <c r="I33" s="7"/>
      <c r="K33" s="11"/>
      <c r="L33" s="7"/>
      <c r="O33" s="0"/>
      <c r="Z33" s="7"/>
    </row>
    <row r="34" customFormat="false" ht="10.2" hidden="false" customHeight="false" outlineLevel="0" collapsed="false">
      <c r="A34" s="6" t="n">
        <v>1991</v>
      </c>
      <c r="B34" s="0"/>
      <c r="I34" s="7"/>
      <c r="K34" s="11"/>
      <c r="L34" s="7"/>
      <c r="O34" s="0"/>
      <c r="Z34" s="7"/>
    </row>
    <row r="35" customFormat="false" ht="10.2" hidden="false" customHeight="false" outlineLevel="0" collapsed="false">
      <c r="A35" s="6" t="n">
        <v>1992</v>
      </c>
      <c r="B35" s="0"/>
      <c r="I35" s="7"/>
      <c r="K35" s="11"/>
      <c r="L35" s="7"/>
      <c r="O35" s="0"/>
      <c r="Z35" s="7"/>
    </row>
    <row r="36" customFormat="false" ht="10.2" hidden="false" customHeight="false" outlineLevel="0" collapsed="false">
      <c r="A36" s="6" t="n">
        <v>1993</v>
      </c>
      <c r="B36" s="0"/>
      <c r="I36" s="7"/>
      <c r="K36" s="11"/>
      <c r="L36" s="7"/>
      <c r="O36" s="0"/>
      <c r="Z36" s="7"/>
    </row>
    <row r="37" customFormat="false" ht="10.2" hidden="false" customHeight="false" outlineLevel="0" collapsed="false">
      <c r="A37" s="6" t="n">
        <v>1994</v>
      </c>
      <c r="B37" s="0"/>
      <c r="I37" s="7"/>
      <c r="K37" s="11"/>
      <c r="L37" s="7"/>
      <c r="O37" s="0"/>
      <c r="Z37" s="7"/>
    </row>
    <row r="38" customFormat="false" ht="10.2" hidden="false" customHeight="false" outlineLevel="0" collapsed="false">
      <c r="A38" s="6" t="n">
        <v>1995</v>
      </c>
      <c r="B38" s="0"/>
      <c r="I38" s="7"/>
      <c r="K38" s="11"/>
      <c r="L38" s="7"/>
      <c r="O38" s="0"/>
      <c r="Z38" s="7"/>
    </row>
    <row r="39" customFormat="false" ht="10.2" hidden="false" customHeight="false" outlineLevel="0" collapsed="false">
      <c r="A39" s="6" t="n">
        <v>1996</v>
      </c>
      <c r="B39" s="0"/>
      <c r="I39" s="7"/>
      <c r="K39" s="11"/>
      <c r="L39" s="7"/>
      <c r="O39" s="0"/>
      <c r="Z39" s="7"/>
    </row>
    <row r="40" customFormat="false" ht="10.2" hidden="false" customHeight="false" outlineLevel="0" collapsed="false">
      <c r="A40" s="6" t="n">
        <v>1997</v>
      </c>
      <c r="B40" s="0"/>
      <c r="I40" s="7"/>
      <c r="K40" s="11"/>
      <c r="L40" s="7"/>
      <c r="O40" s="0"/>
      <c r="Z40" s="7"/>
    </row>
    <row r="41" customFormat="false" ht="10.2" hidden="false" customHeight="false" outlineLevel="0" collapsed="false">
      <c r="A41" s="6" t="n">
        <v>1998</v>
      </c>
      <c r="B41" s="0"/>
      <c r="I41" s="7"/>
      <c r="K41" s="11"/>
      <c r="L41" s="7"/>
      <c r="O41" s="0"/>
      <c r="Z41" s="7"/>
    </row>
    <row r="42" customFormat="false" ht="10.2" hidden="false" customHeight="false" outlineLevel="0" collapsed="false">
      <c r="A42" s="6" t="n">
        <v>1999</v>
      </c>
      <c r="B42" s="0"/>
      <c r="I42" s="7"/>
      <c r="K42" s="11"/>
      <c r="L42" s="7"/>
      <c r="O42" s="0"/>
      <c r="Z42" s="7"/>
    </row>
    <row r="43" customFormat="false" ht="10.2" hidden="false" customHeight="false" outlineLevel="0" collapsed="false">
      <c r="A43" s="6" t="n">
        <v>2000</v>
      </c>
      <c r="B43" s="0"/>
      <c r="I43" s="7"/>
      <c r="K43" s="11"/>
      <c r="L43" s="7"/>
      <c r="O43" s="0"/>
      <c r="Z43" s="7"/>
    </row>
    <row r="44" customFormat="false" ht="10.2" hidden="false" customHeight="false" outlineLevel="0" collapsed="false">
      <c r="A44" s="6" t="n">
        <v>2001</v>
      </c>
      <c r="B44" s="0"/>
      <c r="I44" s="7"/>
      <c r="K44" s="11"/>
      <c r="L44" s="7"/>
      <c r="O44" s="0"/>
      <c r="Z44" s="7"/>
    </row>
    <row r="45" customFormat="false" ht="10.2" hidden="false" customHeight="false" outlineLevel="0" collapsed="false">
      <c r="A45" s="6" t="n">
        <v>2002</v>
      </c>
      <c r="B45" s="0"/>
      <c r="I45" s="7"/>
      <c r="K45" s="11"/>
      <c r="L45" s="7"/>
      <c r="O45" s="0"/>
      <c r="Z45" s="7"/>
    </row>
    <row r="46" customFormat="false" ht="10.2" hidden="false" customHeight="false" outlineLevel="0" collapsed="false">
      <c r="A46" s="6" t="n">
        <v>2003</v>
      </c>
      <c r="B46" s="0"/>
      <c r="I46" s="7"/>
      <c r="K46" s="11"/>
      <c r="L46" s="7"/>
      <c r="O46" s="0"/>
      <c r="Z46" s="7"/>
    </row>
    <row r="47" customFormat="false" ht="10.2" hidden="false" customHeight="false" outlineLevel="0" collapsed="false">
      <c r="A47" s="6" t="n">
        <v>2004</v>
      </c>
      <c r="B47" s="0"/>
      <c r="I47" s="7"/>
      <c r="K47" s="11"/>
      <c r="L47" s="7"/>
      <c r="O47" s="0"/>
      <c r="Z47" s="7"/>
    </row>
    <row r="48" customFormat="false" ht="10.2" hidden="false" customHeight="false" outlineLevel="0" collapsed="false">
      <c r="A48" s="6" t="n">
        <v>2005</v>
      </c>
      <c r="B48" s="0"/>
      <c r="I48" s="7"/>
      <c r="K48" s="11"/>
      <c r="L48" s="7"/>
      <c r="O48" s="0"/>
      <c r="Z48" s="7"/>
    </row>
    <row r="49" customFormat="false" ht="10.2" hidden="false" customHeight="false" outlineLevel="0" collapsed="false">
      <c r="A49" s="6" t="n">
        <v>2006</v>
      </c>
      <c r="B49" s="0"/>
      <c r="I49" s="7"/>
      <c r="K49" s="11"/>
      <c r="L49" s="7"/>
      <c r="O49" s="0"/>
      <c r="Z49" s="7"/>
    </row>
    <row r="50" customFormat="false" ht="10.2" hidden="false" customHeight="false" outlineLevel="0" collapsed="false">
      <c r="A50" s="12" t="n">
        <v>2007</v>
      </c>
      <c r="B50" s="0"/>
      <c r="I50" s="7"/>
      <c r="K50" s="11"/>
      <c r="L50" s="7"/>
      <c r="O50" s="0"/>
      <c r="Z50" s="7"/>
    </row>
    <row r="51" customFormat="false" ht="10.2" hidden="false" customHeight="false" outlineLevel="0" collapsed="false">
      <c r="A51" s="12" t="n">
        <v>2008</v>
      </c>
      <c r="B51" s="7" t="n">
        <v>631.391534612177</v>
      </c>
      <c r="I51" s="7"/>
      <c r="K51" s="11"/>
      <c r="L51" s="7"/>
      <c r="O51" s="7" t="n">
        <v>-631.391534612177</v>
      </c>
      <c r="P51" s="7"/>
      <c r="Z51" s="7"/>
    </row>
    <row r="52" customFormat="false" ht="10.2" hidden="false" customHeight="false" outlineLevel="0" collapsed="false">
      <c r="A52" s="12" t="n">
        <v>2009</v>
      </c>
      <c r="B52" s="7" t="n">
        <v>1060.27002710592</v>
      </c>
      <c r="I52" s="7"/>
      <c r="K52" s="11"/>
      <c r="L52" s="7"/>
      <c r="O52" s="7" t="n">
        <v>-1060.27002710592</v>
      </c>
      <c r="P52" s="7"/>
      <c r="Z52" s="7"/>
    </row>
    <row r="53" customFormat="false" ht="10.2" hidden="false" customHeight="false" outlineLevel="0" collapsed="false">
      <c r="A53" s="12" t="n">
        <v>2010</v>
      </c>
      <c r="B53" s="7" t="n">
        <v>1717.35483736447</v>
      </c>
      <c r="I53" s="7"/>
      <c r="K53" s="11"/>
      <c r="L53" s="7"/>
      <c r="O53" s="7" t="n">
        <v>-1717.35483736447</v>
      </c>
      <c r="P53" s="7"/>
      <c r="Z53" s="7"/>
    </row>
    <row r="54" customFormat="false" ht="10.2" hidden="false" customHeight="false" outlineLevel="0" collapsed="false">
      <c r="A54" s="12" t="n">
        <v>2011</v>
      </c>
      <c r="B54" s="7" t="n">
        <v>2225.08721851543</v>
      </c>
      <c r="I54" s="7"/>
      <c r="K54" s="11"/>
      <c r="L54" s="7"/>
      <c r="O54" s="7" t="n">
        <v>-2225.08721851543</v>
      </c>
      <c r="P54" s="7"/>
      <c r="Z54" s="7"/>
    </row>
    <row r="55" customFormat="false" ht="10.2" hidden="false" customHeight="false" outlineLevel="0" collapsed="false">
      <c r="A55" s="12" t="n">
        <v>2012</v>
      </c>
      <c r="B55" s="7" t="n">
        <v>2243.45321100917</v>
      </c>
      <c r="I55" s="7"/>
      <c r="K55" s="11"/>
      <c r="L55" s="7"/>
      <c r="O55" s="7" t="n">
        <v>-2243.45321100917</v>
      </c>
      <c r="P55" s="7"/>
      <c r="Z55" s="7"/>
    </row>
    <row r="56" customFormat="false" ht="10.2" hidden="false" customHeight="false" outlineLevel="0" collapsed="false">
      <c r="A56" s="12" t="n">
        <v>2013</v>
      </c>
      <c r="B56" s="7" t="n">
        <v>1887.47826313595</v>
      </c>
      <c r="I56" s="7"/>
      <c r="K56" s="11"/>
      <c r="L56" s="7"/>
      <c r="O56" s="7" t="n">
        <v>-1887.47826313595</v>
      </c>
      <c r="P56" s="7"/>
      <c r="Z56" s="7"/>
    </row>
    <row r="57" customFormat="false" ht="10.2" hidden="false" customHeight="false" outlineLevel="0" collapsed="false">
      <c r="A57" s="12" t="n">
        <v>2014</v>
      </c>
      <c r="B57" s="7" t="n">
        <v>2387.22272727273</v>
      </c>
      <c r="I57" s="7"/>
      <c r="K57" s="11"/>
      <c r="L57" s="7"/>
      <c r="O57" s="7" t="n">
        <v>-2387.22272727273</v>
      </c>
      <c r="P57" s="7"/>
      <c r="Z57" s="7"/>
    </row>
    <row r="58" customFormat="false" ht="10.2" hidden="false" customHeight="false" outlineLevel="0" collapsed="false">
      <c r="A58" s="12" t="n">
        <v>2015</v>
      </c>
      <c r="B58" s="7" t="n">
        <v>1672.54214970809</v>
      </c>
      <c r="I58" s="7"/>
      <c r="K58" s="11"/>
      <c r="L58" s="7"/>
      <c r="O58" s="7" t="n">
        <v>-1672.54214970809</v>
      </c>
      <c r="P58" s="7"/>
      <c r="Z5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6.85425101214575"/>
    <col collapsed="false" hidden="false" max="9" min="3" style="1" width="6.10526315789474"/>
    <col collapsed="false" hidden="false" max="10" min="10" style="1" width="1.71255060728745"/>
    <col collapsed="false" hidden="false" max="11" min="11" style="1" width="5.03643724696356"/>
    <col collapsed="false" hidden="false" max="12" min="12" style="1" width="5.89068825910931"/>
    <col collapsed="false" hidden="false" max="14" min="13" style="1" width="5.03643724696356"/>
    <col collapsed="false" hidden="false" max="15" min="15" style="1" width="6.96356275303644"/>
    <col collapsed="false" hidden="false" max="19" min="16" style="1" width="5.03643724696356"/>
    <col collapsed="false" hidden="false" max="20" min="20" style="1" width="3.31983805668016"/>
    <col collapsed="false" hidden="false" max="25" min="21" style="1" width="6"/>
    <col collapsed="false" hidden="false" max="26" min="26" style="1" width="7.49797570850202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47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0</v>
      </c>
      <c r="I3" s="7"/>
      <c r="K3" s="11"/>
      <c r="L3" s="7"/>
      <c r="O3" s="7" t="n">
        <v>0</v>
      </c>
      <c r="Z3" s="7"/>
    </row>
    <row r="4" customFormat="false" ht="10.2" hidden="false" customHeight="false" outlineLevel="0" collapsed="false">
      <c r="A4" s="6" t="n">
        <v>1961</v>
      </c>
      <c r="B4" s="7" t="n">
        <v>0</v>
      </c>
      <c r="I4" s="7"/>
      <c r="K4" s="11"/>
      <c r="L4" s="7"/>
      <c r="O4" s="7" t="n">
        <v>0</v>
      </c>
      <c r="Z4" s="7"/>
    </row>
    <row r="5" customFormat="false" ht="10.2" hidden="false" customHeight="false" outlineLevel="0" collapsed="false">
      <c r="A5" s="6" t="n">
        <v>1962</v>
      </c>
      <c r="B5" s="7" t="n">
        <v>0</v>
      </c>
      <c r="I5" s="7"/>
      <c r="K5" s="11"/>
      <c r="L5" s="7"/>
      <c r="O5" s="7" t="n">
        <v>0</v>
      </c>
      <c r="Z5" s="7"/>
    </row>
    <row r="6" customFormat="false" ht="10.2" hidden="false" customHeight="false" outlineLevel="0" collapsed="false">
      <c r="A6" s="6" t="n">
        <v>1963</v>
      </c>
      <c r="B6" s="7" t="n">
        <v>0</v>
      </c>
      <c r="I6" s="7"/>
      <c r="K6" s="11"/>
      <c r="L6" s="7"/>
      <c r="O6" s="7" t="n">
        <v>0</v>
      </c>
      <c r="Z6" s="7"/>
    </row>
    <row r="7" customFormat="false" ht="10.2" hidden="false" customHeight="false" outlineLevel="0" collapsed="false">
      <c r="A7" s="6" t="n">
        <v>1964</v>
      </c>
      <c r="B7" s="7" t="n">
        <v>0</v>
      </c>
      <c r="I7" s="7"/>
      <c r="K7" s="11"/>
      <c r="L7" s="7"/>
      <c r="O7" s="7" t="n">
        <v>0</v>
      </c>
      <c r="Z7" s="7"/>
    </row>
    <row r="8" customFormat="false" ht="10.2" hidden="false" customHeight="false" outlineLevel="0" collapsed="false">
      <c r="A8" s="6" t="n">
        <v>1965</v>
      </c>
      <c r="B8" s="7" t="n">
        <v>0</v>
      </c>
      <c r="I8" s="7"/>
      <c r="K8" s="11"/>
      <c r="L8" s="7"/>
      <c r="O8" s="7" t="n">
        <v>0</v>
      </c>
      <c r="Z8" s="7"/>
    </row>
    <row r="9" customFormat="false" ht="10.2" hidden="false" customHeight="false" outlineLevel="0" collapsed="false">
      <c r="A9" s="6" t="n">
        <v>1966</v>
      </c>
      <c r="B9" s="7" t="n">
        <v>0</v>
      </c>
      <c r="I9" s="7"/>
      <c r="K9" s="11"/>
      <c r="L9" s="7"/>
      <c r="O9" s="7" t="n">
        <v>0</v>
      </c>
      <c r="Z9" s="7"/>
    </row>
    <row r="10" customFormat="false" ht="10.2" hidden="false" customHeight="false" outlineLevel="0" collapsed="false">
      <c r="A10" s="6" t="n">
        <v>1967</v>
      </c>
      <c r="B10" s="7" t="n">
        <v>0</v>
      </c>
      <c r="I10" s="7"/>
      <c r="K10" s="11"/>
      <c r="L10" s="7"/>
      <c r="O10" s="7" t="n">
        <v>0</v>
      </c>
      <c r="Z10" s="7"/>
    </row>
    <row r="11" customFormat="false" ht="10.2" hidden="false" customHeight="false" outlineLevel="0" collapsed="false">
      <c r="A11" s="6" t="n">
        <v>1968</v>
      </c>
      <c r="B11" s="7" t="n">
        <v>0</v>
      </c>
      <c r="I11" s="7"/>
      <c r="K11" s="11"/>
      <c r="L11" s="7"/>
      <c r="O11" s="7" t="n">
        <v>0</v>
      </c>
      <c r="Z11" s="7"/>
    </row>
    <row r="12" customFormat="false" ht="10.2" hidden="false" customHeight="false" outlineLevel="0" collapsed="false">
      <c r="A12" s="6" t="n">
        <v>1969</v>
      </c>
      <c r="B12" s="7" t="n">
        <v>0</v>
      </c>
      <c r="I12" s="7"/>
      <c r="K12" s="11"/>
      <c r="L12" s="7"/>
      <c r="O12" s="7" t="n">
        <v>0</v>
      </c>
      <c r="Z12" s="7"/>
    </row>
    <row r="13" customFormat="false" ht="10.2" hidden="false" customHeight="false" outlineLevel="0" collapsed="false">
      <c r="A13" s="6" t="n">
        <v>1970</v>
      </c>
      <c r="B13" s="7" t="n">
        <v>0</v>
      </c>
      <c r="I13" s="7"/>
      <c r="K13" s="11"/>
      <c r="L13" s="7"/>
      <c r="O13" s="7" t="n">
        <v>0</v>
      </c>
      <c r="Z13" s="7"/>
    </row>
    <row r="14" customFormat="false" ht="10.2" hidden="false" customHeight="false" outlineLevel="0" collapsed="false">
      <c r="A14" s="6" t="n">
        <v>1971</v>
      </c>
      <c r="B14" s="7" t="n">
        <v>0</v>
      </c>
      <c r="I14" s="7"/>
      <c r="K14" s="11"/>
      <c r="L14" s="7"/>
      <c r="O14" s="7" t="n">
        <v>0</v>
      </c>
      <c r="Z14" s="7"/>
    </row>
    <row r="15" customFormat="false" ht="10.2" hidden="false" customHeight="false" outlineLevel="0" collapsed="false">
      <c r="A15" s="6" t="n">
        <v>1972</v>
      </c>
      <c r="B15" s="7" t="n">
        <v>0</v>
      </c>
      <c r="I15" s="7"/>
      <c r="K15" s="11"/>
      <c r="L15" s="7"/>
      <c r="O15" s="7" t="n">
        <v>0</v>
      </c>
      <c r="Z15" s="7"/>
    </row>
    <row r="16" customFormat="false" ht="10.2" hidden="false" customHeight="false" outlineLevel="0" collapsed="false">
      <c r="A16" s="6" t="n">
        <v>1973</v>
      </c>
      <c r="B16" s="7" t="n">
        <v>0</v>
      </c>
      <c r="I16" s="7"/>
      <c r="K16" s="11"/>
      <c r="L16" s="7"/>
      <c r="O16" s="7" t="n">
        <v>0</v>
      </c>
      <c r="Z16" s="7"/>
    </row>
    <row r="17" customFormat="false" ht="10.2" hidden="false" customHeight="false" outlineLevel="0" collapsed="false">
      <c r="A17" s="6" t="n">
        <v>1974</v>
      </c>
      <c r="B17" s="7" t="n">
        <v>0</v>
      </c>
      <c r="I17" s="7"/>
      <c r="K17" s="11"/>
      <c r="L17" s="7"/>
      <c r="O17" s="7" t="n">
        <v>0</v>
      </c>
      <c r="Z17" s="7"/>
    </row>
    <row r="18" customFormat="false" ht="10.2" hidden="false" customHeight="false" outlineLevel="0" collapsed="false">
      <c r="A18" s="6" t="n">
        <v>1975</v>
      </c>
      <c r="B18" s="7" t="n">
        <v>0</v>
      </c>
      <c r="I18" s="7"/>
      <c r="K18" s="11"/>
      <c r="L18" s="7"/>
      <c r="O18" s="7" t="n">
        <v>0</v>
      </c>
      <c r="Z18" s="7"/>
    </row>
    <row r="19" customFormat="false" ht="10.2" hidden="false" customHeight="false" outlineLevel="0" collapsed="false">
      <c r="A19" s="6" t="n">
        <v>1976</v>
      </c>
      <c r="B19" s="7" t="n">
        <v>0</v>
      </c>
      <c r="I19" s="7"/>
      <c r="K19" s="11"/>
      <c r="L19" s="7"/>
      <c r="O19" s="7" t="n">
        <v>0</v>
      </c>
      <c r="Z19" s="7"/>
    </row>
    <row r="20" customFormat="false" ht="10.2" hidden="false" customHeight="false" outlineLevel="0" collapsed="false">
      <c r="A20" s="6" t="n">
        <v>1977</v>
      </c>
      <c r="B20" s="7" t="n">
        <v>0</v>
      </c>
      <c r="I20" s="7"/>
      <c r="K20" s="11"/>
      <c r="L20" s="7"/>
      <c r="O20" s="7" t="n">
        <v>0</v>
      </c>
      <c r="Z20" s="7"/>
    </row>
    <row r="21" customFormat="false" ht="10.2" hidden="false" customHeight="false" outlineLevel="0" collapsed="false">
      <c r="A21" s="6" t="n">
        <v>1978</v>
      </c>
      <c r="B21" s="7" t="n">
        <v>0</v>
      </c>
      <c r="I21" s="7"/>
      <c r="K21" s="11"/>
      <c r="L21" s="7"/>
      <c r="O21" s="7" t="n">
        <v>0</v>
      </c>
      <c r="Z21" s="7"/>
    </row>
    <row r="22" customFormat="false" ht="10.2" hidden="false" customHeight="false" outlineLevel="0" collapsed="false">
      <c r="A22" s="6" t="n">
        <v>1979</v>
      </c>
      <c r="B22" s="7" t="n">
        <v>0</v>
      </c>
      <c r="I22" s="7"/>
      <c r="K22" s="11"/>
      <c r="L22" s="7"/>
      <c r="O22" s="7" t="n">
        <v>0</v>
      </c>
      <c r="Z22" s="7"/>
    </row>
    <row r="23" customFormat="false" ht="10.2" hidden="false" customHeight="false" outlineLevel="0" collapsed="false">
      <c r="A23" s="6" t="n">
        <v>1980</v>
      </c>
      <c r="B23" s="7" t="n">
        <v>0</v>
      </c>
      <c r="I23" s="7"/>
      <c r="K23" s="11"/>
      <c r="L23" s="7"/>
      <c r="O23" s="7" t="n">
        <v>0</v>
      </c>
      <c r="Z23" s="7"/>
    </row>
    <row r="24" customFormat="false" ht="10.2" hidden="false" customHeight="false" outlineLevel="0" collapsed="false">
      <c r="A24" s="6" t="n">
        <v>1981</v>
      </c>
      <c r="B24" s="7" t="n">
        <v>0</v>
      </c>
      <c r="I24" s="7"/>
      <c r="K24" s="11"/>
      <c r="L24" s="7"/>
      <c r="O24" s="7" t="n">
        <v>0</v>
      </c>
      <c r="Z24" s="7"/>
    </row>
    <row r="25" customFormat="false" ht="10.2" hidden="false" customHeight="false" outlineLevel="0" collapsed="false">
      <c r="A25" s="6" t="n">
        <v>1982</v>
      </c>
      <c r="B25" s="7" t="n">
        <v>0</v>
      </c>
      <c r="I25" s="7"/>
      <c r="K25" s="11"/>
      <c r="L25" s="7"/>
      <c r="O25" s="7" t="n">
        <v>0</v>
      </c>
      <c r="Z25" s="7"/>
    </row>
    <row r="26" customFormat="false" ht="10.2" hidden="false" customHeight="false" outlineLevel="0" collapsed="false">
      <c r="A26" s="6" t="n">
        <v>1983</v>
      </c>
      <c r="B26" s="7" t="n">
        <v>0</v>
      </c>
      <c r="I26" s="7"/>
      <c r="K26" s="11"/>
      <c r="L26" s="7"/>
      <c r="O26" s="7" t="n">
        <v>0</v>
      </c>
      <c r="Z26" s="7"/>
    </row>
    <row r="27" customFormat="false" ht="10.2" hidden="false" customHeight="false" outlineLevel="0" collapsed="false">
      <c r="A27" s="6" t="n">
        <v>1984</v>
      </c>
      <c r="B27" s="7" t="n">
        <v>0</v>
      </c>
      <c r="I27" s="7"/>
      <c r="K27" s="11"/>
      <c r="L27" s="7"/>
      <c r="O27" s="7" t="n">
        <v>0</v>
      </c>
      <c r="Z27" s="7"/>
    </row>
    <row r="28" customFormat="false" ht="10.2" hidden="false" customHeight="false" outlineLevel="0" collapsed="false">
      <c r="A28" s="6" t="n">
        <v>1985</v>
      </c>
      <c r="B28" s="7" t="n">
        <v>0</v>
      </c>
      <c r="I28" s="7"/>
      <c r="K28" s="11"/>
      <c r="L28" s="7"/>
      <c r="O28" s="7" t="n">
        <v>0</v>
      </c>
      <c r="Z28" s="7"/>
    </row>
    <row r="29" customFormat="false" ht="10.2" hidden="false" customHeight="false" outlineLevel="0" collapsed="false">
      <c r="A29" s="6" t="n">
        <v>1986</v>
      </c>
      <c r="B29" s="7" t="n">
        <v>0</v>
      </c>
      <c r="I29" s="7"/>
      <c r="K29" s="11"/>
      <c r="L29" s="7"/>
      <c r="O29" s="7" t="n">
        <v>0</v>
      </c>
      <c r="Z29" s="7"/>
    </row>
    <row r="30" customFormat="false" ht="10.2" hidden="false" customHeight="false" outlineLevel="0" collapsed="false">
      <c r="A30" s="6" t="n">
        <v>1987</v>
      </c>
      <c r="B30" s="7" t="n">
        <v>0</v>
      </c>
      <c r="I30" s="7"/>
      <c r="K30" s="11"/>
      <c r="L30" s="7"/>
      <c r="O30" s="7" t="n">
        <v>0</v>
      </c>
      <c r="Z30" s="7"/>
    </row>
    <row r="31" customFormat="false" ht="10.2" hidden="false" customHeight="false" outlineLevel="0" collapsed="false">
      <c r="A31" s="6" t="n">
        <v>1988</v>
      </c>
      <c r="B31" s="7" t="n">
        <v>0</v>
      </c>
      <c r="I31" s="7"/>
      <c r="K31" s="11"/>
      <c r="L31" s="7"/>
      <c r="O31" s="7" t="n">
        <v>0</v>
      </c>
      <c r="Z31" s="7"/>
    </row>
    <row r="32" customFormat="false" ht="10.2" hidden="false" customHeight="false" outlineLevel="0" collapsed="false">
      <c r="A32" s="6" t="n">
        <v>1989</v>
      </c>
      <c r="B32" s="7" t="n">
        <v>0</v>
      </c>
      <c r="I32" s="7"/>
      <c r="K32" s="11"/>
      <c r="L32" s="7"/>
      <c r="O32" s="7" t="n">
        <v>0</v>
      </c>
      <c r="Z32" s="7"/>
    </row>
    <row r="33" customFormat="false" ht="10.2" hidden="false" customHeight="false" outlineLevel="0" collapsed="false">
      <c r="A33" s="6" t="n">
        <v>1990</v>
      </c>
      <c r="B33" s="7" t="n">
        <v>0</v>
      </c>
      <c r="I33" s="7"/>
      <c r="K33" s="11"/>
      <c r="L33" s="7"/>
      <c r="O33" s="7" t="n">
        <v>0</v>
      </c>
      <c r="Z33" s="7"/>
    </row>
    <row r="34" customFormat="false" ht="10.2" hidden="false" customHeight="false" outlineLevel="0" collapsed="false">
      <c r="A34" s="6" t="n">
        <v>1991</v>
      </c>
      <c r="B34" s="7" t="n">
        <v>0</v>
      </c>
      <c r="I34" s="7"/>
      <c r="K34" s="11"/>
      <c r="L34" s="7"/>
      <c r="O34" s="7" t="n">
        <v>0</v>
      </c>
      <c r="Z34" s="7"/>
    </row>
    <row r="35" customFormat="false" ht="10.2" hidden="false" customHeight="false" outlineLevel="0" collapsed="false">
      <c r="A35" s="6" t="n">
        <v>1992</v>
      </c>
      <c r="B35" s="7" t="n">
        <v>0</v>
      </c>
      <c r="I35" s="7"/>
      <c r="K35" s="11"/>
      <c r="L35" s="7"/>
      <c r="O35" s="7" t="n">
        <v>0</v>
      </c>
      <c r="Z35" s="7"/>
    </row>
    <row r="36" customFormat="false" ht="10.2" hidden="false" customHeight="false" outlineLevel="0" collapsed="false">
      <c r="A36" s="6" t="n">
        <v>1993</v>
      </c>
      <c r="B36" s="7" t="n">
        <v>0</v>
      </c>
      <c r="I36" s="7"/>
      <c r="K36" s="11"/>
      <c r="L36" s="7"/>
      <c r="O36" s="7" t="n">
        <v>0</v>
      </c>
      <c r="Z36" s="7"/>
    </row>
    <row r="37" customFormat="false" ht="10.2" hidden="false" customHeight="false" outlineLevel="0" collapsed="false">
      <c r="A37" s="6" t="n">
        <v>1994</v>
      </c>
      <c r="B37" s="7" t="n">
        <v>0</v>
      </c>
      <c r="I37" s="7"/>
      <c r="K37" s="11"/>
      <c r="L37" s="7"/>
      <c r="O37" s="7" t="n">
        <v>0</v>
      </c>
      <c r="Z37" s="7"/>
    </row>
    <row r="38" customFormat="false" ht="10.2" hidden="false" customHeight="false" outlineLevel="0" collapsed="false">
      <c r="A38" s="6" t="n">
        <v>1995</v>
      </c>
      <c r="B38" s="7" t="n">
        <v>0</v>
      </c>
      <c r="I38" s="7"/>
      <c r="K38" s="11"/>
      <c r="L38" s="7"/>
      <c r="O38" s="7" t="n">
        <v>0</v>
      </c>
      <c r="Z38" s="7"/>
    </row>
    <row r="39" customFormat="false" ht="10.2" hidden="false" customHeight="false" outlineLevel="0" collapsed="false">
      <c r="A39" s="6" t="n">
        <v>1996</v>
      </c>
      <c r="B39" s="7" t="n">
        <v>0</v>
      </c>
      <c r="I39" s="7"/>
      <c r="K39" s="11"/>
      <c r="L39" s="7"/>
      <c r="O39" s="7" t="n">
        <v>0</v>
      </c>
      <c r="Z39" s="7"/>
    </row>
    <row r="40" customFormat="false" ht="10.2" hidden="false" customHeight="false" outlineLevel="0" collapsed="false">
      <c r="A40" s="6" t="n">
        <v>1997</v>
      </c>
      <c r="B40" s="7" t="n">
        <v>0</v>
      </c>
      <c r="I40" s="7"/>
      <c r="K40" s="11"/>
      <c r="L40" s="7"/>
      <c r="O40" s="7" t="n">
        <v>0</v>
      </c>
      <c r="Z40" s="7"/>
    </row>
    <row r="41" customFormat="false" ht="10.2" hidden="false" customHeight="false" outlineLevel="0" collapsed="false">
      <c r="A41" s="6" t="n">
        <v>1998</v>
      </c>
      <c r="B41" s="7" t="n">
        <v>0</v>
      </c>
      <c r="I41" s="7"/>
      <c r="K41" s="11"/>
      <c r="L41" s="7"/>
      <c r="O41" s="7" t="n">
        <v>0</v>
      </c>
      <c r="Z41" s="7"/>
    </row>
    <row r="42" customFormat="false" ht="10.2" hidden="false" customHeight="false" outlineLevel="0" collapsed="false">
      <c r="A42" s="6" t="n">
        <v>1999</v>
      </c>
      <c r="B42" s="7" t="n">
        <v>0</v>
      </c>
      <c r="I42" s="7"/>
      <c r="K42" s="11"/>
      <c r="L42" s="7"/>
      <c r="O42" s="7" t="n">
        <v>0</v>
      </c>
      <c r="Z42" s="7"/>
    </row>
    <row r="43" customFormat="false" ht="10.2" hidden="false" customHeight="false" outlineLevel="0" collapsed="false">
      <c r="A43" s="6" t="n">
        <v>2000</v>
      </c>
      <c r="B43" s="7" t="n">
        <v>0</v>
      </c>
      <c r="I43" s="7"/>
      <c r="K43" s="11"/>
      <c r="L43" s="7"/>
      <c r="O43" s="7" t="n">
        <v>0</v>
      </c>
      <c r="Z43" s="7"/>
    </row>
    <row r="44" customFormat="false" ht="10.2" hidden="false" customHeight="false" outlineLevel="0" collapsed="false">
      <c r="A44" s="6" t="n">
        <v>2001</v>
      </c>
      <c r="B44" s="7" t="n">
        <v>0</v>
      </c>
      <c r="I44" s="7"/>
      <c r="K44" s="11"/>
      <c r="L44" s="7"/>
      <c r="O44" s="7" t="n">
        <v>0</v>
      </c>
      <c r="Z44" s="7"/>
    </row>
    <row r="45" customFormat="false" ht="10.2" hidden="false" customHeight="false" outlineLevel="0" collapsed="false">
      <c r="A45" s="6" t="n">
        <v>2002</v>
      </c>
      <c r="B45" s="7" t="n">
        <v>0</v>
      </c>
      <c r="I45" s="7"/>
      <c r="K45" s="11"/>
      <c r="L45" s="7"/>
      <c r="O45" s="7" t="n">
        <v>0</v>
      </c>
      <c r="Z45" s="7"/>
    </row>
    <row r="46" customFormat="false" ht="10.2" hidden="false" customHeight="false" outlineLevel="0" collapsed="false">
      <c r="A46" s="6" t="n">
        <v>2003</v>
      </c>
      <c r="B46" s="7" t="n">
        <v>0</v>
      </c>
      <c r="I46" s="7"/>
      <c r="K46" s="11"/>
      <c r="L46" s="7"/>
      <c r="O46" s="7" t="n">
        <v>0</v>
      </c>
      <c r="Z46" s="7"/>
    </row>
    <row r="47" customFormat="false" ht="10.2" hidden="false" customHeight="false" outlineLevel="0" collapsed="false">
      <c r="A47" s="6" t="n">
        <v>2004</v>
      </c>
      <c r="B47" s="7" t="n">
        <v>0</v>
      </c>
      <c r="I47" s="7"/>
      <c r="K47" s="11"/>
      <c r="L47" s="7"/>
      <c r="O47" s="7" t="n">
        <v>0</v>
      </c>
      <c r="Z47" s="7"/>
    </row>
    <row r="48" customFormat="false" ht="10.2" hidden="false" customHeight="false" outlineLevel="0" collapsed="false">
      <c r="A48" s="6" t="n">
        <v>2005</v>
      </c>
      <c r="B48" s="7" t="n">
        <v>0</v>
      </c>
      <c r="I48" s="7"/>
      <c r="K48" s="11"/>
      <c r="L48" s="7"/>
      <c r="O48" s="7" t="n">
        <v>0</v>
      </c>
      <c r="Z48" s="7"/>
    </row>
    <row r="49" customFormat="false" ht="10.2" hidden="false" customHeight="false" outlineLevel="0" collapsed="false">
      <c r="A49" s="6" t="n">
        <v>2006</v>
      </c>
      <c r="B49" s="7" t="n">
        <v>0</v>
      </c>
      <c r="I49" s="7"/>
      <c r="K49" s="11"/>
      <c r="L49" s="7"/>
      <c r="O49" s="7" t="n">
        <v>0</v>
      </c>
      <c r="Z49" s="7"/>
    </row>
    <row r="50" customFormat="false" ht="10.2" hidden="false" customHeight="false" outlineLevel="0" collapsed="false">
      <c r="A50" s="12" t="n">
        <v>2007</v>
      </c>
      <c r="B50" s="7" t="n">
        <v>0</v>
      </c>
      <c r="I50" s="7"/>
      <c r="K50" s="11"/>
      <c r="L50" s="7"/>
      <c r="O50" s="7" t="n">
        <v>0</v>
      </c>
      <c r="Z50" s="7"/>
    </row>
    <row r="51" customFormat="false" ht="10.2" hidden="false" customHeight="false" outlineLevel="0" collapsed="false">
      <c r="A51" s="12" t="n">
        <v>2008</v>
      </c>
      <c r="B51" s="7" t="n">
        <v>0</v>
      </c>
      <c r="I51" s="7"/>
      <c r="K51" s="11"/>
      <c r="L51" s="7"/>
      <c r="O51" s="7" t="n">
        <v>0</v>
      </c>
      <c r="P51" s="7"/>
      <c r="Z51" s="7"/>
    </row>
    <row r="52" customFormat="false" ht="10.2" hidden="false" customHeight="false" outlineLevel="0" collapsed="false">
      <c r="A52" s="12" t="n">
        <v>2009</v>
      </c>
      <c r="B52" s="7" t="n">
        <v>12.1550399835204</v>
      </c>
      <c r="I52" s="7"/>
      <c r="K52" s="11"/>
      <c r="L52" s="7"/>
      <c r="O52" s="7" t="n">
        <v>-12.1550399835204</v>
      </c>
      <c r="P52" s="7"/>
      <c r="Z52" s="7"/>
    </row>
    <row r="53" customFormat="false" ht="10.2" hidden="false" customHeight="false" outlineLevel="0" collapsed="false">
      <c r="A53" s="12" t="n">
        <v>2010</v>
      </c>
      <c r="B53" s="7" t="n">
        <v>65.1813171284375</v>
      </c>
      <c r="I53" s="7"/>
      <c r="K53" s="11"/>
      <c r="L53" s="7"/>
      <c r="O53" s="7" t="n">
        <v>-65.1813171284375</v>
      </c>
      <c r="P53" s="7"/>
      <c r="Z53" s="7"/>
    </row>
    <row r="54" customFormat="false" ht="10.2" hidden="false" customHeight="false" outlineLevel="0" collapsed="false">
      <c r="A54" s="12" t="n">
        <v>2011</v>
      </c>
      <c r="B54" s="7" t="n">
        <v>90.5865350499536</v>
      </c>
      <c r="I54" s="7"/>
      <c r="K54" s="11"/>
      <c r="L54" s="7"/>
      <c r="O54" s="7" t="n">
        <v>-90.5865350499536</v>
      </c>
      <c r="P54" s="7"/>
      <c r="Z54" s="7"/>
    </row>
    <row r="55" customFormat="false" ht="10.2" hidden="false" customHeight="false" outlineLevel="0" collapsed="false">
      <c r="A55" s="12" t="n">
        <v>2012</v>
      </c>
      <c r="B55" s="7" t="n">
        <v>130.690810423319</v>
      </c>
      <c r="I55" s="7"/>
      <c r="K55" s="11"/>
      <c r="L55" s="7"/>
      <c r="O55" s="7" t="n">
        <v>-130.690810423319</v>
      </c>
      <c r="P55" s="7"/>
      <c r="Z55" s="7"/>
    </row>
    <row r="56" customFormat="false" ht="10.2" hidden="false" customHeight="false" outlineLevel="0" collapsed="false">
      <c r="A56" s="12" t="n">
        <v>2013</v>
      </c>
      <c r="B56" s="7" t="n">
        <v>246.460822741786</v>
      </c>
      <c r="I56" s="7"/>
      <c r="K56" s="11"/>
      <c r="L56" s="7"/>
      <c r="O56" s="7" t="n">
        <v>-246.460822741786</v>
      </c>
      <c r="P56" s="7"/>
      <c r="Z56" s="7"/>
    </row>
    <row r="57" customFormat="false" ht="10.2" hidden="false" customHeight="false" outlineLevel="0" collapsed="false">
      <c r="A57" s="12" t="n">
        <v>2014</v>
      </c>
      <c r="B57" s="7" t="n">
        <v>350.152491255536</v>
      </c>
      <c r="I57" s="7"/>
      <c r="K57" s="11"/>
      <c r="L57" s="7"/>
      <c r="O57" s="7" t="n">
        <v>-350.152491255536</v>
      </c>
      <c r="P57" s="7"/>
      <c r="Z57" s="7"/>
    </row>
    <row r="58" customFormat="false" ht="10.2" hidden="false" customHeight="false" outlineLevel="0" collapsed="false">
      <c r="A58" s="12" t="n">
        <v>2015</v>
      </c>
      <c r="B58" s="7" t="n">
        <v>425.433703821197</v>
      </c>
      <c r="I58" s="7"/>
      <c r="K58" s="11"/>
      <c r="L58" s="7"/>
      <c r="O58" s="7" t="n">
        <v>-425.433703821197</v>
      </c>
      <c r="P58" s="7"/>
      <c r="Z5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6.85425101214575"/>
    <col collapsed="false" hidden="false" max="9" min="3" style="1" width="6.10526315789474"/>
    <col collapsed="false" hidden="false" max="10" min="10" style="1" width="1.71255060728745"/>
    <col collapsed="false" hidden="false" max="11" min="11" style="1" width="5.03643724696356"/>
    <col collapsed="false" hidden="false" max="12" min="12" style="1" width="5.89068825910931"/>
    <col collapsed="false" hidden="false" max="13" min="13" style="1" width="5.03643724696356"/>
    <col collapsed="false" hidden="false" max="14" min="14" style="1" width="5.89068825910931"/>
    <col collapsed="false" hidden="false" max="15" min="15" style="1" width="6.96356275303644"/>
    <col collapsed="false" hidden="false" max="19" min="16" style="1" width="5.03643724696356"/>
    <col collapsed="false" hidden="false" max="20" min="20" style="1" width="3.31983805668016"/>
    <col collapsed="false" hidden="false" max="25" min="21" style="1" width="6"/>
    <col collapsed="false" hidden="false" max="26" min="26" style="1" width="7.49797570850202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48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0"/>
      <c r="I3" s="8" t="n">
        <f aca="false">-B3-N3</f>
        <v>0</v>
      </c>
      <c r="K3" s="11"/>
      <c r="L3" s="7"/>
      <c r="N3" s="0"/>
      <c r="O3" s="0"/>
      <c r="Z3" s="7"/>
    </row>
    <row r="4" customFormat="false" ht="10.2" hidden="false" customHeight="false" outlineLevel="0" collapsed="false">
      <c r="A4" s="6" t="n">
        <v>1961</v>
      </c>
      <c r="B4" s="0"/>
      <c r="I4" s="8" t="n">
        <f aca="false">-B4-N4</f>
        <v>-0</v>
      </c>
      <c r="K4" s="11"/>
      <c r="L4" s="7"/>
      <c r="N4" s="0"/>
      <c r="O4" s="0"/>
      <c r="Z4" s="7"/>
    </row>
    <row r="5" customFormat="false" ht="10.2" hidden="false" customHeight="false" outlineLevel="0" collapsed="false">
      <c r="A5" s="6" t="n">
        <v>1962</v>
      </c>
      <c r="B5" s="0"/>
      <c r="I5" s="8" t="n">
        <f aca="false">-B5-N5</f>
        <v>-0</v>
      </c>
      <c r="K5" s="11"/>
      <c r="L5" s="7"/>
      <c r="N5" s="0"/>
      <c r="O5" s="0"/>
      <c r="Z5" s="7"/>
    </row>
    <row r="6" customFormat="false" ht="10.2" hidden="false" customHeight="false" outlineLevel="0" collapsed="false">
      <c r="A6" s="6" t="n">
        <v>1963</v>
      </c>
      <c r="B6" s="0"/>
      <c r="I6" s="8" t="n">
        <f aca="false">-B6-N6</f>
        <v>-0</v>
      </c>
      <c r="K6" s="11"/>
      <c r="L6" s="7"/>
      <c r="N6" s="0"/>
      <c r="O6" s="0"/>
      <c r="Z6" s="7"/>
    </row>
    <row r="7" customFormat="false" ht="10.2" hidden="false" customHeight="false" outlineLevel="0" collapsed="false">
      <c r="A7" s="6" t="n">
        <v>1964</v>
      </c>
      <c r="B7" s="0"/>
      <c r="I7" s="8" t="n">
        <f aca="false">-B7-N7</f>
        <v>-0</v>
      </c>
      <c r="K7" s="11"/>
      <c r="L7" s="7"/>
      <c r="N7" s="0"/>
      <c r="O7" s="0"/>
      <c r="Z7" s="7"/>
    </row>
    <row r="8" customFormat="false" ht="10.2" hidden="false" customHeight="false" outlineLevel="0" collapsed="false">
      <c r="A8" s="6" t="n">
        <v>1965</v>
      </c>
      <c r="B8" s="0"/>
      <c r="I8" s="8" t="n">
        <f aca="false">-B8-N8</f>
        <v>-0</v>
      </c>
      <c r="K8" s="11"/>
      <c r="L8" s="7"/>
      <c r="N8" s="0"/>
      <c r="O8" s="0"/>
      <c r="Z8" s="7"/>
    </row>
    <row r="9" customFormat="false" ht="10.2" hidden="false" customHeight="false" outlineLevel="0" collapsed="false">
      <c r="A9" s="6" t="n">
        <v>1966</v>
      </c>
      <c r="B9" s="0"/>
      <c r="I9" s="8" t="n">
        <f aca="false">-B9-N9</f>
        <v>-0</v>
      </c>
      <c r="K9" s="11"/>
      <c r="L9" s="7"/>
      <c r="N9" s="0"/>
      <c r="O9" s="0"/>
      <c r="Z9" s="7"/>
    </row>
    <row r="10" customFormat="false" ht="10.2" hidden="false" customHeight="false" outlineLevel="0" collapsed="false">
      <c r="A10" s="6" t="n">
        <v>1967</v>
      </c>
      <c r="B10" s="0"/>
      <c r="I10" s="8" t="n">
        <f aca="false">-B10-N10</f>
        <v>-0</v>
      </c>
      <c r="K10" s="11"/>
      <c r="L10" s="7"/>
      <c r="N10" s="0"/>
      <c r="O10" s="0"/>
      <c r="Z10" s="7"/>
    </row>
    <row r="11" customFormat="false" ht="10.2" hidden="false" customHeight="false" outlineLevel="0" collapsed="false">
      <c r="A11" s="6" t="n">
        <v>1968</v>
      </c>
      <c r="B11" s="0"/>
      <c r="I11" s="8" t="n">
        <f aca="false">-B11-N11</f>
        <v>-0</v>
      </c>
      <c r="K11" s="11"/>
      <c r="L11" s="7"/>
      <c r="N11" s="0"/>
      <c r="O11" s="0"/>
      <c r="Z11" s="7"/>
    </row>
    <row r="12" customFormat="false" ht="10.2" hidden="false" customHeight="false" outlineLevel="0" collapsed="false">
      <c r="A12" s="6" t="n">
        <v>1969</v>
      </c>
      <c r="B12" s="0"/>
      <c r="I12" s="8" t="n">
        <f aca="false">-B12-N12</f>
        <v>-0</v>
      </c>
      <c r="K12" s="11"/>
      <c r="L12" s="7"/>
      <c r="N12" s="0"/>
      <c r="O12" s="0"/>
      <c r="Z12" s="7"/>
    </row>
    <row r="13" customFormat="false" ht="10.2" hidden="false" customHeight="false" outlineLevel="0" collapsed="false">
      <c r="A13" s="6" t="n">
        <v>1970</v>
      </c>
      <c r="B13" s="0"/>
      <c r="I13" s="8" t="n">
        <f aca="false">-B13-N13</f>
        <v>-0</v>
      </c>
      <c r="K13" s="11"/>
      <c r="L13" s="7"/>
      <c r="N13" s="0"/>
      <c r="O13" s="0"/>
      <c r="Z13" s="7"/>
    </row>
    <row r="14" customFormat="false" ht="10.2" hidden="false" customHeight="false" outlineLevel="0" collapsed="false">
      <c r="A14" s="6" t="n">
        <v>1971</v>
      </c>
      <c r="B14" s="0"/>
      <c r="I14" s="8" t="n">
        <f aca="false">-B14-N14</f>
        <v>-0</v>
      </c>
      <c r="K14" s="11"/>
      <c r="L14" s="7"/>
      <c r="N14" s="0"/>
      <c r="O14" s="0"/>
      <c r="Z14" s="7"/>
    </row>
    <row r="15" customFormat="false" ht="10.2" hidden="false" customHeight="false" outlineLevel="0" collapsed="false">
      <c r="A15" s="6" t="n">
        <v>1972</v>
      </c>
      <c r="B15" s="0"/>
      <c r="I15" s="8" t="n">
        <f aca="false">-B15-N15</f>
        <v>-0</v>
      </c>
      <c r="K15" s="11"/>
      <c r="L15" s="7"/>
      <c r="N15" s="0"/>
      <c r="O15" s="0"/>
      <c r="Z15" s="7"/>
    </row>
    <row r="16" customFormat="false" ht="10.2" hidden="false" customHeight="false" outlineLevel="0" collapsed="false">
      <c r="A16" s="6" t="n">
        <v>1973</v>
      </c>
      <c r="B16" s="0"/>
      <c r="I16" s="8" t="n">
        <f aca="false">-B16-N16</f>
        <v>-0</v>
      </c>
      <c r="K16" s="11"/>
      <c r="L16" s="7"/>
      <c r="N16" s="0"/>
      <c r="O16" s="0"/>
      <c r="Z16" s="7"/>
    </row>
    <row r="17" customFormat="false" ht="10.2" hidden="false" customHeight="false" outlineLevel="0" collapsed="false">
      <c r="A17" s="6" t="n">
        <v>1974</v>
      </c>
      <c r="B17" s="0"/>
      <c r="I17" s="8" t="n">
        <f aca="false">-B17-N17</f>
        <v>-0</v>
      </c>
      <c r="K17" s="11"/>
      <c r="L17" s="7"/>
      <c r="N17" s="0"/>
      <c r="O17" s="0"/>
      <c r="Z17" s="7"/>
    </row>
    <row r="18" customFormat="false" ht="10.2" hidden="false" customHeight="false" outlineLevel="0" collapsed="false">
      <c r="A18" s="6" t="n">
        <v>1975</v>
      </c>
      <c r="B18" s="0"/>
      <c r="I18" s="8" t="n">
        <f aca="false">-B18-N18</f>
        <v>-0</v>
      </c>
      <c r="K18" s="11"/>
      <c r="L18" s="7"/>
      <c r="N18" s="0"/>
      <c r="O18" s="0"/>
      <c r="Z18" s="7"/>
    </row>
    <row r="19" customFormat="false" ht="10.2" hidden="false" customHeight="false" outlineLevel="0" collapsed="false">
      <c r="A19" s="6" t="n">
        <v>1976</v>
      </c>
      <c r="B19" s="0"/>
      <c r="I19" s="8" t="n">
        <f aca="false">-B19-N19</f>
        <v>-0</v>
      </c>
      <c r="K19" s="11"/>
      <c r="L19" s="7"/>
      <c r="N19" s="0"/>
      <c r="O19" s="0"/>
      <c r="Z19" s="7"/>
    </row>
    <row r="20" customFormat="false" ht="10.2" hidden="false" customHeight="false" outlineLevel="0" collapsed="false">
      <c r="A20" s="6" t="n">
        <v>1977</v>
      </c>
      <c r="B20" s="0"/>
      <c r="I20" s="8" t="n">
        <f aca="false">-B20-N20</f>
        <v>-0</v>
      </c>
      <c r="K20" s="11"/>
      <c r="L20" s="7"/>
      <c r="N20" s="0"/>
      <c r="O20" s="0"/>
      <c r="Z20" s="7"/>
    </row>
    <row r="21" customFormat="false" ht="10.2" hidden="false" customHeight="false" outlineLevel="0" collapsed="false">
      <c r="A21" s="6" t="n">
        <v>1978</v>
      </c>
      <c r="B21" s="0"/>
      <c r="I21" s="8" t="n">
        <f aca="false">-B21-N21</f>
        <v>-0</v>
      </c>
      <c r="K21" s="11"/>
      <c r="L21" s="7"/>
      <c r="N21" s="0"/>
      <c r="O21" s="0"/>
      <c r="Z21" s="7"/>
    </row>
    <row r="22" customFormat="false" ht="10.2" hidden="false" customHeight="false" outlineLevel="0" collapsed="false">
      <c r="A22" s="6" t="n">
        <v>1979</v>
      </c>
      <c r="B22" s="0"/>
      <c r="I22" s="8" t="n">
        <f aca="false">-B22-N22</f>
        <v>-0</v>
      </c>
      <c r="K22" s="11"/>
      <c r="L22" s="7"/>
      <c r="N22" s="0"/>
      <c r="O22" s="0"/>
      <c r="Z22" s="7"/>
    </row>
    <row r="23" customFormat="false" ht="10.2" hidden="false" customHeight="false" outlineLevel="0" collapsed="false">
      <c r="A23" s="6" t="n">
        <v>1980</v>
      </c>
      <c r="B23" s="0"/>
      <c r="I23" s="8" t="n">
        <f aca="false">-B23-N23</f>
        <v>-0</v>
      </c>
      <c r="K23" s="11"/>
      <c r="L23" s="7"/>
      <c r="N23" s="0"/>
      <c r="O23" s="0"/>
      <c r="Z23" s="7"/>
    </row>
    <row r="24" customFormat="false" ht="10.2" hidden="false" customHeight="false" outlineLevel="0" collapsed="false">
      <c r="A24" s="6" t="n">
        <v>1981</v>
      </c>
      <c r="B24" s="0"/>
      <c r="I24" s="8" t="n">
        <f aca="false">-B24-N24</f>
        <v>-0</v>
      </c>
      <c r="K24" s="11"/>
      <c r="L24" s="7"/>
      <c r="N24" s="0"/>
      <c r="O24" s="0"/>
      <c r="Z24" s="7"/>
    </row>
    <row r="25" customFormat="false" ht="10.2" hidden="false" customHeight="false" outlineLevel="0" collapsed="false">
      <c r="A25" s="6" t="n">
        <v>1982</v>
      </c>
      <c r="B25" s="0"/>
      <c r="I25" s="8" t="n">
        <f aca="false">-B25-N25</f>
        <v>-0</v>
      </c>
      <c r="K25" s="11"/>
      <c r="L25" s="7"/>
      <c r="N25" s="0"/>
      <c r="O25" s="0"/>
      <c r="Z25" s="7"/>
    </row>
    <row r="26" customFormat="false" ht="10.2" hidden="false" customHeight="false" outlineLevel="0" collapsed="false">
      <c r="A26" s="6" t="n">
        <v>1983</v>
      </c>
      <c r="B26" s="0"/>
      <c r="I26" s="8" t="n">
        <f aca="false">-B26-N26</f>
        <v>-0</v>
      </c>
      <c r="K26" s="11"/>
      <c r="L26" s="7"/>
      <c r="N26" s="0"/>
      <c r="O26" s="0"/>
      <c r="Z26" s="7"/>
    </row>
    <row r="27" customFormat="false" ht="10.2" hidden="false" customHeight="false" outlineLevel="0" collapsed="false">
      <c r="A27" s="6" t="n">
        <v>1984</v>
      </c>
      <c r="B27" s="0"/>
      <c r="I27" s="8" t="n">
        <f aca="false">-B27-N27</f>
        <v>-0</v>
      </c>
      <c r="K27" s="11"/>
      <c r="L27" s="7"/>
      <c r="N27" s="0"/>
      <c r="O27" s="0"/>
      <c r="Z27" s="7"/>
    </row>
    <row r="28" customFormat="false" ht="10.2" hidden="false" customHeight="false" outlineLevel="0" collapsed="false">
      <c r="A28" s="6" t="n">
        <v>1985</v>
      </c>
      <c r="B28" s="0"/>
      <c r="I28" s="8" t="n">
        <f aca="false">-B28-N28</f>
        <v>-0</v>
      </c>
      <c r="K28" s="11"/>
      <c r="L28" s="7"/>
      <c r="N28" s="0"/>
      <c r="O28" s="0"/>
      <c r="Z28" s="7"/>
    </row>
    <row r="29" customFormat="false" ht="10.2" hidden="false" customHeight="false" outlineLevel="0" collapsed="false">
      <c r="A29" s="6" t="n">
        <v>1986</v>
      </c>
      <c r="B29" s="0"/>
      <c r="I29" s="8" t="n">
        <f aca="false">-B29-N29</f>
        <v>-0</v>
      </c>
      <c r="K29" s="11"/>
      <c r="L29" s="7"/>
      <c r="N29" s="0"/>
      <c r="O29" s="0"/>
      <c r="Z29" s="7"/>
    </row>
    <row r="30" customFormat="false" ht="10.2" hidden="false" customHeight="false" outlineLevel="0" collapsed="false">
      <c r="A30" s="6" t="n">
        <v>1987</v>
      </c>
      <c r="B30" s="0"/>
      <c r="I30" s="8" t="n">
        <f aca="false">-B30-N30</f>
        <v>-0</v>
      </c>
      <c r="K30" s="11"/>
      <c r="L30" s="7"/>
      <c r="N30" s="0"/>
      <c r="O30" s="0"/>
      <c r="Z30" s="7"/>
    </row>
    <row r="31" customFormat="false" ht="10.2" hidden="false" customHeight="false" outlineLevel="0" collapsed="false">
      <c r="A31" s="6" t="n">
        <v>1988</v>
      </c>
      <c r="B31" s="0"/>
      <c r="I31" s="8" t="n">
        <f aca="false">-B31-N31</f>
        <v>-0</v>
      </c>
      <c r="K31" s="11"/>
      <c r="L31" s="7"/>
      <c r="N31" s="0"/>
      <c r="O31" s="0"/>
      <c r="Z31" s="7"/>
    </row>
    <row r="32" customFormat="false" ht="10.2" hidden="false" customHeight="false" outlineLevel="0" collapsed="false">
      <c r="A32" s="6" t="n">
        <v>1989</v>
      </c>
      <c r="B32" s="0"/>
      <c r="I32" s="8" t="n">
        <f aca="false">-B32-N32</f>
        <v>-0</v>
      </c>
      <c r="K32" s="11"/>
      <c r="L32" s="7"/>
      <c r="N32" s="0"/>
      <c r="O32" s="0"/>
      <c r="Z32" s="7"/>
    </row>
    <row r="33" customFormat="false" ht="10.2" hidden="false" customHeight="false" outlineLevel="0" collapsed="false">
      <c r="A33" s="6" t="n">
        <v>1990</v>
      </c>
      <c r="B33" s="0"/>
      <c r="I33" s="8" t="n">
        <f aca="false">-B33-N33</f>
        <v>-0</v>
      </c>
      <c r="K33" s="11"/>
      <c r="L33" s="7"/>
      <c r="N33" s="0"/>
      <c r="O33" s="0"/>
      <c r="Z33" s="7"/>
    </row>
    <row r="34" customFormat="false" ht="10.2" hidden="false" customHeight="false" outlineLevel="0" collapsed="false">
      <c r="A34" s="6" t="n">
        <v>1991</v>
      </c>
      <c r="B34" s="0"/>
      <c r="I34" s="8" t="n">
        <f aca="false">-B34-N34</f>
        <v>-0</v>
      </c>
      <c r="K34" s="11"/>
      <c r="L34" s="7"/>
      <c r="N34" s="0"/>
      <c r="O34" s="0"/>
      <c r="Z34" s="7"/>
    </row>
    <row r="35" customFormat="false" ht="10.2" hidden="false" customHeight="false" outlineLevel="0" collapsed="false">
      <c r="A35" s="6" t="n">
        <v>1992</v>
      </c>
      <c r="B35" s="0"/>
      <c r="I35" s="8" t="n">
        <f aca="false">-B35-N35</f>
        <v>-0</v>
      </c>
      <c r="K35" s="11"/>
      <c r="L35" s="7"/>
      <c r="N35" s="0"/>
      <c r="O35" s="0"/>
      <c r="Z35" s="7"/>
    </row>
    <row r="36" customFormat="false" ht="10.2" hidden="false" customHeight="false" outlineLevel="0" collapsed="false">
      <c r="A36" s="6" t="n">
        <v>1993</v>
      </c>
      <c r="B36" s="0"/>
      <c r="I36" s="8" t="n">
        <f aca="false">-B36-N36</f>
        <v>-0</v>
      </c>
      <c r="K36" s="11"/>
      <c r="L36" s="7"/>
      <c r="N36" s="0"/>
      <c r="O36" s="0"/>
      <c r="Z36" s="7"/>
    </row>
    <row r="37" customFormat="false" ht="10.2" hidden="false" customHeight="false" outlineLevel="0" collapsed="false">
      <c r="A37" s="6" t="n">
        <v>1994</v>
      </c>
      <c r="B37" s="0"/>
      <c r="I37" s="8" t="n">
        <f aca="false">-B37-N37</f>
        <v>-0</v>
      </c>
      <c r="K37" s="11"/>
      <c r="L37" s="7"/>
      <c r="N37" s="0"/>
      <c r="O37" s="0"/>
      <c r="Z37" s="7"/>
    </row>
    <row r="38" customFormat="false" ht="10.2" hidden="false" customHeight="false" outlineLevel="0" collapsed="false">
      <c r="A38" s="6" t="n">
        <v>1995</v>
      </c>
      <c r="B38" s="0"/>
      <c r="I38" s="8" t="n">
        <f aca="false">-B38-N38</f>
        <v>-0</v>
      </c>
      <c r="K38" s="11"/>
      <c r="L38" s="7"/>
      <c r="N38" s="0"/>
      <c r="O38" s="0"/>
      <c r="Z38" s="7"/>
    </row>
    <row r="39" customFormat="false" ht="10.2" hidden="false" customHeight="false" outlineLevel="0" collapsed="false">
      <c r="A39" s="6" t="n">
        <v>1996</v>
      </c>
      <c r="B39" s="0"/>
      <c r="I39" s="8" t="n">
        <f aca="false">-B39-N39</f>
        <v>-0</v>
      </c>
      <c r="K39" s="11"/>
      <c r="L39" s="7"/>
      <c r="N39" s="0"/>
      <c r="O39" s="0"/>
      <c r="Z39" s="7"/>
    </row>
    <row r="40" customFormat="false" ht="10.2" hidden="false" customHeight="false" outlineLevel="0" collapsed="false">
      <c r="A40" s="6" t="n">
        <v>1997</v>
      </c>
      <c r="B40" s="0"/>
      <c r="I40" s="8" t="n">
        <f aca="false">-B40-N40</f>
        <v>-0</v>
      </c>
      <c r="K40" s="11"/>
      <c r="L40" s="7"/>
      <c r="N40" s="0"/>
      <c r="O40" s="0"/>
      <c r="Z40" s="7"/>
    </row>
    <row r="41" customFormat="false" ht="10.2" hidden="false" customHeight="false" outlineLevel="0" collapsed="false">
      <c r="A41" s="6" t="n">
        <v>1998</v>
      </c>
      <c r="B41" s="0"/>
      <c r="I41" s="8" t="n">
        <f aca="false">-B41-N41</f>
        <v>-0</v>
      </c>
      <c r="K41" s="11"/>
      <c r="L41" s="7"/>
      <c r="N41" s="0"/>
      <c r="O41" s="0"/>
      <c r="Z41" s="7"/>
    </row>
    <row r="42" customFormat="false" ht="10.2" hidden="false" customHeight="false" outlineLevel="0" collapsed="false">
      <c r="A42" s="6" t="n">
        <v>1999</v>
      </c>
      <c r="B42" s="0"/>
      <c r="I42" s="8" t="n">
        <f aca="false">-B42-N42</f>
        <v>-0</v>
      </c>
      <c r="K42" s="11"/>
      <c r="L42" s="7"/>
      <c r="N42" s="0"/>
      <c r="O42" s="0"/>
      <c r="Z42" s="7"/>
    </row>
    <row r="43" customFormat="false" ht="10.2" hidden="false" customHeight="false" outlineLevel="0" collapsed="false">
      <c r="A43" s="6" t="n">
        <v>2000</v>
      </c>
      <c r="B43" s="0"/>
      <c r="I43" s="8" t="n">
        <f aca="false">-B43-N43</f>
        <v>-0</v>
      </c>
      <c r="K43" s="11"/>
      <c r="L43" s="7"/>
      <c r="N43" s="0"/>
      <c r="O43" s="0"/>
      <c r="Z43" s="7"/>
    </row>
    <row r="44" customFormat="false" ht="10.2" hidden="false" customHeight="false" outlineLevel="0" collapsed="false">
      <c r="A44" s="6" t="n">
        <v>2001</v>
      </c>
      <c r="B44" s="0"/>
      <c r="I44" s="8" t="n">
        <f aca="false">-B44-N44</f>
        <v>-0</v>
      </c>
      <c r="K44" s="11"/>
      <c r="L44" s="7"/>
      <c r="N44" s="0"/>
      <c r="O44" s="0"/>
      <c r="Z44" s="7"/>
    </row>
    <row r="45" customFormat="false" ht="10.2" hidden="false" customHeight="false" outlineLevel="0" collapsed="false">
      <c r="A45" s="6" t="n">
        <v>2002</v>
      </c>
      <c r="B45" s="0"/>
      <c r="I45" s="8" t="n">
        <f aca="false">-B45-N45</f>
        <v>-0</v>
      </c>
      <c r="K45" s="11"/>
      <c r="L45" s="7"/>
      <c r="N45" s="0"/>
      <c r="O45" s="0"/>
      <c r="Z45" s="7"/>
    </row>
    <row r="46" customFormat="false" ht="10.2" hidden="false" customHeight="false" outlineLevel="0" collapsed="false">
      <c r="A46" s="6" t="n">
        <v>2003</v>
      </c>
      <c r="B46" s="0"/>
      <c r="I46" s="8" t="n">
        <f aca="false">-B46-N46</f>
        <v>-0</v>
      </c>
      <c r="K46" s="11"/>
      <c r="L46" s="7"/>
      <c r="N46" s="0"/>
      <c r="O46" s="0"/>
      <c r="Z46" s="7"/>
    </row>
    <row r="47" customFormat="false" ht="10.2" hidden="false" customHeight="false" outlineLevel="0" collapsed="false">
      <c r="A47" s="6" t="n">
        <v>2004</v>
      </c>
      <c r="B47" s="0"/>
      <c r="I47" s="8" t="n">
        <f aca="false">-B47-N47</f>
        <v>-0</v>
      </c>
      <c r="K47" s="11"/>
      <c r="L47" s="7"/>
      <c r="N47" s="0"/>
      <c r="O47" s="0"/>
      <c r="Z47" s="7"/>
    </row>
    <row r="48" customFormat="false" ht="10.2" hidden="false" customHeight="false" outlineLevel="0" collapsed="false">
      <c r="A48" s="6" t="n">
        <v>2005</v>
      </c>
      <c r="B48" s="0"/>
      <c r="I48" s="8" t="n">
        <f aca="false">-B48-N48</f>
        <v>-0</v>
      </c>
      <c r="K48" s="11"/>
      <c r="L48" s="7"/>
      <c r="N48" s="0"/>
      <c r="O48" s="0"/>
      <c r="Z48" s="7"/>
    </row>
    <row r="49" customFormat="false" ht="10.2" hidden="false" customHeight="false" outlineLevel="0" collapsed="false">
      <c r="A49" s="6" t="n">
        <v>2006</v>
      </c>
      <c r="B49" s="0"/>
      <c r="I49" s="8" t="n">
        <f aca="false">-B49-N49</f>
        <v>-0</v>
      </c>
      <c r="K49" s="11"/>
      <c r="L49" s="7"/>
      <c r="N49" s="0"/>
      <c r="O49" s="0"/>
      <c r="Z49" s="7"/>
    </row>
    <row r="50" customFormat="false" ht="10.2" hidden="false" customHeight="false" outlineLevel="0" collapsed="false">
      <c r="A50" s="12" t="n">
        <v>2007</v>
      </c>
      <c r="B50" s="0"/>
      <c r="I50" s="8" t="n">
        <f aca="false">-B50-N50</f>
        <v>-0</v>
      </c>
      <c r="K50" s="11"/>
      <c r="L50" s="7"/>
      <c r="N50" s="0"/>
      <c r="O50" s="0"/>
      <c r="Z50" s="7"/>
    </row>
    <row r="51" customFormat="false" ht="10.2" hidden="false" customHeight="false" outlineLevel="0" collapsed="false">
      <c r="A51" s="12" t="n">
        <v>2008</v>
      </c>
      <c r="B51" s="7" t="n">
        <v>0</v>
      </c>
      <c r="I51" s="8" t="n">
        <f aca="false">-B51-N51</f>
        <v>-0</v>
      </c>
      <c r="K51" s="11"/>
      <c r="L51" s="7"/>
      <c r="N51" s="7" t="n">
        <v>0</v>
      </c>
      <c r="O51" s="7" t="n">
        <v>0</v>
      </c>
      <c r="P51" s="7"/>
      <c r="Q51" s="7"/>
      <c r="Z51" s="7"/>
    </row>
    <row r="52" customFormat="false" ht="10.2" hidden="false" customHeight="false" outlineLevel="0" collapsed="false">
      <c r="A52" s="12" t="n">
        <v>2009</v>
      </c>
      <c r="B52" s="7" t="n">
        <v>11.80132832</v>
      </c>
      <c r="I52" s="8" t="n">
        <f aca="false">-B52-N52</f>
        <v>-10.45185248</v>
      </c>
      <c r="K52" s="11"/>
      <c r="L52" s="7"/>
      <c r="N52" s="7" t="n">
        <v>-1.34947584</v>
      </c>
      <c r="O52" s="7" t="n">
        <v>11.80132832</v>
      </c>
      <c r="P52" s="7"/>
      <c r="Q52" s="7"/>
      <c r="Z52" s="7"/>
    </row>
    <row r="53" customFormat="false" ht="10.2" hidden="false" customHeight="false" outlineLevel="0" collapsed="false">
      <c r="A53" s="12" t="n">
        <v>2010</v>
      </c>
      <c r="B53" s="7" t="n">
        <v>63.2845408</v>
      </c>
      <c r="I53" s="8" t="n">
        <f aca="false">-B53-N53</f>
        <v>-3.60873344</v>
      </c>
      <c r="K53" s="11"/>
      <c r="L53" s="7"/>
      <c r="N53" s="7" t="n">
        <v>-59.67580736</v>
      </c>
      <c r="O53" s="7" t="n">
        <v>63.2845408</v>
      </c>
      <c r="P53" s="7"/>
      <c r="Q53" s="7"/>
      <c r="Z53" s="7"/>
    </row>
    <row r="54" customFormat="false" ht="10.2" hidden="false" customHeight="false" outlineLevel="0" collapsed="false">
      <c r="A54" s="12" t="n">
        <v>2011</v>
      </c>
      <c r="B54" s="7" t="n">
        <v>87.95046688</v>
      </c>
      <c r="I54" s="8" t="n">
        <f aca="false">-B54-N54</f>
        <v>-4.16949535999999</v>
      </c>
      <c r="K54" s="11"/>
      <c r="L54" s="7"/>
      <c r="N54" s="7" t="n">
        <v>-83.78097152</v>
      </c>
      <c r="O54" s="7" t="n">
        <v>87.95046688</v>
      </c>
      <c r="P54" s="7"/>
      <c r="Q54" s="7"/>
      <c r="Z54" s="7"/>
    </row>
    <row r="55" customFormat="false" ht="10.2" hidden="false" customHeight="false" outlineLevel="0" collapsed="false">
      <c r="A55" s="12" t="n">
        <v>2012</v>
      </c>
      <c r="B55" s="7" t="n">
        <v>126.88770784</v>
      </c>
      <c r="I55" s="8" t="n">
        <f aca="false">-B55-N55</f>
        <v>-6.40595776000001</v>
      </c>
      <c r="K55" s="11"/>
      <c r="L55" s="7"/>
      <c r="N55" s="7" t="n">
        <v>-120.48175008</v>
      </c>
      <c r="O55" s="7" t="n">
        <v>126.88770784</v>
      </c>
      <c r="P55" s="7"/>
      <c r="Q55" s="7"/>
      <c r="Z55" s="7"/>
    </row>
    <row r="56" customFormat="false" ht="10.2" hidden="false" customHeight="false" outlineLevel="0" collapsed="false">
      <c r="A56" s="12" t="n">
        <v>2013</v>
      </c>
      <c r="B56" s="7" t="n">
        <v>239.2888128</v>
      </c>
      <c r="I56" s="8" t="n">
        <f aca="false">-B56-N56</f>
        <v>1.20156032</v>
      </c>
      <c r="K56" s="11"/>
      <c r="L56" s="7"/>
      <c r="N56" s="7" t="n">
        <v>-240.49037312</v>
      </c>
      <c r="O56" s="7" t="n">
        <v>239.2888128</v>
      </c>
      <c r="P56" s="7"/>
      <c r="Q56" s="7"/>
      <c r="Z56" s="7"/>
    </row>
    <row r="57" customFormat="false" ht="10.2" hidden="false" customHeight="false" outlineLevel="0" collapsed="false">
      <c r="A57" s="12" t="n">
        <v>2014</v>
      </c>
      <c r="B57" s="7" t="n">
        <v>339.96305376</v>
      </c>
      <c r="I57" s="8" t="n">
        <f aca="false">-B57-N57</f>
        <v>-4.06210464000003</v>
      </c>
      <c r="K57" s="11"/>
      <c r="L57" s="7"/>
      <c r="N57" s="7" t="n">
        <v>-335.90094912</v>
      </c>
      <c r="O57" s="7" t="n">
        <v>339.96305376</v>
      </c>
      <c r="P57" s="7"/>
      <c r="Q57" s="7"/>
      <c r="Z57" s="7"/>
    </row>
    <row r="58" customFormat="false" ht="10.2" hidden="false" customHeight="false" outlineLevel="0" collapsed="false">
      <c r="A58" s="12" t="n">
        <v>2015</v>
      </c>
      <c r="B58" s="7" t="n">
        <v>413.05307648</v>
      </c>
      <c r="I58" s="8" t="n">
        <f aca="false">-B58-N58</f>
        <v>-5.96170464000005</v>
      </c>
      <c r="K58" s="11"/>
      <c r="L58" s="7"/>
      <c r="N58" s="7" t="n">
        <v>-407.09137184</v>
      </c>
      <c r="O58" s="7" t="n">
        <v>413.05307648</v>
      </c>
      <c r="P58" s="7"/>
      <c r="Q58" s="7"/>
      <c r="Z5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6.85425101214575"/>
    <col collapsed="false" hidden="false" max="4" min="3" style="1" width="6.10526315789474"/>
    <col collapsed="false" hidden="false" max="5" min="5" style="1" width="7.2834008097166"/>
    <col collapsed="false" hidden="false" max="9" min="6" style="1" width="6.10526315789474"/>
    <col collapsed="false" hidden="false" max="10" min="10" style="1" width="1.71255060728745"/>
    <col collapsed="false" hidden="false" max="11" min="11" style="1" width="5.03643724696356"/>
    <col collapsed="false" hidden="false" max="12" min="12" style="1" width="5.89068825910931"/>
    <col collapsed="false" hidden="false" max="13" min="13" style="1" width="5.03643724696356"/>
    <col collapsed="false" hidden="false" max="14" min="14" style="1" width="5.89068825910931"/>
    <col collapsed="false" hidden="false" max="15" min="15" style="1" width="6.96356275303644"/>
    <col collapsed="false" hidden="false" max="19" min="16" style="1" width="5.03643724696356"/>
    <col collapsed="false" hidden="false" max="20" min="20" style="1" width="3.31983805668016"/>
    <col collapsed="false" hidden="false" max="25" min="21" style="1" width="6"/>
    <col collapsed="false" hidden="false" max="26" min="26" style="1" width="7.49797570850202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49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0"/>
      <c r="E3" s="0"/>
      <c r="I3" s="8" t="n">
        <f aca="false">-SUM(B3:H3)-N3-K3</f>
        <v>0</v>
      </c>
      <c r="K3" s="0"/>
      <c r="L3" s="7"/>
      <c r="N3" s="0"/>
      <c r="O3" s="0"/>
      <c r="Z3" s="7"/>
    </row>
    <row r="4" customFormat="false" ht="10.2" hidden="false" customHeight="false" outlineLevel="0" collapsed="false">
      <c r="A4" s="6" t="n">
        <v>1961</v>
      </c>
      <c r="B4" s="0"/>
      <c r="E4" s="0"/>
      <c r="I4" s="8" t="n">
        <f aca="false">-SUM(B4:H4)-N4-K4</f>
        <v>-0</v>
      </c>
      <c r="K4" s="0"/>
      <c r="L4" s="7"/>
      <c r="N4" s="0"/>
      <c r="O4" s="0"/>
      <c r="Z4" s="7"/>
    </row>
    <row r="5" customFormat="false" ht="10.2" hidden="false" customHeight="false" outlineLevel="0" collapsed="false">
      <c r="A5" s="6" t="n">
        <v>1962</v>
      </c>
      <c r="B5" s="0"/>
      <c r="E5" s="0"/>
      <c r="I5" s="8" t="n">
        <f aca="false">-SUM(B5:H5)-N5-K5</f>
        <v>-0</v>
      </c>
      <c r="K5" s="0"/>
      <c r="L5" s="7"/>
      <c r="N5" s="0"/>
      <c r="O5" s="0"/>
      <c r="Z5" s="7"/>
    </row>
    <row r="6" customFormat="false" ht="10.2" hidden="false" customHeight="false" outlineLevel="0" collapsed="false">
      <c r="A6" s="6" t="n">
        <v>1963</v>
      </c>
      <c r="B6" s="0"/>
      <c r="E6" s="0"/>
      <c r="I6" s="8" t="n">
        <f aca="false">-SUM(B6:H6)-N6-K6</f>
        <v>-0</v>
      </c>
      <c r="K6" s="0"/>
      <c r="L6" s="7"/>
      <c r="N6" s="0"/>
      <c r="O6" s="0"/>
      <c r="Z6" s="7"/>
    </row>
    <row r="7" customFormat="false" ht="10.2" hidden="false" customHeight="false" outlineLevel="0" collapsed="false">
      <c r="A7" s="6" t="n">
        <v>1964</v>
      </c>
      <c r="B7" s="0"/>
      <c r="E7" s="0"/>
      <c r="I7" s="8" t="n">
        <f aca="false">-SUM(B7:H7)-N7-K7</f>
        <v>-0</v>
      </c>
      <c r="K7" s="0"/>
      <c r="L7" s="7"/>
      <c r="N7" s="0"/>
      <c r="O7" s="0"/>
      <c r="Z7" s="7"/>
    </row>
    <row r="8" customFormat="false" ht="10.2" hidden="false" customHeight="false" outlineLevel="0" collapsed="false">
      <c r="A8" s="6" t="n">
        <v>1965</v>
      </c>
      <c r="B8" s="0"/>
      <c r="E8" s="0"/>
      <c r="I8" s="8" t="n">
        <f aca="false">-SUM(B8:H8)-N8-K8</f>
        <v>-0</v>
      </c>
      <c r="K8" s="0"/>
      <c r="L8" s="7"/>
      <c r="N8" s="0"/>
      <c r="O8" s="0"/>
      <c r="Z8" s="7"/>
    </row>
    <row r="9" customFormat="false" ht="10.2" hidden="false" customHeight="false" outlineLevel="0" collapsed="false">
      <c r="A9" s="6" t="n">
        <v>1966</v>
      </c>
      <c r="B9" s="0"/>
      <c r="E9" s="0"/>
      <c r="I9" s="8" t="n">
        <f aca="false">-SUM(B9:H9)-N9-K9</f>
        <v>-0</v>
      </c>
      <c r="K9" s="0"/>
      <c r="L9" s="7"/>
      <c r="N9" s="0"/>
      <c r="O9" s="0"/>
      <c r="Z9" s="7"/>
    </row>
    <row r="10" customFormat="false" ht="10.2" hidden="false" customHeight="false" outlineLevel="0" collapsed="false">
      <c r="A10" s="6" t="n">
        <v>1967</v>
      </c>
      <c r="B10" s="0"/>
      <c r="E10" s="0"/>
      <c r="I10" s="8" t="n">
        <f aca="false">-SUM(B10:H10)-N10-K10</f>
        <v>-0</v>
      </c>
      <c r="K10" s="0"/>
      <c r="L10" s="7"/>
      <c r="N10" s="0"/>
      <c r="O10" s="0"/>
      <c r="Z10" s="7"/>
    </row>
    <row r="11" customFormat="false" ht="10.2" hidden="false" customHeight="false" outlineLevel="0" collapsed="false">
      <c r="A11" s="6" t="n">
        <v>1968</v>
      </c>
      <c r="B11" s="0"/>
      <c r="E11" s="0"/>
      <c r="I11" s="8" t="n">
        <f aca="false">-SUM(B11:H11)-N11-K11</f>
        <v>-0</v>
      </c>
      <c r="K11" s="0"/>
      <c r="L11" s="7"/>
      <c r="N11" s="0"/>
      <c r="O11" s="0"/>
      <c r="Z11" s="7"/>
    </row>
    <row r="12" customFormat="false" ht="10.2" hidden="false" customHeight="false" outlineLevel="0" collapsed="false">
      <c r="A12" s="6" t="n">
        <v>1969</v>
      </c>
      <c r="B12" s="0"/>
      <c r="E12" s="0"/>
      <c r="I12" s="8" t="n">
        <f aca="false">-SUM(B12:H12)-N12-K12</f>
        <v>-0</v>
      </c>
      <c r="K12" s="0"/>
      <c r="L12" s="7"/>
      <c r="N12" s="0"/>
      <c r="O12" s="0"/>
      <c r="Z12" s="7"/>
    </row>
    <row r="13" customFormat="false" ht="10.2" hidden="false" customHeight="false" outlineLevel="0" collapsed="false">
      <c r="A13" s="6" t="n">
        <v>1970</v>
      </c>
      <c r="B13" s="0"/>
      <c r="E13" s="0"/>
      <c r="I13" s="8" t="n">
        <f aca="false">-SUM(B13:H13)-N13-K13</f>
        <v>-0</v>
      </c>
      <c r="K13" s="0"/>
      <c r="L13" s="7"/>
      <c r="N13" s="0"/>
      <c r="O13" s="0"/>
      <c r="Z13" s="7"/>
    </row>
    <row r="14" customFormat="false" ht="10.2" hidden="false" customHeight="false" outlineLevel="0" collapsed="false">
      <c r="A14" s="6" t="n">
        <v>1971</v>
      </c>
      <c r="B14" s="0"/>
      <c r="E14" s="0"/>
      <c r="I14" s="8" t="n">
        <f aca="false">-SUM(B14:H14)-N14-K14</f>
        <v>-0</v>
      </c>
      <c r="K14" s="0"/>
      <c r="L14" s="7"/>
      <c r="N14" s="0"/>
      <c r="O14" s="0"/>
      <c r="Z14" s="7"/>
    </row>
    <row r="15" customFormat="false" ht="10.2" hidden="false" customHeight="false" outlineLevel="0" collapsed="false">
      <c r="A15" s="6" t="n">
        <v>1972</v>
      </c>
      <c r="B15" s="0"/>
      <c r="E15" s="0"/>
      <c r="I15" s="8" t="n">
        <f aca="false">-SUM(B15:H15)-N15-K15</f>
        <v>-0</v>
      </c>
      <c r="K15" s="0"/>
      <c r="L15" s="7"/>
      <c r="N15" s="0"/>
      <c r="O15" s="0"/>
      <c r="Z15" s="7"/>
    </row>
    <row r="16" customFormat="false" ht="10.2" hidden="false" customHeight="false" outlineLevel="0" collapsed="false">
      <c r="A16" s="6" t="n">
        <v>1973</v>
      </c>
      <c r="B16" s="0"/>
      <c r="E16" s="0"/>
      <c r="I16" s="8" t="n">
        <f aca="false">-SUM(B16:H16)-N16-K16</f>
        <v>-0</v>
      </c>
      <c r="K16" s="0"/>
      <c r="L16" s="7"/>
      <c r="N16" s="0"/>
      <c r="O16" s="0"/>
      <c r="Z16" s="7"/>
    </row>
    <row r="17" customFormat="false" ht="10.2" hidden="false" customHeight="false" outlineLevel="0" collapsed="false">
      <c r="A17" s="6" t="n">
        <v>1974</v>
      </c>
      <c r="B17" s="0"/>
      <c r="E17" s="0"/>
      <c r="I17" s="8" t="n">
        <f aca="false">-SUM(B17:H17)-N17-K17</f>
        <v>-0</v>
      </c>
      <c r="K17" s="0"/>
      <c r="L17" s="7"/>
      <c r="N17" s="0"/>
      <c r="O17" s="0"/>
      <c r="Z17" s="7"/>
    </row>
    <row r="18" customFormat="false" ht="10.2" hidden="false" customHeight="false" outlineLevel="0" collapsed="false">
      <c r="A18" s="6" t="n">
        <v>1975</v>
      </c>
      <c r="B18" s="0"/>
      <c r="E18" s="0"/>
      <c r="I18" s="8" t="n">
        <f aca="false">-SUM(B18:H18)-N18-K18</f>
        <v>-0</v>
      </c>
      <c r="K18" s="0"/>
      <c r="L18" s="7"/>
      <c r="N18" s="0"/>
      <c r="O18" s="0"/>
      <c r="Z18" s="7"/>
    </row>
    <row r="19" customFormat="false" ht="10.2" hidden="false" customHeight="false" outlineLevel="0" collapsed="false">
      <c r="A19" s="6" t="n">
        <v>1976</v>
      </c>
      <c r="B19" s="0"/>
      <c r="E19" s="0"/>
      <c r="I19" s="8" t="n">
        <f aca="false">-SUM(B19:H19)-N19-K19</f>
        <v>-0</v>
      </c>
      <c r="K19" s="0"/>
      <c r="L19" s="7"/>
      <c r="N19" s="0"/>
      <c r="O19" s="0"/>
      <c r="Z19" s="7"/>
    </row>
    <row r="20" customFormat="false" ht="10.2" hidden="false" customHeight="false" outlineLevel="0" collapsed="false">
      <c r="A20" s="6" t="n">
        <v>1977</v>
      </c>
      <c r="B20" s="0"/>
      <c r="E20" s="0"/>
      <c r="I20" s="8" t="n">
        <f aca="false">-SUM(B20:H20)-N20-K20</f>
        <v>-0</v>
      </c>
      <c r="K20" s="0"/>
      <c r="L20" s="7"/>
      <c r="N20" s="0"/>
      <c r="O20" s="0"/>
      <c r="Z20" s="7"/>
    </row>
    <row r="21" customFormat="false" ht="10.2" hidden="false" customHeight="false" outlineLevel="0" collapsed="false">
      <c r="A21" s="6" t="n">
        <v>1978</v>
      </c>
      <c r="B21" s="0"/>
      <c r="E21" s="0"/>
      <c r="I21" s="8" t="n">
        <f aca="false">-SUM(B21:H21)-N21-K21</f>
        <v>-0</v>
      </c>
      <c r="K21" s="0"/>
      <c r="L21" s="7"/>
      <c r="N21" s="0"/>
      <c r="O21" s="0"/>
      <c r="Z21" s="7"/>
    </row>
    <row r="22" customFormat="false" ht="10.2" hidden="false" customHeight="false" outlineLevel="0" collapsed="false">
      <c r="A22" s="6" t="n">
        <v>1979</v>
      </c>
      <c r="B22" s="0"/>
      <c r="E22" s="0"/>
      <c r="I22" s="8" t="n">
        <f aca="false">-SUM(B22:H22)-N22-K22</f>
        <v>-0</v>
      </c>
      <c r="K22" s="0"/>
      <c r="L22" s="7"/>
      <c r="N22" s="0"/>
      <c r="O22" s="0"/>
      <c r="Z22" s="7"/>
    </row>
    <row r="23" customFormat="false" ht="10.2" hidden="false" customHeight="false" outlineLevel="0" collapsed="false">
      <c r="A23" s="6" t="n">
        <v>1980</v>
      </c>
      <c r="B23" s="0"/>
      <c r="E23" s="0"/>
      <c r="I23" s="8" t="n">
        <f aca="false">-SUM(B23:H23)-N23-K23</f>
        <v>-0</v>
      </c>
      <c r="K23" s="0"/>
      <c r="L23" s="7"/>
      <c r="N23" s="0"/>
      <c r="O23" s="0"/>
      <c r="Z23" s="7"/>
    </row>
    <row r="24" customFormat="false" ht="10.2" hidden="false" customHeight="false" outlineLevel="0" collapsed="false">
      <c r="A24" s="6" t="n">
        <v>1981</v>
      </c>
      <c r="B24" s="0"/>
      <c r="E24" s="0"/>
      <c r="I24" s="8" t="n">
        <f aca="false">-SUM(B24:H24)-N24-K24</f>
        <v>-0</v>
      </c>
      <c r="K24" s="0"/>
      <c r="L24" s="7"/>
      <c r="N24" s="0"/>
      <c r="O24" s="0"/>
      <c r="Z24" s="7"/>
    </row>
    <row r="25" customFormat="false" ht="10.2" hidden="false" customHeight="false" outlineLevel="0" collapsed="false">
      <c r="A25" s="6" t="n">
        <v>1982</v>
      </c>
      <c r="B25" s="0"/>
      <c r="E25" s="0"/>
      <c r="I25" s="8" t="n">
        <f aca="false">-SUM(B25:H25)-N25-K25</f>
        <v>-0</v>
      </c>
      <c r="K25" s="0"/>
      <c r="L25" s="7"/>
      <c r="N25" s="0"/>
      <c r="O25" s="0"/>
      <c r="Z25" s="7"/>
    </row>
    <row r="26" customFormat="false" ht="10.2" hidden="false" customHeight="false" outlineLevel="0" collapsed="false">
      <c r="A26" s="6" t="n">
        <v>1983</v>
      </c>
      <c r="B26" s="0"/>
      <c r="E26" s="0"/>
      <c r="I26" s="8" t="n">
        <f aca="false">-SUM(B26:H26)-N26-K26</f>
        <v>-0</v>
      </c>
      <c r="K26" s="0"/>
      <c r="L26" s="7"/>
      <c r="N26" s="0"/>
      <c r="O26" s="0"/>
      <c r="Z26" s="7"/>
    </row>
    <row r="27" customFormat="false" ht="10.2" hidden="false" customHeight="false" outlineLevel="0" collapsed="false">
      <c r="A27" s="6" t="n">
        <v>1984</v>
      </c>
      <c r="B27" s="0"/>
      <c r="E27" s="0"/>
      <c r="I27" s="8" t="n">
        <f aca="false">-SUM(B27:H27)-N27-K27</f>
        <v>-0</v>
      </c>
      <c r="K27" s="0"/>
      <c r="L27" s="7"/>
      <c r="N27" s="0"/>
      <c r="O27" s="0"/>
      <c r="Z27" s="7"/>
    </row>
    <row r="28" customFormat="false" ht="10.2" hidden="false" customHeight="false" outlineLevel="0" collapsed="false">
      <c r="A28" s="6" t="n">
        <v>1985</v>
      </c>
      <c r="B28" s="0"/>
      <c r="E28" s="0"/>
      <c r="I28" s="8" t="n">
        <f aca="false">-SUM(B28:H28)-N28-K28</f>
        <v>-0</v>
      </c>
      <c r="K28" s="0"/>
      <c r="L28" s="7"/>
      <c r="N28" s="0"/>
      <c r="O28" s="0"/>
      <c r="Z28" s="7"/>
    </row>
    <row r="29" customFormat="false" ht="10.2" hidden="false" customHeight="false" outlineLevel="0" collapsed="false">
      <c r="A29" s="6" t="n">
        <v>1986</v>
      </c>
      <c r="B29" s="0"/>
      <c r="E29" s="0"/>
      <c r="I29" s="8" t="n">
        <f aca="false">-SUM(B29:H29)-N29-K29</f>
        <v>-0</v>
      </c>
      <c r="K29" s="0"/>
      <c r="L29" s="7"/>
      <c r="N29" s="0"/>
      <c r="O29" s="0"/>
      <c r="Z29" s="7"/>
    </row>
    <row r="30" customFormat="false" ht="10.2" hidden="false" customHeight="false" outlineLevel="0" collapsed="false">
      <c r="A30" s="6" t="n">
        <v>1987</v>
      </c>
      <c r="B30" s="0"/>
      <c r="E30" s="0"/>
      <c r="I30" s="8" t="n">
        <f aca="false">-SUM(B30:H30)-N30-K30</f>
        <v>-0</v>
      </c>
      <c r="K30" s="0"/>
      <c r="L30" s="7"/>
      <c r="N30" s="0"/>
      <c r="O30" s="0"/>
      <c r="Z30" s="7"/>
    </row>
    <row r="31" customFormat="false" ht="10.2" hidden="false" customHeight="false" outlineLevel="0" collapsed="false">
      <c r="A31" s="6" t="n">
        <v>1988</v>
      </c>
      <c r="B31" s="0"/>
      <c r="E31" s="0"/>
      <c r="I31" s="8" t="n">
        <f aca="false">-SUM(B31:H31)-N31-K31</f>
        <v>-0</v>
      </c>
      <c r="K31" s="0"/>
      <c r="L31" s="7"/>
      <c r="N31" s="0"/>
      <c r="O31" s="0"/>
      <c r="Z31" s="7"/>
    </row>
    <row r="32" customFormat="false" ht="10.2" hidden="false" customHeight="false" outlineLevel="0" collapsed="false">
      <c r="A32" s="6" t="n">
        <v>1989</v>
      </c>
      <c r="B32" s="0"/>
      <c r="E32" s="0"/>
      <c r="I32" s="8" t="n">
        <f aca="false">-SUM(B32:H32)-N32-K32</f>
        <v>-0</v>
      </c>
      <c r="K32" s="0"/>
      <c r="L32" s="7"/>
      <c r="N32" s="0"/>
      <c r="O32" s="0"/>
      <c r="Z32" s="7"/>
    </row>
    <row r="33" customFormat="false" ht="10.2" hidden="false" customHeight="false" outlineLevel="0" collapsed="false">
      <c r="A33" s="6" t="n">
        <v>1990</v>
      </c>
      <c r="B33" s="0"/>
      <c r="E33" s="0"/>
      <c r="I33" s="8" t="n">
        <f aca="false">-SUM(B33:H33)-N33-K33</f>
        <v>-0</v>
      </c>
      <c r="K33" s="0"/>
      <c r="L33" s="7"/>
      <c r="N33" s="0"/>
      <c r="O33" s="0"/>
      <c r="Z33" s="7"/>
    </row>
    <row r="34" customFormat="false" ht="10.2" hidden="false" customHeight="false" outlineLevel="0" collapsed="false">
      <c r="A34" s="6" t="n">
        <v>1991</v>
      </c>
      <c r="B34" s="0"/>
      <c r="E34" s="0"/>
      <c r="I34" s="8" t="n">
        <f aca="false">-SUM(B34:H34)-N34-K34</f>
        <v>-0</v>
      </c>
      <c r="K34" s="0"/>
      <c r="L34" s="7"/>
      <c r="N34" s="0"/>
      <c r="O34" s="0"/>
      <c r="Z34" s="7"/>
    </row>
    <row r="35" customFormat="false" ht="10.2" hidden="false" customHeight="false" outlineLevel="0" collapsed="false">
      <c r="A35" s="6" t="n">
        <v>1992</v>
      </c>
      <c r="B35" s="0"/>
      <c r="E35" s="0"/>
      <c r="I35" s="8" t="n">
        <f aca="false">-SUM(B35:H35)-N35-K35</f>
        <v>-0</v>
      </c>
      <c r="K35" s="0"/>
      <c r="L35" s="7"/>
      <c r="N35" s="0"/>
      <c r="O35" s="0"/>
      <c r="Z35" s="7"/>
    </row>
    <row r="36" customFormat="false" ht="10.2" hidden="false" customHeight="false" outlineLevel="0" collapsed="false">
      <c r="A36" s="6" t="n">
        <v>1993</v>
      </c>
      <c r="B36" s="0"/>
      <c r="E36" s="0"/>
      <c r="I36" s="8" t="n">
        <f aca="false">-SUM(B36:H36)-N36-K36</f>
        <v>-0</v>
      </c>
      <c r="K36" s="0"/>
      <c r="L36" s="7"/>
      <c r="N36" s="0"/>
      <c r="O36" s="0"/>
      <c r="Z36" s="7"/>
    </row>
    <row r="37" customFormat="false" ht="10.2" hidden="false" customHeight="false" outlineLevel="0" collapsed="false">
      <c r="A37" s="6" t="n">
        <v>1994</v>
      </c>
      <c r="B37" s="0"/>
      <c r="E37" s="0"/>
      <c r="I37" s="8" t="n">
        <f aca="false">-SUM(B37:H37)-N37-K37</f>
        <v>-0</v>
      </c>
      <c r="K37" s="0"/>
      <c r="L37" s="7"/>
      <c r="N37" s="0"/>
      <c r="O37" s="0"/>
      <c r="Z37" s="7"/>
    </row>
    <row r="38" customFormat="false" ht="10.2" hidden="false" customHeight="false" outlineLevel="0" collapsed="false">
      <c r="A38" s="6" t="n">
        <v>1995</v>
      </c>
      <c r="B38" s="0"/>
      <c r="E38" s="0"/>
      <c r="I38" s="8" t="n">
        <f aca="false">-SUM(B38:H38)-N38-K38</f>
        <v>-0</v>
      </c>
      <c r="K38" s="0"/>
      <c r="L38" s="7"/>
      <c r="N38" s="0"/>
      <c r="O38" s="0"/>
      <c r="Z38" s="7"/>
    </row>
    <row r="39" customFormat="false" ht="10.2" hidden="false" customHeight="false" outlineLevel="0" collapsed="false">
      <c r="A39" s="6" t="n">
        <v>1996</v>
      </c>
      <c r="B39" s="0"/>
      <c r="E39" s="0"/>
      <c r="I39" s="8" t="n">
        <f aca="false">-SUM(B39:H39)-N39-K39</f>
        <v>-0</v>
      </c>
      <c r="K39" s="0"/>
      <c r="L39" s="7"/>
      <c r="N39" s="0"/>
      <c r="O39" s="0"/>
      <c r="Z39" s="7"/>
    </row>
    <row r="40" customFormat="false" ht="10.2" hidden="false" customHeight="false" outlineLevel="0" collapsed="false">
      <c r="A40" s="6" t="n">
        <v>1997</v>
      </c>
      <c r="B40" s="0"/>
      <c r="E40" s="0"/>
      <c r="I40" s="8" t="n">
        <f aca="false">-SUM(B40:H40)-N40-K40</f>
        <v>-0</v>
      </c>
      <c r="K40" s="0"/>
      <c r="L40" s="7"/>
      <c r="N40" s="0"/>
      <c r="O40" s="0"/>
      <c r="Z40" s="7"/>
    </row>
    <row r="41" customFormat="false" ht="10.2" hidden="false" customHeight="false" outlineLevel="0" collapsed="false">
      <c r="A41" s="6" t="n">
        <v>1998</v>
      </c>
      <c r="B41" s="0"/>
      <c r="E41" s="0"/>
      <c r="I41" s="8" t="n">
        <f aca="false">-SUM(B41:H41)-N41-K41</f>
        <v>-0</v>
      </c>
      <c r="K41" s="0"/>
      <c r="L41" s="7"/>
      <c r="N41" s="0"/>
      <c r="O41" s="0"/>
      <c r="Z41" s="7"/>
    </row>
    <row r="42" customFormat="false" ht="10.2" hidden="false" customHeight="false" outlineLevel="0" collapsed="false">
      <c r="A42" s="6" t="n">
        <v>1999</v>
      </c>
      <c r="B42" s="0"/>
      <c r="E42" s="0"/>
      <c r="I42" s="8" t="n">
        <f aca="false">-SUM(B42:H42)-N42-K42</f>
        <v>-0</v>
      </c>
      <c r="K42" s="0"/>
      <c r="L42" s="7"/>
      <c r="N42" s="0"/>
      <c r="O42" s="0"/>
      <c r="Z42" s="7"/>
    </row>
    <row r="43" customFormat="false" ht="10.2" hidden="false" customHeight="false" outlineLevel="0" collapsed="false">
      <c r="A43" s="6" t="n">
        <v>2000</v>
      </c>
      <c r="B43" s="0"/>
      <c r="E43" s="0"/>
      <c r="I43" s="8" t="n">
        <f aca="false">-SUM(B43:H43)-N43-K43</f>
        <v>-0</v>
      </c>
      <c r="K43" s="0"/>
      <c r="L43" s="7"/>
      <c r="N43" s="0"/>
      <c r="O43" s="0"/>
      <c r="Z43" s="7"/>
    </row>
    <row r="44" customFormat="false" ht="10.2" hidden="false" customHeight="false" outlineLevel="0" collapsed="false">
      <c r="A44" s="6" t="n">
        <v>2001</v>
      </c>
      <c r="B44" s="0"/>
      <c r="E44" s="0"/>
      <c r="I44" s="8" t="n">
        <f aca="false">-SUM(B44:H44)-N44-K44</f>
        <v>-0</v>
      </c>
      <c r="K44" s="0"/>
      <c r="L44" s="7"/>
      <c r="N44" s="0"/>
      <c r="O44" s="0"/>
      <c r="Z44" s="7"/>
    </row>
    <row r="45" customFormat="false" ht="10.2" hidden="false" customHeight="false" outlineLevel="0" collapsed="false">
      <c r="A45" s="6" t="n">
        <v>2002</v>
      </c>
      <c r="B45" s="0"/>
      <c r="E45" s="0"/>
      <c r="I45" s="8" t="n">
        <f aca="false">-SUM(B45:H45)-N45-K45</f>
        <v>-0</v>
      </c>
      <c r="K45" s="0"/>
      <c r="L45" s="7"/>
      <c r="N45" s="0"/>
      <c r="O45" s="0"/>
      <c r="Z45" s="7"/>
    </row>
    <row r="46" customFormat="false" ht="10.2" hidden="false" customHeight="false" outlineLevel="0" collapsed="false">
      <c r="A46" s="6" t="n">
        <v>2003</v>
      </c>
      <c r="B46" s="0"/>
      <c r="E46" s="0"/>
      <c r="I46" s="8" t="n">
        <f aca="false">-SUM(B46:H46)-N46-K46</f>
        <v>-0</v>
      </c>
      <c r="K46" s="0"/>
      <c r="L46" s="7"/>
      <c r="N46" s="0"/>
      <c r="O46" s="0"/>
      <c r="Z46" s="7"/>
    </row>
    <row r="47" customFormat="false" ht="10.2" hidden="false" customHeight="false" outlineLevel="0" collapsed="false">
      <c r="A47" s="6" t="n">
        <v>2004</v>
      </c>
      <c r="B47" s="0"/>
      <c r="E47" s="0"/>
      <c r="I47" s="8" t="n">
        <f aca="false">-SUM(B47:H47)-N47-K47</f>
        <v>-0</v>
      </c>
      <c r="K47" s="0"/>
      <c r="L47" s="7"/>
      <c r="N47" s="0"/>
      <c r="O47" s="0"/>
      <c r="Z47" s="7"/>
    </row>
    <row r="48" customFormat="false" ht="10.2" hidden="false" customHeight="false" outlineLevel="0" collapsed="false">
      <c r="A48" s="6" t="n">
        <v>2005</v>
      </c>
      <c r="B48" s="0"/>
      <c r="E48" s="0"/>
      <c r="I48" s="8" t="n">
        <f aca="false">-SUM(B48:H48)-N48-K48</f>
        <v>-0</v>
      </c>
      <c r="K48" s="0"/>
      <c r="L48" s="7"/>
      <c r="N48" s="0"/>
      <c r="O48" s="0"/>
      <c r="Z48" s="7"/>
    </row>
    <row r="49" customFormat="false" ht="10.2" hidden="false" customHeight="false" outlineLevel="0" collapsed="false">
      <c r="A49" s="6" t="n">
        <v>2006</v>
      </c>
      <c r="B49" s="0"/>
      <c r="E49" s="0"/>
      <c r="I49" s="8" t="n">
        <f aca="false">-SUM(B49:H49)-N49-K49</f>
        <v>-0</v>
      </c>
      <c r="K49" s="0"/>
      <c r="L49" s="7"/>
      <c r="N49" s="0"/>
      <c r="O49" s="0"/>
      <c r="Z49" s="7"/>
    </row>
    <row r="50" customFormat="false" ht="10.2" hidden="false" customHeight="false" outlineLevel="0" collapsed="false">
      <c r="A50" s="12" t="n">
        <v>2007</v>
      </c>
      <c r="B50" s="0"/>
      <c r="E50" s="0"/>
      <c r="I50" s="8" t="n">
        <f aca="false">-SUM(B50:H50)-N50-K50</f>
        <v>-0</v>
      </c>
      <c r="K50" s="0"/>
      <c r="L50" s="7"/>
      <c r="N50" s="0"/>
      <c r="O50" s="0"/>
      <c r="Z50" s="7"/>
    </row>
    <row r="51" customFormat="false" ht="10.2" hidden="false" customHeight="false" outlineLevel="0" collapsed="false">
      <c r="A51" s="12" t="n">
        <v>2008</v>
      </c>
      <c r="B51" s="7" t="n">
        <v>605.63076</v>
      </c>
      <c r="E51" s="7" t="n">
        <v>-605.39491</v>
      </c>
      <c r="F51" s="7"/>
      <c r="I51" s="8" t="n">
        <f aca="false">-SUM(B51:H51)-N51-K51</f>
        <v>-2.76167977375508E-014</v>
      </c>
      <c r="K51" s="7" t="n">
        <v>0</v>
      </c>
      <c r="L51" s="7"/>
      <c r="N51" s="7" t="n">
        <v>-0.23585</v>
      </c>
      <c r="O51" s="7" t="n">
        <v>605.63076</v>
      </c>
      <c r="P51" s="7"/>
      <c r="Q51" s="7"/>
      <c r="Z51" s="7"/>
    </row>
    <row r="52" customFormat="false" ht="10.2" hidden="false" customHeight="false" outlineLevel="0" collapsed="false">
      <c r="A52" s="12" t="n">
        <v>2009</v>
      </c>
      <c r="B52" s="7" t="n">
        <v>1017.01101</v>
      </c>
      <c r="E52" s="7" t="n">
        <v>-1016.63187</v>
      </c>
      <c r="F52" s="7"/>
      <c r="I52" s="8" t="n">
        <f aca="false">-SUM(B52:H52)-N52-K52</f>
        <v>-6.66133814775094E-015</v>
      </c>
      <c r="K52" s="7" t="n">
        <v>0</v>
      </c>
      <c r="L52" s="7"/>
      <c r="N52" s="7" t="n">
        <v>-0.37914</v>
      </c>
      <c r="O52" s="7" t="n">
        <v>1017.01101</v>
      </c>
      <c r="P52" s="7"/>
      <c r="Q52" s="7"/>
      <c r="Z52" s="7"/>
    </row>
    <row r="53" customFormat="false" ht="10.2" hidden="false" customHeight="false" outlineLevel="0" collapsed="false">
      <c r="A53" s="12" t="n">
        <v>2010</v>
      </c>
      <c r="B53" s="7" t="n">
        <v>1647.28676</v>
      </c>
      <c r="E53" s="7" t="n">
        <v>-1194.66302</v>
      </c>
      <c r="F53" s="7"/>
      <c r="I53" s="8" t="n">
        <f aca="false">-SUM(B53:H53)-N53-K53</f>
        <v>6.0507154842071E-015</v>
      </c>
      <c r="K53" s="7" t="n">
        <v>-0.42987</v>
      </c>
      <c r="L53" s="7"/>
      <c r="N53" s="7" t="n">
        <v>-452.19387</v>
      </c>
      <c r="O53" s="7" t="n">
        <v>1647.28676</v>
      </c>
      <c r="P53" s="7"/>
      <c r="Q53" s="7"/>
      <c r="Z53" s="7"/>
    </row>
    <row r="54" customFormat="false" ht="10.2" hidden="false" customHeight="false" outlineLevel="0" collapsed="false">
      <c r="A54" s="12" t="n">
        <v>2011</v>
      </c>
      <c r="B54" s="7" t="n">
        <v>2134.30366</v>
      </c>
      <c r="E54" s="7" t="n">
        <v>-1467.92328</v>
      </c>
      <c r="F54" s="7"/>
      <c r="I54" s="8" t="n">
        <f aca="false">-SUM(B54:H54)-N54-K54</f>
        <v>-5.32907051820075E-014</v>
      </c>
      <c r="K54" s="7" t="n">
        <v>-6.18194</v>
      </c>
      <c r="L54" s="7"/>
      <c r="N54" s="7" t="n">
        <v>-660.19844</v>
      </c>
      <c r="O54" s="7" t="n">
        <v>2134.30366</v>
      </c>
      <c r="P54" s="7"/>
      <c r="Q54" s="7"/>
      <c r="Z54" s="7"/>
    </row>
    <row r="55" customFormat="false" ht="10.2" hidden="false" customHeight="false" outlineLevel="0" collapsed="false">
      <c r="A55" s="12" t="n">
        <v>2012</v>
      </c>
      <c r="B55" s="7" t="n">
        <v>2151.92032</v>
      </c>
      <c r="E55" s="7" t="n">
        <v>-1373.35366</v>
      </c>
      <c r="F55" s="7"/>
      <c r="I55" s="8" t="n">
        <f aca="false">-SUM(B55:H55)-N55-K55</f>
        <v>2.1316282072803E-013</v>
      </c>
      <c r="K55" s="7" t="n">
        <v>-34.94407</v>
      </c>
      <c r="L55" s="7"/>
      <c r="N55" s="7" t="n">
        <v>-743.62259</v>
      </c>
      <c r="O55" s="7" t="n">
        <v>2151.92032</v>
      </c>
      <c r="P55" s="7"/>
      <c r="Q55" s="7"/>
      <c r="Z55" s="7"/>
    </row>
    <row r="56" customFormat="false" ht="10.2" hidden="false" customHeight="false" outlineLevel="0" collapsed="false">
      <c r="A56" s="12" t="n">
        <v>2013</v>
      </c>
      <c r="B56" s="7" t="n">
        <v>1810.46915</v>
      </c>
      <c r="E56" s="7" t="n">
        <v>-1022.84051</v>
      </c>
      <c r="F56" s="7"/>
      <c r="I56" s="8" t="n">
        <f aca="false">-SUM(B56:H56)-N56-K56</f>
        <v>-1.5709655798446E-013</v>
      </c>
      <c r="K56" s="7" t="n">
        <v>-0.94874</v>
      </c>
      <c r="L56" s="7"/>
      <c r="N56" s="7" t="n">
        <v>-786.6799</v>
      </c>
      <c r="O56" s="7" t="n">
        <v>1810.46915</v>
      </c>
      <c r="P56" s="7"/>
      <c r="Q56" s="7"/>
      <c r="Z56" s="7"/>
    </row>
    <row r="57" customFormat="false" ht="10.2" hidden="false" customHeight="false" outlineLevel="0" collapsed="false">
      <c r="A57" s="12" t="n">
        <v>2014</v>
      </c>
      <c r="B57" s="7" t="n">
        <v>2289.82404</v>
      </c>
      <c r="E57" s="7" t="n">
        <v>-1426.39855</v>
      </c>
      <c r="F57" s="7"/>
      <c r="I57" s="8" t="n">
        <f aca="false">-SUM(B57:H57)-N57-K57</f>
        <v>2.25208740545213E-013</v>
      </c>
      <c r="K57" s="7" t="n">
        <v>-0.33731</v>
      </c>
      <c r="L57" s="7"/>
      <c r="N57" s="7" t="n">
        <v>-863.08818</v>
      </c>
      <c r="O57" s="7" t="n">
        <v>2289.82404</v>
      </c>
      <c r="P57" s="7"/>
      <c r="Q57" s="7"/>
      <c r="Z57" s="7"/>
    </row>
    <row r="58" customFormat="false" ht="10.2" hidden="false" customHeight="false" outlineLevel="0" collapsed="false">
      <c r="A58" s="12" t="n">
        <v>2015</v>
      </c>
      <c r="B58" s="7" t="n">
        <v>1604.30243</v>
      </c>
      <c r="E58" s="7" t="n">
        <v>-701.52114</v>
      </c>
      <c r="F58" s="7"/>
      <c r="I58" s="8" t="n">
        <f aca="false">-SUM(B58:H58)-N58-K58</f>
        <v>0</v>
      </c>
      <c r="K58" s="7" t="n">
        <v>-38.27</v>
      </c>
      <c r="L58" s="7"/>
      <c r="N58" s="7" t="n">
        <v>-864.51129</v>
      </c>
      <c r="O58" s="7" t="n">
        <v>1604.30243</v>
      </c>
      <c r="P58" s="7"/>
      <c r="Q58" s="7"/>
      <c r="Z5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6.85425101214575"/>
    <col collapsed="false" hidden="false" max="4" min="3" style="1" width="6.10526315789474"/>
    <col collapsed="false" hidden="false" max="5" min="5" style="1" width="7.2834008097166"/>
    <col collapsed="false" hidden="false" max="9" min="6" style="1" width="6.10526315789474"/>
    <col collapsed="false" hidden="false" max="10" min="10" style="1" width="1.71255060728745"/>
    <col collapsed="false" hidden="false" max="11" min="11" style="1" width="5.03643724696356"/>
    <col collapsed="false" hidden="false" max="12" min="12" style="1" width="5.89068825910931"/>
    <col collapsed="false" hidden="false" max="13" min="13" style="1" width="5.03643724696356"/>
    <col collapsed="false" hidden="false" max="14" min="14" style="1" width="5.89068825910931"/>
    <col collapsed="false" hidden="false" max="15" min="15" style="1" width="6.96356275303644"/>
    <col collapsed="false" hidden="false" max="16" min="16" style="1" width="5.03643724696356"/>
    <col collapsed="false" hidden="false" max="17" min="17" style="1" width="6"/>
    <col collapsed="false" hidden="false" max="19" min="18" style="1" width="5.03643724696356"/>
    <col collapsed="false" hidden="false" max="20" min="20" style="1" width="3.31983805668016"/>
    <col collapsed="false" hidden="false" max="25" min="21" style="1" width="6"/>
    <col collapsed="false" hidden="false" max="26" min="26" style="1" width="7.49797570850202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50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1163.57142857143</v>
      </c>
      <c r="C3" s="7"/>
      <c r="D3" s="7"/>
      <c r="E3" s="7"/>
      <c r="I3" s="8" t="n">
        <f aca="false">-B3-L3-Q3+SUM(U3:Z3)</f>
        <v>0</v>
      </c>
      <c r="K3" s="0"/>
      <c r="L3" s="7" t="n">
        <v>0</v>
      </c>
      <c r="M3" s="7"/>
      <c r="N3" s="0"/>
      <c r="O3" s="0"/>
      <c r="Q3" s="7" t="n">
        <v>-623.571428571429</v>
      </c>
      <c r="R3" s="7"/>
      <c r="V3" s="7" t="n">
        <v>453.6</v>
      </c>
      <c r="W3" s="7" t="n">
        <v>0</v>
      </c>
      <c r="X3" s="7" t="n">
        <v>86.4</v>
      </c>
      <c r="Z3" s="7" t="n">
        <v>0</v>
      </c>
    </row>
    <row r="4" customFormat="false" ht="10.2" hidden="false" customHeight="false" outlineLevel="0" collapsed="false">
      <c r="A4" s="6" t="n">
        <v>1961</v>
      </c>
      <c r="B4" s="7" t="n">
        <v>1087.92857142857</v>
      </c>
      <c r="C4" s="7"/>
      <c r="D4" s="7"/>
      <c r="E4" s="7"/>
      <c r="I4" s="8" t="n">
        <f aca="false">-B4-L4-Q4+SUM(U4:Z4)</f>
        <v>0</v>
      </c>
      <c r="K4" s="0"/>
      <c r="L4" s="7" t="n">
        <v>0</v>
      </c>
      <c r="M4" s="7"/>
      <c r="N4" s="0"/>
      <c r="O4" s="0"/>
      <c r="Q4" s="7" t="n">
        <v>-632.142857142857</v>
      </c>
      <c r="R4" s="7"/>
      <c r="V4" s="7" t="n">
        <v>382.86</v>
      </c>
      <c r="W4" s="7" t="n">
        <v>0</v>
      </c>
      <c r="X4" s="7" t="n">
        <v>72.9257142857143</v>
      </c>
      <c r="Z4" s="7" t="n">
        <v>0</v>
      </c>
    </row>
    <row r="5" customFormat="false" ht="10.2" hidden="false" customHeight="false" outlineLevel="0" collapsed="false">
      <c r="A5" s="6" t="n">
        <v>1962</v>
      </c>
      <c r="B5" s="7" t="n">
        <v>998.571428571429</v>
      </c>
      <c r="C5" s="7"/>
      <c r="D5" s="7"/>
      <c r="E5" s="7"/>
      <c r="I5" s="8" t="n">
        <f aca="false">-B5-L5-Q5+SUM(U5:Z5)</f>
        <v>0</v>
      </c>
      <c r="K5" s="0"/>
      <c r="L5" s="7" t="n">
        <v>0</v>
      </c>
      <c r="M5" s="7"/>
      <c r="N5" s="0"/>
      <c r="O5" s="0"/>
      <c r="Q5" s="7" t="n">
        <v>-583.285714285714</v>
      </c>
      <c r="R5" s="7"/>
      <c r="V5" s="7" t="n">
        <v>348.84</v>
      </c>
      <c r="W5" s="7" t="n">
        <v>0</v>
      </c>
      <c r="X5" s="7" t="n">
        <v>66.4457142857143</v>
      </c>
      <c r="Z5" s="7" t="n">
        <v>0</v>
      </c>
    </row>
    <row r="6" customFormat="false" ht="10.2" hidden="false" customHeight="false" outlineLevel="0" collapsed="false">
      <c r="A6" s="6" t="n">
        <v>1963</v>
      </c>
      <c r="B6" s="7" t="n">
        <v>926.785714285714</v>
      </c>
      <c r="C6" s="7"/>
      <c r="D6" s="7"/>
      <c r="E6" s="7"/>
      <c r="I6" s="8" t="n">
        <f aca="false">-B6-L6-Q6+SUM(U6:Z6)</f>
        <v>0</v>
      </c>
      <c r="K6" s="0"/>
      <c r="L6" s="7" t="n">
        <v>0</v>
      </c>
      <c r="M6" s="7"/>
      <c r="N6" s="0"/>
      <c r="O6" s="0"/>
      <c r="Q6" s="7" t="n">
        <v>-564.857142857143</v>
      </c>
      <c r="R6" s="7"/>
      <c r="V6" s="7" t="n">
        <v>304.02</v>
      </c>
      <c r="W6" s="7" t="n">
        <v>0</v>
      </c>
      <c r="X6" s="7" t="n">
        <v>57.9085714285714</v>
      </c>
      <c r="Z6" s="7" t="n">
        <v>0</v>
      </c>
    </row>
    <row r="7" customFormat="false" ht="10.2" hidden="false" customHeight="false" outlineLevel="0" collapsed="false">
      <c r="A7" s="6" t="n">
        <v>1964</v>
      </c>
      <c r="B7" s="7" t="n">
        <v>929.142857142857</v>
      </c>
      <c r="C7" s="7"/>
      <c r="D7" s="7"/>
      <c r="E7" s="7"/>
      <c r="I7" s="8" t="n">
        <f aca="false">-B7-L7-Q7+SUM(U7:Z7)</f>
        <v>0</v>
      </c>
      <c r="K7" s="0"/>
      <c r="L7" s="7" t="n">
        <v>0</v>
      </c>
      <c r="M7" s="7"/>
      <c r="N7" s="0"/>
      <c r="O7" s="0"/>
      <c r="Q7" s="7" t="n">
        <v>-539.571428571429</v>
      </c>
      <c r="R7" s="7"/>
      <c r="V7" s="7" t="n">
        <v>327.24</v>
      </c>
      <c r="W7" s="7" t="n">
        <v>0</v>
      </c>
      <c r="X7" s="7" t="n">
        <v>62.3314285714286</v>
      </c>
      <c r="Z7" s="7" t="n">
        <v>0</v>
      </c>
    </row>
    <row r="8" customFormat="false" ht="10.2" hidden="false" customHeight="false" outlineLevel="0" collapsed="false">
      <c r="A8" s="6" t="n">
        <v>1965</v>
      </c>
      <c r="B8" s="7" t="n">
        <v>997.928571428571</v>
      </c>
      <c r="C8" s="7"/>
      <c r="D8" s="7"/>
      <c r="E8" s="7"/>
      <c r="I8" s="8" t="n">
        <f aca="false">-B8-L8-Q8+SUM(U8:Z8)</f>
        <v>0</v>
      </c>
      <c r="K8" s="0"/>
      <c r="L8" s="7" t="n">
        <v>0</v>
      </c>
      <c r="M8" s="7"/>
      <c r="N8" s="0"/>
      <c r="O8" s="0"/>
      <c r="Q8" s="7" t="n">
        <v>-596.785714285714</v>
      </c>
      <c r="R8" s="7"/>
      <c r="V8" s="7" t="n">
        <v>336.96</v>
      </c>
      <c r="W8" s="7" t="n">
        <v>0</v>
      </c>
      <c r="X8" s="7" t="n">
        <v>64.1828571428571</v>
      </c>
      <c r="Z8" s="7" t="n">
        <v>0</v>
      </c>
    </row>
    <row r="9" customFormat="false" ht="10.2" hidden="false" customHeight="false" outlineLevel="0" collapsed="false">
      <c r="A9" s="6" t="n">
        <v>1966</v>
      </c>
      <c r="B9" s="7" t="n">
        <v>1029.85714285714</v>
      </c>
      <c r="C9" s="7"/>
      <c r="D9" s="7"/>
      <c r="E9" s="7"/>
      <c r="I9" s="8" t="n">
        <f aca="false">-B9-L9-Q9+SUM(U9:Z9)</f>
        <v>0</v>
      </c>
      <c r="K9" s="0"/>
      <c r="L9" s="7" t="n">
        <v>0</v>
      </c>
      <c r="M9" s="7"/>
      <c r="N9" s="0"/>
      <c r="O9" s="0"/>
      <c r="Q9" s="7" t="n">
        <v>-620.357142857143</v>
      </c>
      <c r="R9" s="7"/>
      <c r="V9" s="7" t="n">
        <v>343.98</v>
      </c>
      <c r="W9" s="7" t="n">
        <v>0</v>
      </c>
      <c r="X9" s="7" t="n">
        <v>65.52</v>
      </c>
      <c r="Z9" s="7" t="n">
        <v>0</v>
      </c>
    </row>
    <row r="10" customFormat="false" ht="10.2" hidden="false" customHeight="false" outlineLevel="0" collapsed="false">
      <c r="A10" s="6" t="n">
        <v>1967</v>
      </c>
      <c r="B10" s="7" t="n">
        <v>1063.28571428571</v>
      </c>
      <c r="C10" s="7"/>
      <c r="D10" s="7"/>
      <c r="E10" s="7"/>
      <c r="I10" s="8" t="n">
        <f aca="false">-B10-L10-Q10+SUM(U10:Z10)</f>
        <v>0</v>
      </c>
      <c r="K10" s="0"/>
      <c r="L10" s="7" t="n">
        <v>0</v>
      </c>
      <c r="M10" s="7"/>
      <c r="N10" s="0"/>
      <c r="O10" s="0"/>
      <c r="Q10" s="7" t="n">
        <v>-659.571428571428</v>
      </c>
      <c r="R10" s="7"/>
      <c r="V10" s="7" t="n">
        <v>339.12</v>
      </c>
      <c r="W10" s="7" t="n">
        <v>0</v>
      </c>
      <c r="X10" s="7" t="n">
        <v>64.5942857142857</v>
      </c>
      <c r="Z10" s="7" t="n">
        <v>0</v>
      </c>
    </row>
    <row r="11" customFormat="false" ht="10.2" hidden="false" customHeight="false" outlineLevel="0" collapsed="false">
      <c r="A11" s="6" t="n">
        <v>1968</v>
      </c>
      <c r="B11" s="7" t="n">
        <v>1027.28571428571</v>
      </c>
      <c r="C11" s="7"/>
      <c r="D11" s="7"/>
      <c r="E11" s="7"/>
      <c r="I11" s="8" t="n">
        <f aca="false">-B11-L11-Q11+SUM(U11:Z11)</f>
        <v>0</v>
      </c>
      <c r="K11" s="0"/>
      <c r="L11" s="7" t="n">
        <v>0</v>
      </c>
      <c r="M11" s="7"/>
      <c r="N11" s="0"/>
      <c r="O11" s="0"/>
      <c r="Q11" s="7" t="n">
        <v>-669.857142857143</v>
      </c>
      <c r="R11" s="7"/>
      <c r="V11" s="7" t="n">
        <v>300.24</v>
      </c>
      <c r="W11" s="7" t="n">
        <v>0</v>
      </c>
      <c r="X11" s="7" t="n">
        <v>57.1885714285714</v>
      </c>
      <c r="Z11" s="7" t="n">
        <v>0</v>
      </c>
    </row>
    <row r="12" customFormat="false" ht="10.2" hidden="false" customHeight="false" outlineLevel="0" collapsed="false">
      <c r="A12" s="6" t="n">
        <v>1969</v>
      </c>
      <c r="B12" s="7" t="n">
        <v>1063.92857142857</v>
      </c>
      <c r="C12" s="7"/>
      <c r="D12" s="7"/>
      <c r="E12" s="7"/>
      <c r="I12" s="8" t="n">
        <f aca="false">-B12-L12-Q12+SUM(U12:Z12)</f>
        <v>0</v>
      </c>
      <c r="K12" s="0"/>
      <c r="L12" s="7" t="n">
        <v>0</v>
      </c>
      <c r="M12" s="7"/>
      <c r="N12" s="0"/>
      <c r="O12" s="0"/>
      <c r="Q12" s="7" t="n">
        <v>-698.142857142857</v>
      </c>
      <c r="R12" s="7"/>
      <c r="V12" s="7" t="n">
        <v>307.26</v>
      </c>
      <c r="W12" s="7" t="n">
        <v>0</v>
      </c>
      <c r="X12" s="7" t="n">
        <v>58.5257142857143</v>
      </c>
      <c r="Z12" s="7" t="n">
        <v>0</v>
      </c>
    </row>
    <row r="13" customFormat="false" ht="10.2" hidden="false" customHeight="false" outlineLevel="0" collapsed="false">
      <c r="A13" s="6" t="n">
        <v>1970</v>
      </c>
      <c r="B13" s="7" t="n">
        <v>1018.07142857143</v>
      </c>
      <c r="C13" s="7"/>
      <c r="D13" s="7"/>
      <c r="E13" s="7"/>
      <c r="I13" s="8" t="n">
        <f aca="false">-B13-L13-Q13+SUM(U13:Z13)</f>
        <v>0.642857142857224</v>
      </c>
      <c r="K13" s="0"/>
      <c r="L13" s="7" t="n">
        <v>-1.92857142857143</v>
      </c>
      <c r="M13" s="7"/>
      <c r="N13" s="0"/>
      <c r="O13" s="0"/>
      <c r="Q13" s="7" t="n">
        <v>-716.571428571428</v>
      </c>
      <c r="R13" s="7"/>
      <c r="V13" s="7" t="n">
        <v>252</v>
      </c>
      <c r="W13" s="7" t="n">
        <v>0</v>
      </c>
      <c r="X13" s="7" t="n">
        <v>46.9285714285714</v>
      </c>
      <c r="Z13" s="7" t="n">
        <v>1.28571428571429</v>
      </c>
    </row>
    <row r="14" customFormat="false" ht="10.2" hidden="false" customHeight="false" outlineLevel="0" collapsed="false">
      <c r="A14" s="6" t="n">
        <v>1971</v>
      </c>
      <c r="B14" s="7" t="n">
        <v>910.071428571428</v>
      </c>
      <c r="C14" s="7"/>
      <c r="D14" s="7"/>
      <c r="E14" s="7"/>
      <c r="I14" s="8" t="n">
        <f aca="false">-B14-L14-Q14+SUM(U14:Z14)</f>
        <v>0</v>
      </c>
      <c r="K14" s="0"/>
      <c r="L14" s="7" t="n">
        <v>-1.92857142857143</v>
      </c>
      <c r="M14" s="7"/>
      <c r="N14" s="0"/>
      <c r="O14" s="0"/>
      <c r="Q14" s="7" t="n">
        <v>-696</v>
      </c>
      <c r="R14" s="7"/>
      <c r="V14" s="7" t="n">
        <v>169.071428571429</v>
      </c>
      <c r="W14" s="7" t="n">
        <v>0</v>
      </c>
      <c r="X14" s="7" t="n">
        <v>41.7857142857143</v>
      </c>
      <c r="Z14" s="7" t="n">
        <v>1.28571428571429</v>
      </c>
    </row>
    <row r="15" customFormat="false" ht="10.2" hidden="false" customHeight="false" outlineLevel="0" collapsed="false">
      <c r="A15" s="6" t="n">
        <v>1972</v>
      </c>
      <c r="B15" s="7" t="n">
        <v>886.285714285714</v>
      </c>
      <c r="C15" s="7"/>
      <c r="D15" s="7"/>
      <c r="E15" s="7"/>
      <c r="I15" s="8" t="n">
        <f aca="false">-B15-L15-Q15+SUM(U15:Z15)</f>
        <v>0</v>
      </c>
      <c r="K15" s="0"/>
      <c r="L15" s="7" t="n">
        <v>-3.85714285714286</v>
      </c>
      <c r="M15" s="7"/>
      <c r="N15" s="0"/>
      <c r="O15" s="0"/>
      <c r="Q15" s="7" t="n">
        <v>-597</v>
      </c>
      <c r="R15" s="7"/>
      <c r="V15" s="7" t="n">
        <v>244.285714285714</v>
      </c>
      <c r="W15" s="7" t="n">
        <v>0</v>
      </c>
      <c r="X15" s="7" t="n">
        <v>41.1428571428571</v>
      </c>
      <c r="Z15" s="7" t="n">
        <v>0</v>
      </c>
    </row>
    <row r="16" customFormat="false" ht="10.2" hidden="false" customHeight="false" outlineLevel="0" collapsed="false">
      <c r="A16" s="6" t="n">
        <v>1973</v>
      </c>
      <c r="B16" s="7" t="n">
        <v>862.714285714286</v>
      </c>
      <c r="C16" s="7"/>
      <c r="D16" s="7"/>
      <c r="E16" s="7"/>
      <c r="I16" s="8" t="n">
        <f aca="false">-B16-L16-Q16+SUM(U16:Z16)</f>
        <v>0</v>
      </c>
      <c r="K16" s="0"/>
      <c r="L16" s="7" t="n">
        <v>-3.21428571428571</v>
      </c>
      <c r="M16" s="7"/>
      <c r="N16" s="0"/>
      <c r="O16" s="0"/>
      <c r="Q16" s="7" t="n">
        <v>-594</v>
      </c>
      <c r="R16" s="7"/>
      <c r="V16" s="7" t="n">
        <v>232.714285714286</v>
      </c>
      <c r="W16" s="7" t="n">
        <v>0</v>
      </c>
      <c r="X16" s="7" t="n">
        <v>28.9285714285714</v>
      </c>
      <c r="Z16" s="7" t="n">
        <v>3.85714285714286</v>
      </c>
    </row>
    <row r="17" customFormat="false" ht="10.2" hidden="false" customHeight="false" outlineLevel="0" collapsed="false">
      <c r="A17" s="6" t="n">
        <v>1974</v>
      </c>
      <c r="B17" s="7" t="n">
        <v>760.714285714286</v>
      </c>
      <c r="C17" s="7"/>
      <c r="D17" s="7"/>
      <c r="E17" s="7"/>
      <c r="I17" s="8" t="n">
        <f aca="false">-B17-L17-Q17+SUM(U17:Z17)</f>
        <v>0</v>
      </c>
      <c r="K17" s="0"/>
      <c r="L17" s="7" t="n">
        <v>-3.21428571428571</v>
      </c>
      <c r="M17" s="7"/>
      <c r="N17" s="0"/>
      <c r="O17" s="0"/>
      <c r="Q17" s="7" t="n">
        <v>-501.642857142857</v>
      </c>
      <c r="R17" s="7"/>
      <c r="V17" s="7" t="n">
        <v>225</v>
      </c>
      <c r="W17" s="7" t="n">
        <v>0</v>
      </c>
      <c r="X17" s="7" t="n">
        <v>16.0714285714286</v>
      </c>
      <c r="Z17" s="7" t="n">
        <v>14.7857142857143</v>
      </c>
    </row>
    <row r="18" customFormat="false" ht="10.2" hidden="false" customHeight="false" outlineLevel="0" collapsed="false">
      <c r="A18" s="6" t="n">
        <v>1975</v>
      </c>
      <c r="B18" s="7" t="n">
        <v>718.928571428571</v>
      </c>
      <c r="C18" s="7"/>
      <c r="D18" s="7"/>
      <c r="E18" s="7"/>
      <c r="I18" s="8" t="n">
        <f aca="false">-B18-L18-Q18+SUM(U18:Z18)</f>
        <v>-0.642857142857167</v>
      </c>
      <c r="K18" s="0"/>
      <c r="L18" s="7" t="n">
        <v>-9</v>
      </c>
      <c r="M18" s="7"/>
      <c r="N18" s="0"/>
      <c r="O18" s="0"/>
      <c r="Q18" s="7" t="n">
        <v>-467.571428571429</v>
      </c>
      <c r="R18" s="7"/>
      <c r="V18" s="7" t="n">
        <v>223.714285714286</v>
      </c>
      <c r="W18" s="7" t="n">
        <v>0</v>
      </c>
      <c r="X18" s="7" t="n">
        <v>14.7857142857143</v>
      </c>
      <c r="Z18" s="7" t="n">
        <v>3.21428571428571</v>
      </c>
    </row>
    <row r="19" customFormat="false" ht="10.2" hidden="false" customHeight="false" outlineLevel="0" collapsed="false">
      <c r="A19" s="6" t="n">
        <v>1976</v>
      </c>
      <c r="B19" s="7" t="n">
        <v>600.642857142857</v>
      </c>
      <c r="C19" s="7"/>
      <c r="D19" s="7"/>
      <c r="E19" s="7"/>
      <c r="I19" s="8" t="n">
        <f aca="false">-B19-L19-Q19+SUM(U19:Z19)</f>
        <v>0.642857142857167</v>
      </c>
      <c r="K19" s="0"/>
      <c r="L19" s="7" t="n">
        <v>-3.21428571428571</v>
      </c>
      <c r="M19" s="7"/>
      <c r="N19" s="0"/>
      <c r="O19" s="0"/>
      <c r="Q19" s="7" t="n">
        <v>-351.857142857143</v>
      </c>
      <c r="R19" s="7"/>
      <c r="V19" s="7" t="n">
        <v>223.071428571429</v>
      </c>
      <c r="W19" s="7" t="n">
        <v>0</v>
      </c>
      <c r="X19" s="7" t="n">
        <v>12.2142857142857</v>
      </c>
      <c r="Z19" s="7" t="n">
        <v>10.9285714285714</v>
      </c>
    </row>
    <row r="20" customFormat="false" ht="10.2" hidden="false" customHeight="false" outlineLevel="0" collapsed="false">
      <c r="A20" s="6" t="n">
        <v>1977</v>
      </c>
      <c r="B20" s="7" t="n">
        <v>645.214285714286</v>
      </c>
      <c r="C20" s="7"/>
      <c r="D20" s="7"/>
      <c r="E20" s="7"/>
      <c r="I20" s="8" t="n">
        <f aca="false">-B20-L20-Q20+SUM(U20:Z20)</f>
        <v>0</v>
      </c>
      <c r="K20" s="0"/>
      <c r="L20" s="7" t="n">
        <v>-3.85714285714286</v>
      </c>
      <c r="M20" s="7"/>
      <c r="N20" s="0"/>
      <c r="O20" s="0"/>
      <c r="Q20" s="7" t="n">
        <v>-429.214285714286</v>
      </c>
      <c r="R20" s="7"/>
      <c r="V20" s="7" t="n">
        <v>194.142857142857</v>
      </c>
      <c r="W20" s="7" t="n">
        <v>0</v>
      </c>
      <c r="X20" s="7" t="n">
        <v>9</v>
      </c>
      <c r="Z20" s="7" t="n">
        <v>9</v>
      </c>
    </row>
    <row r="21" customFormat="false" ht="10.2" hidden="false" customHeight="false" outlineLevel="0" collapsed="false">
      <c r="A21" s="6" t="n">
        <v>1978</v>
      </c>
      <c r="B21" s="7" t="n">
        <v>636.428571428571</v>
      </c>
      <c r="C21" s="7"/>
      <c r="D21" s="7"/>
      <c r="E21" s="7"/>
      <c r="I21" s="8" t="n">
        <f aca="false">-B21-L21-Q21+SUM(U21:Z21)</f>
        <v>0</v>
      </c>
      <c r="K21" s="0"/>
      <c r="L21" s="7" t="n">
        <v>-3.21428571428571</v>
      </c>
      <c r="M21" s="7"/>
      <c r="N21" s="0"/>
      <c r="O21" s="0"/>
      <c r="Q21" s="7" t="n">
        <v>-447.428571428571</v>
      </c>
      <c r="R21" s="7"/>
      <c r="V21" s="7" t="n">
        <v>178.714285714286</v>
      </c>
      <c r="W21" s="7" t="n">
        <v>0</v>
      </c>
      <c r="X21" s="7" t="n">
        <v>1.92857142857143</v>
      </c>
      <c r="Z21" s="7" t="n">
        <v>5.14285714285714</v>
      </c>
    </row>
    <row r="22" customFormat="false" ht="10.2" hidden="false" customHeight="false" outlineLevel="0" collapsed="false">
      <c r="A22" s="6" t="n">
        <v>1979</v>
      </c>
      <c r="B22" s="7" t="n">
        <v>636.857142857143</v>
      </c>
      <c r="C22" s="7"/>
      <c r="D22" s="7"/>
      <c r="E22" s="7"/>
      <c r="I22" s="8" t="n">
        <f aca="false">-B22-L22-Q22+SUM(U22:Z22)</f>
        <v>-0.642857142857139</v>
      </c>
      <c r="K22" s="0"/>
      <c r="L22" s="7" t="n">
        <v>-7.71428571428571</v>
      </c>
      <c r="M22" s="7"/>
      <c r="N22" s="0"/>
      <c r="O22" s="0"/>
      <c r="Q22" s="7" t="n">
        <v>-458.785714285714</v>
      </c>
      <c r="R22" s="7"/>
      <c r="V22" s="7" t="n">
        <v>158.785714285714</v>
      </c>
      <c r="W22" s="7" t="n">
        <v>0</v>
      </c>
      <c r="X22" s="7" t="n">
        <v>0</v>
      </c>
      <c r="Z22" s="7" t="n">
        <v>10.9285714285714</v>
      </c>
    </row>
    <row r="23" customFormat="false" ht="10.2" hidden="false" customHeight="false" outlineLevel="0" collapsed="false">
      <c r="A23" s="6" t="n">
        <v>1980</v>
      </c>
      <c r="B23" s="7" t="n">
        <v>628.071428571429</v>
      </c>
      <c r="C23" s="7"/>
      <c r="D23" s="7"/>
      <c r="E23" s="7"/>
      <c r="I23" s="8" t="n">
        <f aca="false">-B23-L23-Q23+SUM(U23:Z23)</f>
        <v>-0.64285714285694</v>
      </c>
      <c r="K23" s="0"/>
      <c r="L23" s="7" t="n">
        <v>-5.78571428571429</v>
      </c>
      <c r="M23" s="7"/>
      <c r="N23" s="0"/>
      <c r="O23" s="0"/>
      <c r="Q23" s="7" t="n">
        <v>-426.857142857143</v>
      </c>
      <c r="R23" s="7"/>
      <c r="V23" s="7" t="n">
        <v>181.928571428571</v>
      </c>
      <c r="W23" s="7" t="n">
        <v>0</v>
      </c>
      <c r="X23" s="7" t="n">
        <v>0</v>
      </c>
      <c r="Z23" s="7" t="n">
        <v>12.8571428571429</v>
      </c>
    </row>
    <row r="24" customFormat="false" ht="10.2" hidden="false" customHeight="false" outlineLevel="0" collapsed="false">
      <c r="A24" s="6" t="n">
        <v>1981</v>
      </c>
      <c r="B24" s="7" t="n">
        <v>531</v>
      </c>
      <c r="C24" s="7"/>
      <c r="D24" s="7"/>
      <c r="E24" s="7"/>
      <c r="I24" s="8" t="n">
        <f aca="false">-B24-L24-Q24+SUM(U24:Z24)</f>
        <v>0</v>
      </c>
      <c r="K24" s="0"/>
      <c r="L24" s="7" t="n">
        <v>-5.14285714285714</v>
      </c>
      <c r="M24" s="7"/>
      <c r="N24" s="0"/>
      <c r="O24" s="0"/>
      <c r="Q24" s="7" t="n">
        <v>-325.928571428571</v>
      </c>
      <c r="R24" s="7"/>
      <c r="V24" s="7" t="n">
        <v>190.928571428571</v>
      </c>
      <c r="W24" s="7" t="n">
        <v>0</v>
      </c>
      <c r="X24" s="7" t="n">
        <v>0</v>
      </c>
      <c r="Z24" s="7" t="n">
        <v>9</v>
      </c>
    </row>
    <row r="25" customFormat="false" ht="10.2" hidden="false" customHeight="false" outlineLevel="0" collapsed="false">
      <c r="A25" s="6" t="n">
        <v>1982</v>
      </c>
      <c r="B25" s="7" t="n">
        <v>502.071428571428</v>
      </c>
      <c r="C25" s="7"/>
      <c r="D25" s="7"/>
      <c r="E25" s="7"/>
      <c r="I25" s="8" t="n">
        <f aca="false">-B25-L25-Q25+SUM(U25:Z25)</f>
        <v>0</v>
      </c>
      <c r="K25" s="0"/>
      <c r="L25" s="7" t="n">
        <v>-10.9285714285714</v>
      </c>
      <c r="M25" s="7"/>
      <c r="N25" s="0"/>
      <c r="O25" s="0"/>
      <c r="Q25" s="7" t="n">
        <v>-268.071428571429</v>
      </c>
      <c r="R25" s="7"/>
      <c r="V25" s="7" t="n">
        <v>223.071428571429</v>
      </c>
      <c r="W25" s="7" t="n">
        <v>0</v>
      </c>
      <c r="X25" s="7" t="n">
        <v>0</v>
      </c>
      <c r="Z25" s="7" t="n">
        <v>0</v>
      </c>
    </row>
    <row r="26" customFormat="false" ht="10.2" hidden="false" customHeight="false" outlineLevel="0" collapsed="false">
      <c r="A26" s="6" t="n">
        <v>1983</v>
      </c>
      <c r="B26" s="7" t="n">
        <v>588.214285714286</v>
      </c>
      <c r="C26" s="7"/>
      <c r="D26" s="7"/>
      <c r="E26" s="7"/>
      <c r="I26" s="8" t="n">
        <f aca="false">-B26-L26-Q26+SUM(U26:Z26)</f>
        <v>-0.642857142857082</v>
      </c>
      <c r="K26" s="0"/>
      <c r="L26" s="7" t="n">
        <v>-10.2857142857143</v>
      </c>
      <c r="M26" s="7"/>
      <c r="N26" s="0"/>
      <c r="O26" s="0"/>
      <c r="Q26" s="7" t="n">
        <v>-331.714285714286</v>
      </c>
      <c r="R26" s="7"/>
      <c r="V26" s="7" t="n">
        <v>245.571428571429</v>
      </c>
      <c r="W26" s="7" t="n">
        <v>0</v>
      </c>
      <c r="X26" s="7" t="n">
        <v>0</v>
      </c>
      <c r="Z26" s="7" t="n">
        <v>0</v>
      </c>
    </row>
    <row r="27" customFormat="false" ht="10.2" hidden="false" customHeight="false" outlineLevel="0" collapsed="false">
      <c r="A27" s="6" t="n">
        <v>1984</v>
      </c>
      <c r="B27" s="7" t="n">
        <v>671.142857142857</v>
      </c>
      <c r="C27" s="7"/>
      <c r="D27" s="7"/>
      <c r="E27" s="7"/>
      <c r="I27" s="8" t="n">
        <f aca="false">-B27-L27-Q27+SUM(U27:Z27)</f>
        <v>0</v>
      </c>
      <c r="K27" s="0"/>
      <c r="L27" s="7" t="n">
        <v>-23.1428571428571</v>
      </c>
      <c r="M27" s="7"/>
      <c r="N27" s="0"/>
      <c r="O27" s="0"/>
      <c r="Q27" s="7" t="n">
        <v>-331.714285714286</v>
      </c>
      <c r="R27" s="7"/>
      <c r="V27" s="7" t="n">
        <v>316.285714285714</v>
      </c>
      <c r="W27" s="7" t="n">
        <v>0</v>
      </c>
      <c r="X27" s="7" t="n">
        <v>0</v>
      </c>
      <c r="Z27" s="7" t="n">
        <v>0</v>
      </c>
    </row>
    <row r="28" customFormat="false" ht="10.2" hidden="false" customHeight="false" outlineLevel="0" collapsed="false">
      <c r="A28" s="6" t="n">
        <v>1985</v>
      </c>
      <c r="B28" s="7" t="n">
        <v>660.857142857143</v>
      </c>
      <c r="C28" s="7"/>
      <c r="D28" s="7"/>
      <c r="E28" s="7"/>
      <c r="I28" s="8" t="n">
        <f aca="false">-B28-L28-Q28+SUM(U28:Z28)</f>
        <v>0</v>
      </c>
      <c r="K28" s="0"/>
      <c r="L28" s="7" t="n">
        <v>-32.1428571428571</v>
      </c>
      <c r="M28" s="7"/>
      <c r="N28" s="0"/>
      <c r="O28" s="0"/>
      <c r="Q28" s="7" t="n">
        <v>-318.857142857143</v>
      </c>
      <c r="R28" s="7"/>
      <c r="V28" s="7" t="n">
        <v>309.857142857143</v>
      </c>
      <c r="W28" s="7" t="n">
        <v>0</v>
      </c>
      <c r="X28" s="7" t="n">
        <v>0</v>
      </c>
      <c r="Z28" s="7" t="n">
        <v>0</v>
      </c>
    </row>
    <row r="29" customFormat="false" ht="10.2" hidden="false" customHeight="false" outlineLevel="0" collapsed="false">
      <c r="A29" s="6" t="n">
        <v>1986</v>
      </c>
      <c r="B29" s="7" t="n">
        <v>489.214285714286</v>
      </c>
      <c r="C29" s="7"/>
      <c r="D29" s="7"/>
      <c r="E29" s="7"/>
      <c r="I29" s="8" t="n">
        <f aca="false">-B29-L29-Q29+SUM(U29:Z29)</f>
        <v>0</v>
      </c>
      <c r="K29" s="0"/>
      <c r="L29" s="7" t="n">
        <v>-32.1428571428571</v>
      </c>
      <c r="M29" s="7"/>
      <c r="N29" s="0"/>
      <c r="O29" s="0"/>
      <c r="Q29" s="7" t="n">
        <v>-255.214285714286</v>
      </c>
      <c r="R29" s="7"/>
      <c r="V29" s="7" t="n">
        <v>201.857142857143</v>
      </c>
      <c r="W29" s="7" t="n">
        <v>0</v>
      </c>
      <c r="X29" s="7" t="n">
        <v>0</v>
      </c>
      <c r="Z29" s="7" t="n">
        <v>0</v>
      </c>
    </row>
    <row r="30" customFormat="false" ht="10.2" hidden="false" customHeight="false" outlineLevel="0" collapsed="false">
      <c r="A30" s="6" t="n">
        <v>1987</v>
      </c>
      <c r="B30" s="7" t="n">
        <v>498.214285714286</v>
      </c>
      <c r="C30" s="7"/>
      <c r="D30" s="7"/>
      <c r="E30" s="7"/>
      <c r="I30" s="8" t="n">
        <f aca="false">-B30-L30-Q30+SUM(U30:Z30)</f>
        <v>0</v>
      </c>
      <c r="K30" s="0"/>
      <c r="L30" s="7" t="n">
        <v>-32.1428571428571</v>
      </c>
      <c r="M30" s="7"/>
      <c r="N30" s="0"/>
      <c r="O30" s="0"/>
      <c r="Q30" s="7" t="n">
        <v>-262.928571428571</v>
      </c>
      <c r="R30" s="7"/>
      <c r="V30" s="7" t="n">
        <v>203.142857142857</v>
      </c>
      <c r="W30" s="7" t="n">
        <v>0</v>
      </c>
      <c r="X30" s="7" t="n">
        <v>0</v>
      </c>
      <c r="Z30" s="7" t="n">
        <v>0</v>
      </c>
    </row>
    <row r="31" customFormat="false" ht="10.2" hidden="false" customHeight="false" outlineLevel="0" collapsed="false">
      <c r="A31" s="6" t="n">
        <v>1988</v>
      </c>
      <c r="B31" s="7" t="n">
        <v>619.714285714286</v>
      </c>
      <c r="C31" s="7"/>
      <c r="D31" s="7"/>
      <c r="E31" s="7"/>
      <c r="I31" s="8" t="n">
        <f aca="false">-B31-L31-Q31+SUM(U31:Z31)</f>
        <v>0</v>
      </c>
      <c r="K31" s="0"/>
      <c r="L31" s="7" t="n">
        <v>-32.1428571428571</v>
      </c>
      <c r="M31" s="7"/>
      <c r="N31" s="0"/>
      <c r="O31" s="0"/>
      <c r="Q31" s="7" t="n">
        <v>-383.785714285714</v>
      </c>
      <c r="R31" s="7"/>
      <c r="V31" s="7" t="n">
        <v>203.785714285714</v>
      </c>
      <c r="W31" s="7" t="n">
        <v>0</v>
      </c>
      <c r="X31" s="7" t="n">
        <v>0</v>
      </c>
      <c r="Z31" s="7" t="n">
        <v>0</v>
      </c>
    </row>
    <row r="32" customFormat="false" ht="10.2" hidden="false" customHeight="false" outlineLevel="0" collapsed="false">
      <c r="A32" s="6" t="n">
        <v>1989</v>
      </c>
      <c r="B32" s="7" t="n">
        <v>570.857142857143</v>
      </c>
      <c r="C32" s="7"/>
      <c r="D32" s="7"/>
      <c r="E32" s="7"/>
      <c r="I32" s="8" t="n">
        <f aca="false">-B32-L32-Q32+SUM(U32:Z32)</f>
        <v>0.642857142857309</v>
      </c>
      <c r="K32" s="0"/>
      <c r="L32" s="7" t="n">
        <v>-28.2857142857143</v>
      </c>
      <c r="M32" s="7"/>
      <c r="N32" s="0"/>
      <c r="O32" s="0"/>
      <c r="Q32" s="7" t="n">
        <v>-345.214285714286</v>
      </c>
      <c r="R32" s="7"/>
      <c r="V32" s="7" t="n">
        <v>198</v>
      </c>
      <c r="W32" s="7" t="n">
        <v>0</v>
      </c>
      <c r="X32" s="7" t="n">
        <v>0</v>
      </c>
      <c r="Z32" s="7" t="n">
        <v>0</v>
      </c>
    </row>
    <row r="33" customFormat="false" ht="10.2" hidden="false" customHeight="false" outlineLevel="0" collapsed="false">
      <c r="A33" s="6" t="n">
        <v>1990</v>
      </c>
      <c r="B33" s="7" t="n">
        <v>558</v>
      </c>
      <c r="C33" s="7"/>
      <c r="D33" s="7"/>
      <c r="E33" s="7"/>
      <c r="I33" s="8" t="n">
        <f aca="false">-B33-L33-Q33+SUM(U33:Z33)</f>
        <v>0</v>
      </c>
      <c r="K33" s="0"/>
      <c r="L33" s="7" t="n">
        <v>-28.9285714285714</v>
      </c>
      <c r="M33" s="7"/>
      <c r="N33" s="0"/>
      <c r="O33" s="0"/>
      <c r="Q33" s="7" t="n">
        <v>-406.285714285714</v>
      </c>
      <c r="R33" s="7"/>
      <c r="V33" s="7" t="n">
        <v>122.785714285714</v>
      </c>
      <c r="W33" s="7" t="n">
        <v>0</v>
      </c>
      <c r="X33" s="7" t="n">
        <v>0</v>
      </c>
      <c r="Z33" s="7" t="n">
        <v>0</v>
      </c>
    </row>
    <row r="34" customFormat="false" ht="10.2" hidden="false" customHeight="false" outlineLevel="0" collapsed="false">
      <c r="A34" s="6" t="n">
        <v>1991</v>
      </c>
      <c r="B34" s="7" t="n">
        <v>522</v>
      </c>
      <c r="C34" s="7"/>
      <c r="D34" s="7"/>
      <c r="E34" s="7"/>
      <c r="I34" s="8" t="n">
        <f aca="false">-B34-L34-Q34+SUM(U34:Z34)</f>
        <v>0</v>
      </c>
      <c r="K34" s="0"/>
      <c r="L34" s="7" t="n">
        <v>-34.0714285714286</v>
      </c>
      <c r="M34" s="7"/>
      <c r="N34" s="0"/>
      <c r="O34" s="0"/>
      <c r="Q34" s="7" t="n">
        <v>-367.071428571429</v>
      </c>
      <c r="R34" s="7"/>
      <c r="V34" s="7" t="n">
        <v>120.857142857143</v>
      </c>
      <c r="W34" s="7" t="n">
        <v>0</v>
      </c>
      <c r="X34" s="7" t="n">
        <v>0</v>
      </c>
      <c r="Z34" s="7" t="n">
        <v>0</v>
      </c>
    </row>
    <row r="35" customFormat="false" ht="10.2" hidden="false" customHeight="false" outlineLevel="0" collapsed="false">
      <c r="A35" s="6" t="n">
        <v>1992</v>
      </c>
      <c r="B35" s="7" t="n">
        <v>628.714285714286</v>
      </c>
      <c r="C35" s="7"/>
      <c r="D35" s="7"/>
      <c r="E35" s="7"/>
      <c r="I35" s="8" t="n">
        <f aca="false">-B35-L35-Q35+SUM(U35:Z35)</f>
        <v>0.642857142857253</v>
      </c>
      <c r="K35" s="0"/>
      <c r="L35" s="7" t="n">
        <v>-32.1428571428571</v>
      </c>
      <c r="M35" s="7"/>
      <c r="N35" s="0"/>
      <c r="O35" s="0"/>
      <c r="Q35" s="7" t="n">
        <v>-381.857142857143</v>
      </c>
      <c r="R35" s="7"/>
      <c r="V35" s="7" t="n">
        <v>215.357142857143</v>
      </c>
      <c r="W35" s="7" t="n">
        <v>0</v>
      </c>
      <c r="X35" s="7" t="n">
        <v>0</v>
      </c>
      <c r="Z35" s="7" t="n">
        <v>0</v>
      </c>
    </row>
    <row r="36" customFormat="false" ht="10.2" hidden="false" customHeight="false" outlineLevel="0" collapsed="false">
      <c r="A36" s="6" t="n">
        <v>1993</v>
      </c>
      <c r="B36" s="7" t="n">
        <v>689.785714285714</v>
      </c>
      <c r="C36" s="7"/>
      <c r="D36" s="7"/>
      <c r="E36" s="7"/>
      <c r="I36" s="8" t="n">
        <f aca="false">-B36-L36-Q36+SUM(U36:Z36)</f>
        <v>0.642857142857224</v>
      </c>
      <c r="K36" s="0"/>
      <c r="L36" s="7" t="n">
        <v>-31.5</v>
      </c>
      <c r="M36" s="7"/>
      <c r="N36" s="0"/>
      <c r="O36" s="0"/>
      <c r="Q36" s="7" t="n">
        <v>-402.428571428571</v>
      </c>
      <c r="R36" s="7"/>
      <c r="V36" s="7" t="n">
        <v>256.5</v>
      </c>
      <c r="W36" s="7" t="n">
        <v>0</v>
      </c>
      <c r="X36" s="7" t="n">
        <v>0</v>
      </c>
      <c r="Z36" s="7" t="n">
        <v>0</v>
      </c>
    </row>
    <row r="37" customFormat="false" ht="10.2" hidden="false" customHeight="false" outlineLevel="0" collapsed="false">
      <c r="A37" s="6" t="n">
        <v>1994</v>
      </c>
      <c r="B37" s="7" t="n">
        <v>736.071428571429</v>
      </c>
      <c r="C37" s="7"/>
      <c r="D37" s="7"/>
      <c r="E37" s="7"/>
      <c r="I37" s="8" t="n">
        <f aca="false">-B37-L37-Q37+SUM(U37:Z37)</f>
        <v>0</v>
      </c>
      <c r="K37" s="0"/>
      <c r="L37" s="7" t="n">
        <v>-27.6428571428571</v>
      </c>
      <c r="M37" s="7"/>
      <c r="N37" s="0"/>
      <c r="O37" s="0"/>
      <c r="Q37" s="7" t="n">
        <v>-469.285714285714</v>
      </c>
      <c r="R37" s="7"/>
      <c r="V37" s="7" t="n">
        <v>206.357142857143</v>
      </c>
      <c r="W37" s="7" t="n">
        <v>0</v>
      </c>
      <c r="X37" s="7" t="n">
        <v>0</v>
      </c>
      <c r="Z37" s="7" t="n">
        <v>32.7857142857143</v>
      </c>
    </row>
    <row r="38" customFormat="false" ht="10.2" hidden="false" customHeight="false" outlineLevel="0" collapsed="false">
      <c r="A38" s="6" t="n">
        <v>1995</v>
      </c>
      <c r="B38" s="7" t="n">
        <v>768.857142857143</v>
      </c>
      <c r="C38" s="7"/>
      <c r="D38" s="7"/>
      <c r="E38" s="7"/>
      <c r="I38" s="8" t="n">
        <f aca="false">-B38-L38-Q38+SUM(U38:Z38)</f>
        <v>-0.642857142857025</v>
      </c>
      <c r="K38" s="0"/>
      <c r="L38" s="7" t="n">
        <v>-28.2857142857143</v>
      </c>
      <c r="M38" s="7"/>
      <c r="N38" s="0"/>
      <c r="O38" s="0"/>
      <c r="Q38" s="7" t="n">
        <v>-515.571428571429</v>
      </c>
      <c r="R38" s="7"/>
      <c r="V38" s="7" t="n">
        <v>180.642857142857</v>
      </c>
      <c r="W38" s="7" t="n">
        <v>0</v>
      </c>
      <c r="X38" s="7" t="n">
        <v>0</v>
      </c>
      <c r="Z38" s="7" t="n">
        <v>43.7142857142857</v>
      </c>
    </row>
    <row r="39" customFormat="false" ht="10.2" hidden="false" customHeight="false" outlineLevel="0" collapsed="false">
      <c r="A39" s="6" t="n">
        <v>1996</v>
      </c>
      <c r="B39" s="7" t="n">
        <v>781.714285714286</v>
      </c>
      <c r="C39" s="7"/>
      <c r="D39" s="7"/>
      <c r="E39" s="7"/>
      <c r="I39" s="8" t="n">
        <f aca="false">-B39-L39-Q39+SUM(U39:Z39)</f>
        <v>0</v>
      </c>
      <c r="K39" s="0"/>
      <c r="L39" s="7" t="n">
        <v>-35.3571428571428</v>
      </c>
      <c r="M39" s="7"/>
      <c r="N39" s="0"/>
      <c r="O39" s="0"/>
      <c r="Q39" s="7" t="n">
        <v>-514.928571428571</v>
      </c>
      <c r="R39" s="7"/>
      <c r="V39" s="7" t="n">
        <v>185.142857142857</v>
      </c>
      <c r="W39" s="7" t="n">
        <v>0</v>
      </c>
      <c r="X39" s="7" t="n">
        <v>0</v>
      </c>
      <c r="Z39" s="7" t="n">
        <v>46.2857142857143</v>
      </c>
    </row>
    <row r="40" customFormat="false" ht="10.2" hidden="false" customHeight="false" outlineLevel="0" collapsed="false">
      <c r="A40" s="6" t="n">
        <v>1997</v>
      </c>
      <c r="B40" s="7" t="n">
        <v>601.714285714286</v>
      </c>
      <c r="C40" s="7"/>
      <c r="D40" s="7"/>
      <c r="E40" s="7"/>
      <c r="I40" s="8" t="n">
        <f aca="false">-B40-L40-Q40+SUM(U40:Z40)</f>
        <v>0.642857142857139</v>
      </c>
      <c r="K40" s="0"/>
      <c r="L40" s="7" t="n">
        <v>-36</v>
      </c>
      <c r="M40" s="7"/>
      <c r="N40" s="0"/>
      <c r="O40" s="0"/>
      <c r="Q40" s="7" t="n">
        <v>-338.142857142857</v>
      </c>
      <c r="R40" s="7"/>
      <c r="V40" s="7" t="n">
        <v>181.928571428571</v>
      </c>
      <c r="W40" s="7" t="n">
        <v>0</v>
      </c>
      <c r="X40" s="7" t="n">
        <v>0</v>
      </c>
      <c r="Z40" s="7" t="n">
        <v>46.2857142857143</v>
      </c>
    </row>
    <row r="41" customFormat="false" ht="10.2" hidden="false" customHeight="false" outlineLevel="0" collapsed="false">
      <c r="A41" s="6" t="n">
        <v>1998</v>
      </c>
      <c r="B41" s="7" t="n">
        <v>630</v>
      </c>
      <c r="C41" s="7"/>
      <c r="D41" s="7"/>
      <c r="E41" s="7"/>
      <c r="I41" s="8" t="n">
        <f aca="false">-B41-L41-Q41+SUM(U41:Z41)</f>
        <v>0</v>
      </c>
      <c r="K41" s="0"/>
      <c r="L41" s="7" t="n">
        <v>-32.7857142857143</v>
      </c>
      <c r="M41" s="7"/>
      <c r="N41" s="0"/>
      <c r="O41" s="0"/>
      <c r="Q41" s="7" t="n">
        <v>-345.214285714286</v>
      </c>
      <c r="R41" s="7"/>
      <c r="V41" s="7" t="n">
        <v>205.714285714286</v>
      </c>
      <c r="W41" s="7" t="n">
        <v>0</v>
      </c>
      <c r="X41" s="7" t="n">
        <v>0</v>
      </c>
      <c r="Z41" s="7" t="n">
        <v>46.2857142857143</v>
      </c>
    </row>
    <row r="42" customFormat="false" ht="10.2" hidden="false" customHeight="false" outlineLevel="0" collapsed="false">
      <c r="A42" s="6" t="n">
        <v>1999</v>
      </c>
      <c r="B42" s="7" t="n">
        <v>644.142857142857</v>
      </c>
      <c r="C42" s="7"/>
      <c r="D42" s="7"/>
      <c r="E42" s="7"/>
      <c r="I42" s="8" t="n">
        <f aca="false">-B42-L42-Q42+SUM(U42:Z42)</f>
        <v>0.642857142857167</v>
      </c>
      <c r="K42" s="0"/>
      <c r="L42" s="7" t="n">
        <v>-34.7142857142857</v>
      </c>
      <c r="M42" s="7"/>
      <c r="N42" s="0"/>
      <c r="O42" s="0"/>
      <c r="Q42" s="7" t="n">
        <v>-345.214285714286</v>
      </c>
      <c r="R42" s="7"/>
      <c r="V42" s="7" t="n">
        <v>218.571428571429</v>
      </c>
      <c r="W42" s="7" t="n">
        <v>0</v>
      </c>
      <c r="X42" s="7" t="n">
        <v>0</v>
      </c>
      <c r="Z42" s="7" t="n">
        <v>46.2857142857143</v>
      </c>
    </row>
    <row r="43" customFormat="false" ht="10.2" hidden="false" customHeight="false" outlineLevel="0" collapsed="false">
      <c r="A43" s="6" t="n">
        <v>2000</v>
      </c>
      <c r="B43" s="7" t="n">
        <v>655.714285714286</v>
      </c>
      <c r="C43" s="7"/>
      <c r="D43" s="7"/>
      <c r="E43" s="7"/>
      <c r="I43" s="8" t="n">
        <f aca="false">-B43-L43-Q43+SUM(U43:Z43)</f>
        <v>0.642857142857167</v>
      </c>
      <c r="K43" s="0"/>
      <c r="L43" s="7" t="n">
        <v>-51.4285714285714</v>
      </c>
      <c r="M43" s="7"/>
      <c r="N43" s="0"/>
      <c r="O43" s="0"/>
      <c r="Q43" s="7" t="n">
        <v>-333.642857142857</v>
      </c>
      <c r="R43" s="7"/>
      <c r="V43" s="7" t="n">
        <v>225</v>
      </c>
      <c r="W43" s="7" t="n">
        <v>0</v>
      </c>
      <c r="X43" s="7" t="n">
        <v>0</v>
      </c>
      <c r="Z43" s="7" t="n">
        <v>46.2857142857143</v>
      </c>
    </row>
    <row r="44" customFormat="false" ht="10.2" hidden="false" customHeight="false" outlineLevel="0" collapsed="false">
      <c r="A44" s="6" t="n">
        <v>2001</v>
      </c>
      <c r="B44" s="7" t="n">
        <v>606.214285714286</v>
      </c>
      <c r="C44" s="7"/>
      <c r="D44" s="7"/>
      <c r="E44" s="7"/>
      <c r="I44" s="8" t="n">
        <f aca="false">-B44-L44-Q44+SUM(U44:Z44)</f>
        <v>0</v>
      </c>
      <c r="K44" s="0"/>
      <c r="L44" s="7" t="n">
        <v>-46.9285714285714</v>
      </c>
      <c r="M44" s="7"/>
      <c r="N44" s="0"/>
      <c r="O44" s="0"/>
      <c r="Q44" s="7" t="n">
        <v>-345.857142857143</v>
      </c>
      <c r="R44" s="7"/>
      <c r="V44" s="7" t="n">
        <v>85.5</v>
      </c>
      <c r="W44" s="7" t="n">
        <v>42.4285714285714</v>
      </c>
      <c r="X44" s="7" t="n">
        <v>0</v>
      </c>
      <c r="Z44" s="7" t="n">
        <v>85.5</v>
      </c>
    </row>
    <row r="45" customFormat="false" ht="10.2" hidden="false" customHeight="false" outlineLevel="0" collapsed="false">
      <c r="A45" s="6" t="n">
        <v>2002</v>
      </c>
      <c r="B45" s="7" t="n">
        <v>687.214285714286</v>
      </c>
      <c r="C45" s="7"/>
      <c r="D45" s="7"/>
      <c r="E45" s="7"/>
      <c r="I45" s="8" t="n">
        <f aca="false">-B45-L45-Q45+SUM(U45:Z45)</f>
        <v>0</v>
      </c>
      <c r="K45" s="0"/>
      <c r="L45" s="7" t="n">
        <v>-84.2142857142857</v>
      </c>
      <c r="M45" s="7"/>
      <c r="N45" s="0"/>
      <c r="O45" s="0"/>
      <c r="Q45" s="7" t="n">
        <v>-352.285714285714</v>
      </c>
      <c r="R45" s="7"/>
      <c r="V45" s="7" t="n">
        <v>100.285714285714</v>
      </c>
      <c r="W45" s="7" t="n">
        <v>50.1428571428571</v>
      </c>
      <c r="X45" s="7" t="n">
        <v>0</v>
      </c>
      <c r="Z45" s="7" t="n">
        <v>100.285714285714</v>
      </c>
    </row>
    <row r="46" customFormat="false" ht="10.2" hidden="false" customHeight="false" outlineLevel="0" collapsed="false">
      <c r="A46" s="6" t="n">
        <v>2003</v>
      </c>
      <c r="B46" s="19" t="n">
        <v>806.142857142857</v>
      </c>
      <c r="C46" s="20"/>
      <c r="D46" s="20"/>
      <c r="E46" s="7"/>
      <c r="I46" s="8" t="n">
        <f aca="false">-B46-L46-Q46+SUM(U46:Z46)</f>
        <v>0</v>
      </c>
      <c r="K46" s="0"/>
      <c r="L46" s="20" t="n">
        <v>-109.928571428571</v>
      </c>
      <c r="M46" s="20"/>
      <c r="N46" s="21"/>
      <c r="O46" s="21"/>
      <c r="P46" s="21"/>
      <c r="Q46" s="20" t="n">
        <v>-365.142857142857</v>
      </c>
      <c r="R46" s="20"/>
      <c r="S46" s="21"/>
      <c r="T46" s="21"/>
      <c r="U46" s="21"/>
      <c r="V46" s="20" t="n">
        <v>132.428571428571</v>
      </c>
      <c r="W46" s="20" t="n">
        <v>66.2142857142857</v>
      </c>
      <c r="X46" s="20" t="n">
        <v>0</v>
      </c>
      <c r="Z46" s="20" t="n">
        <v>132.428571428571</v>
      </c>
    </row>
    <row r="47" customFormat="false" ht="10.2" hidden="false" customHeight="false" outlineLevel="0" collapsed="false">
      <c r="A47" s="6" t="n">
        <v>2004</v>
      </c>
      <c r="B47" s="20" t="n">
        <v>753.506289</v>
      </c>
      <c r="C47" s="20"/>
      <c r="D47" s="20"/>
      <c r="E47" s="7"/>
      <c r="I47" s="8" t="n">
        <f aca="false">-B47-L47-Q47+SUM(U47:Z47)</f>
        <v>0</v>
      </c>
      <c r="K47" s="0"/>
      <c r="L47" s="20" t="n">
        <v>-143.105931</v>
      </c>
      <c r="M47" s="7"/>
      <c r="N47" s="0"/>
      <c r="O47" s="0"/>
      <c r="Q47" s="20" t="n">
        <v>-337.54248</v>
      </c>
      <c r="R47" s="7"/>
      <c r="V47" s="20" t="n">
        <v>109.1431512</v>
      </c>
      <c r="W47" s="20" t="n">
        <v>54.5715756</v>
      </c>
      <c r="X47" s="20" t="n">
        <v>0</v>
      </c>
      <c r="Z47" s="20" t="n">
        <v>109.1431512</v>
      </c>
    </row>
    <row r="48" customFormat="false" ht="10.2" hidden="false" customHeight="false" outlineLevel="0" collapsed="false">
      <c r="A48" s="6" t="n">
        <v>2005</v>
      </c>
      <c r="B48" s="7" t="n">
        <v>793.338057</v>
      </c>
      <c r="C48" s="7"/>
      <c r="D48" s="7"/>
      <c r="E48" s="7"/>
      <c r="I48" s="8" t="n">
        <f aca="false">-B48-L48-Q48+SUM(U48:Z48)</f>
        <v>0</v>
      </c>
      <c r="K48" s="0"/>
      <c r="L48" s="7" t="n">
        <v>-142.200099</v>
      </c>
      <c r="M48" s="7"/>
      <c r="N48" s="0"/>
      <c r="O48" s="0"/>
      <c r="Q48" s="7" t="n">
        <v>-358.326315</v>
      </c>
      <c r="R48" s="7"/>
      <c r="V48" s="20" t="n">
        <v>117.1246572</v>
      </c>
      <c r="W48" s="20" t="n">
        <v>58.5623286</v>
      </c>
      <c r="X48" s="20" t="n">
        <v>0</v>
      </c>
      <c r="Z48" s="20" t="n">
        <v>117.1246572</v>
      </c>
    </row>
    <row r="49" customFormat="false" ht="10.2" hidden="false" customHeight="false" outlineLevel="0" collapsed="false">
      <c r="A49" s="6" t="n">
        <v>2006</v>
      </c>
      <c r="B49" s="7" t="n">
        <v>777.411684</v>
      </c>
      <c r="C49" s="7"/>
      <c r="D49" s="7"/>
      <c r="E49" s="7"/>
      <c r="I49" s="8" t="n">
        <f aca="false">-B49-L49-Q49+SUM(U49:Z49)</f>
        <v>0</v>
      </c>
      <c r="K49" s="0"/>
      <c r="L49" s="7" t="n">
        <v>-136.147419</v>
      </c>
      <c r="M49" s="7"/>
      <c r="N49" s="0"/>
      <c r="O49" s="0"/>
      <c r="Q49" s="7" t="n">
        <v>-358.32942</v>
      </c>
      <c r="R49" s="7"/>
      <c r="V49" s="20" t="n">
        <v>113.173938</v>
      </c>
      <c r="W49" s="20" t="n">
        <v>56.586969</v>
      </c>
      <c r="X49" s="20" t="n">
        <v>0</v>
      </c>
      <c r="Z49" s="20" t="n">
        <v>113.173938</v>
      </c>
    </row>
    <row r="50" customFormat="false" ht="10.2" hidden="false" customHeight="false" outlineLevel="0" collapsed="false">
      <c r="A50" s="12" t="n">
        <v>2007</v>
      </c>
      <c r="B50" s="9" t="n">
        <v>766.034136</v>
      </c>
      <c r="C50" s="7"/>
      <c r="D50" s="7"/>
      <c r="E50" s="7"/>
      <c r="I50" s="8" t="n">
        <f aca="false">-B50-L50-Q50+SUM(U50:Z50)</f>
        <v>0</v>
      </c>
      <c r="K50" s="0"/>
      <c r="L50" s="9" t="n">
        <v>-133.22727</v>
      </c>
      <c r="M50" s="7"/>
      <c r="N50" s="0"/>
      <c r="O50" s="0"/>
      <c r="Q50" s="9" t="n">
        <v>-350.576235</v>
      </c>
      <c r="R50" s="7"/>
      <c r="V50" s="22" t="n">
        <v>112.8922524</v>
      </c>
      <c r="W50" s="22" t="n">
        <v>56.4461262</v>
      </c>
      <c r="X50" s="22" t="n">
        <v>0</v>
      </c>
      <c r="Z50" s="22" t="n">
        <v>112.8922524</v>
      </c>
    </row>
    <row r="51" customFormat="false" ht="10.2" hidden="false" customHeight="false" outlineLevel="0" collapsed="false">
      <c r="A51" s="12" t="n">
        <v>2008</v>
      </c>
      <c r="B51" s="9" t="n">
        <v>781.285482</v>
      </c>
      <c r="C51" s="7"/>
      <c r="D51" s="7"/>
      <c r="E51" s="7"/>
      <c r="F51" s="7"/>
      <c r="I51" s="8" t="n">
        <f aca="false">-B51-L51-Q51+SUM(U51:Z51)</f>
        <v>0</v>
      </c>
      <c r="K51" s="7"/>
      <c r="L51" s="9" t="n">
        <v>-142.68303</v>
      </c>
      <c r="M51" s="7"/>
      <c r="N51" s="7"/>
      <c r="O51" s="7"/>
      <c r="P51" s="7"/>
      <c r="Q51" s="9" t="n">
        <v>-373.944465</v>
      </c>
      <c r="R51" s="7"/>
      <c r="V51" s="22" t="n">
        <v>105.8631948</v>
      </c>
      <c r="W51" s="22" t="n">
        <v>52.9315974</v>
      </c>
      <c r="X51" s="22" t="n">
        <v>0</v>
      </c>
      <c r="Z51" s="22" t="n">
        <v>105.8631948</v>
      </c>
    </row>
    <row r="52" customFormat="false" ht="10.2" hidden="false" customHeight="false" outlineLevel="0" collapsed="false">
      <c r="A52" s="12" t="n">
        <v>2009</v>
      </c>
      <c r="B52" s="9" t="n">
        <v>767.308014</v>
      </c>
      <c r="C52" s="7"/>
      <c r="D52" s="7"/>
      <c r="E52" s="7"/>
      <c r="F52" s="7"/>
      <c r="I52" s="8" t="n">
        <f aca="false">-B52-L52-Q52+SUM(U52:Z52)</f>
        <v>0</v>
      </c>
      <c r="K52" s="7"/>
      <c r="L52" s="9" t="n">
        <v>-143.967258</v>
      </c>
      <c r="M52" s="7"/>
      <c r="N52" s="7"/>
      <c r="O52" s="7"/>
      <c r="P52" s="7"/>
      <c r="Q52" s="9" t="n">
        <v>-392.075595</v>
      </c>
      <c r="R52" s="7"/>
      <c r="V52" s="22" t="n">
        <v>92.5060644</v>
      </c>
      <c r="W52" s="22" t="n">
        <v>46.2530322</v>
      </c>
      <c r="X52" s="22" t="n">
        <v>0</v>
      </c>
      <c r="Z52" s="22" t="n">
        <v>92.5060644</v>
      </c>
    </row>
    <row r="53" customFormat="false" ht="10.2" hidden="false" customHeight="false" outlineLevel="0" collapsed="false">
      <c r="A53" s="12" t="n">
        <v>2010</v>
      </c>
      <c r="B53" s="9" t="n">
        <v>815.75802</v>
      </c>
      <c r="C53" s="7"/>
      <c r="D53" s="7"/>
      <c r="E53" s="7"/>
      <c r="F53" s="7"/>
      <c r="I53" s="8" t="n">
        <f aca="false">-B53-L53-Q53+SUM(U53:Z53)</f>
        <v>0</v>
      </c>
      <c r="K53" s="7"/>
      <c r="L53" s="9" t="n">
        <v>-176.356755</v>
      </c>
      <c r="M53" s="7"/>
      <c r="N53" s="7"/>
      <c r="O53" s="7"/>
      <c r="P53" s="7"/>
      <c r="Q53" s="9" t="n">
        <v>-388.608345</v>
      </c>
      <c r="R53" s="7"/>
      <c r="V53" s="22" t="n">
        <v>100.317168</v>
      </c>
      <c r="W53" s="22" t="n">
        <v>50.158584</v>
      </c>
      <c r="X53" s="22" t="n">
        <v>0</v>
      </c>
      <c r="Z53" s="22" t="n">
        <v>100.317168</v>
      </c>
    </row>
    <row r="54" customFormat="false" ht="10.2" hidden="false" customHeight="false" outlineLevel="0" collapsed="false">
      <c r="A54" s="12" t="n">
        <v>2011</v>
      </c>
      <c r="B54" s="9" t="n">
        <v>871.753797</v>
      </c>
      <c r="C54" s="7"/>
      <c r="D54" s="7"/>
      <c r="E54" s="7"/>
      <c r="F54" s="7"/>
      <c r="I54" s="8" t="n">
        <f aca="false">-B54-L54-Q54+SUM(U54:Z54)</f>
        <v>0</v>
      </c>
      <c r="K54" s="7"/>
      <c r="L54" s="9" t="n">
        <v>-197.502426</v>
      </c>
      <c r="M54" s="7"/>
      <c r="N54" s="7"/>
      <c r="O54" s="7"/>
      <c r="P54" s="7"/>
      <c r="Q54" s="9" t="n">
        <v>-419.778405</v>
      </c>
      <c r="R54" s="7"/>
      <c r="V54" s="22" t="n">
        <v>101.7891864</v>
      </c>
      <c r="W54" s="22" t="n">
        <v>50.8945932</v>
      </c>
      <c r="X54" s="22" t="n">
        <v>0</v>
      </c>
      <c r="Z54" s="22" t="n">
        <v>101.7891864</v>
      </c>
    </row>
    <row r="55" customFormat="false" ht="10.2" hidden="false" customHeight="false" outlineLevel="0" collapsed="false">
      <c r="A55" s="12" t="n">
        <v>2012</v>
      </c>
      <c r="B55" s="9" t="n">
        <v>785.846727</v>
      </c>
      <c r="C55" s="7"/>
      <c r="D55" s="7"/>
      <c r="E55" s="7"/>
      <c r="F55" s="7"/>
      <c r="I55" s="8" t="n">
        <f aca="false">-B55-L55-Q55+SUM(U55:Z55)</f>
        <v>0</v>
      </c>
      <c r="K55" s="7"/>
      <c r="L55" s="9" t="n">
        <v>-200.067984</v>
      </c>
      <c r="M55" s="7"/>
      <c r="N55" s="7"/>
      <c r="O55" s="7"/>
      <c r="P55" s="7"/>
      <c r="Q55" s="9" t="n">
        <v>-373.965165</v>
      </c>
      <c r="R55" s="7"/>
      <c r="V55" s="22" t="n">
        <v>84.7254312</v>
      </c>
      <c r="W55" s="22" t="n">
        <v>42.3627156</v>
      </c>
      <c r="X55" s="22" t="n">
        <v>0</v>
      </c>
      <c r="Z55" s="22" t="n">
        <v>84.7254312</v>
      </c>
    </row>
    <row r="56" customFormat="false" ht="10.2" hidden="false" customHeight="false" outlineLevel="0" collapsed="false">
      <c r="A56" s="12" t="n">
        <v>2013</v>
      </c>
      <c r="B56" s="9" t="n">
        <v>900.594486</v>
      </c>
      <c r="C56" s="7"/>
      <c r="D56" s="7"/>
      <c r="E56" s="7"/>
      <c r="F56" s="7"/>
      <c r="I56" s="8" t="n">
        <f aca="false">-B56-L56-Q56+SUM(U56:Z56)</f>
        <v>0</v>
      </c>
      <c r="K56" s="7"/>
      <c r="L56" s="9" t="n">
        <v>-222.82515</v>
      </c>
      <c r="M56" s="7"/>
      <c r="N56" s="7"/>
      <c r="O56" s="7"/>
      <c r="P56" s="7"/>
      <c r="Q56" s="9" t="n">
        <v>-454.552335</v>
      </c>
      <c r="R56" s="7"/>
      <c r="V56" s="22" t="n">
        <v>89.2868004</v>
      </c>
      <c r="W56" s="22" t="n">
        <v>44.6434002</v>
      </c>
      <c r="X56" s="22" t="n">
        <v>0</v>
      </c>
      <c r="Z56" s="22" t="n">
        <v>89.2868004</v>
      </c>
    </row>
    <row r="57" customFormat="false" ht="10.2" hidden="false" customHeight="false" outlineLevel="0" collapsed="false">
      <c r="A57" s="12" t="n">
        <v>2014</v>
      </c>
      <c r="B57" s="9" t="n">
        <v>869.323057272</v>
      </c>
      <c r="C57" s="7"/>
      <c r="D57" s="7"/>
      <c r="E57" s="7"/>
      <c r="F57" s="7"/>
      <c r="I57" s="8" t="n">
        <f aca="false">-B57-L57-Q57+SUM(U57:Z57)</f>
        <v>0</v>
      </c>
      <c r="K57" s="7"/>
      <c r="L57" s="9" t="n">
        <v>-178.88526</v>
      </c>
      <c r="M57" s="7"/>
      <c r="N57" s="7"/>
      <c r="O57" s="7"/>
      <c r="P57" s="7"/>
      <c r="Q57" s="9" t="n">
        <v>-474.55263774</v>
      </c>
      <c r="R57" s="7"/>
      <c r="V57" s="22" t="n">
        <v>86.3540638128</v>
      </c>
      <c r="W57" s="22" t="n">
        <v>43.1770319064</v>
      </c>
      <c r="X57" s="22" t="n">
        <v>0</v>
      </c>
      <c r="Z57" s="22" t="n">
        <v>86.3540638128</v>
      </c>
    </row>
    <row r="58" customFormat="false" ht="10.2" hidden="false" customHeight="false" outlineLevel="0" collapsed="false">
      <c r="A58" s="12" t="n">
        <v>2015</v>
      </c>
      <c r="B58" s="9" t="n">
        <v>912.871389707334</v>
      </c>
      <c r="C58" s="7"/>
      <c r="D58" s="7"/>
      <c r="E58" s="7"/>
      <c r="F58" s="7"/>
      <c r="I58" s="8" t="n">
        <f aca="false">-B58-L58-Q58+SUM(U58:Z58)</f>
        <v>0</v>
      </c>
      <c r="K58" s="7"/>
      <c r="L58" s="9" t="n">
        <v>-208.13742822645</v>
      </c>
      <c r="M58" s="7"/>
      <c r="N58" s="7"/>
      <c r="O58" s="7"/>
      <c r="P58" s="7"/>
      <c r="Q58" s="9" t="n">
        <v>-495.43295380056</v>
      </c>
      <c r="R58" s="7"/>
      <c r="V58" s="22" t="n">
        <v>83.7204030721296</v>
      </c>
      <c r="W58" s="22" t="n">
        <v>41.8602015360648</v>
      </c>
      <c r="X58" s="22" t="n">
        <v>0</v>
      </c>
      <c r="Z58" s="22" t="n">
        <v>83.7204030721296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6"/>
    <col collapsed="false" hidden="false" max="10" min="10" style="1" width="1.92712550607287"/>
    <col collapsed="false" hidden="false" max="19" min="11" style="1" width="5.35627530364372"/>
    <col collapsed="false" hidden="false" max="20" min="20" style="1" width="3.42914979757085"/>
    <col collapsed="false" hidden="false" max="26" min="21" style="1" width="6.31983805668016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51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316.4</v>
      </c>
      <c r="C3" s="7"/>
      <c r="I3" s="8" t="n">
        <f aca="false">-B3-R3+SUM(U3:Z3)</f>
        <v>0</v>
      </c>
      <c r="Q3" s="7" t="n">
        <v>316.4</v>
      </c>
      <c r="R3" s="7" t="n">
        <v>-56.9333333333333</v>
      </c>
      <c r="S3" s="7"/>
      <c r="V3" s="7" t="n">
        <v>155.68</v>
      </c>
      <c r="W3" s="7" t="n">
        <v>103.786666666667</v>
      </c>
    </row>
    <row r="4" customFormat="false" ht="10.2" hidden="false" customHeight="false" outlineLevel="0" collapsed="false">
      <c r="A4" s="6" t="n">
        <v>1961</v>
      </c>
      <c r="B4" s="7" t="n">
        <v>314.222222222222</v>
      </c>
      <c r="C4" s="7"/>
      <c r="I4" s="8" t="n">
        <f aca="false">-B4-R4+SUM(U4:Z4)</f>
        <v>0</v>
      </c>
      <c r="Q4" s="7" t="n">
        <v>314.222222222222</v>
      </c>
      <c r="R4" s="7" t="n">
        <v>-54.1333333333333</v>
      </c>
      <c r="S4" s="7"/>
      <c r="V4" s="7" t="n">
        <v>156.053333333333</v>
      </c>
      <c r="W4" s="7" t="n">
        <v>104.035555555556</v>
      </c>
    </row>
    <row r="5" customFormat="false" ht="10.2" hidden="false" customHeight="false" outlineLevel="0" collapsed="false">
      <c r="A5" s="6" t="n">
        <v>1962</v>
      </c>
      <c r="B5" s="7" t="n">
        <v>273.466666666667</v>
      </c>
      <c r="C5" s="7"/>
      <c r="I5" s="8" t="n">
        <f aca="false">-B5-R5+SUM(U5:Z5)</f>
        <v>0</v>
      </c>
      <c r="Q5" s="7" t="n">
        <v>273.466666666667</v>
      </c>
      <c r="R5" s="7" t="n">
        <v>-29.8666666666667</v>
      </c>
      <c r="S5" s="7"/>
      <c r="V5" s="7" t="n">
        <v>146.16</v>
      </c>
      <c r="W5" s="7" t="n">
        <v>97.44</v>
      </c>
    </row>
    <row r="6" customFormat="false" ht="10.2" hidden="false" customHeight="false" outlineLevel="0" collapsed="false">
      <c r="A6" s="6" t="n">
        <v>1963</v>
      </c>
      <c r="B6" s="7" t="n">
        <v>287.466666666667</v>
      </c>
      <c r="C6" s="7"/>
      <c r="I6" s="8" t="n">
        <f aca="false">-B6-R6+SUM(U6:Z6)</f>
        <v>0</v>
      </c>
      <c r="Q6" s="7" t="n">
        <v>287.466666666667</v>
      </c>
      <c r="R6" s="7" t="n">
        <v>-36.4</v>
      </c>
      <c r="S6" s="7"/>
      <c r="V6" s="7" t="n">
        <v>150.64</v>
      </c>
      <c r="W6" s="7" t="n">
        <v>100.426666666667</v>
      </c>
    </row>
    <row r="7" customFormat="false" ht="10.2" hidden="false" customHeight="false" outlineLevel="0" collapsed="false">
      <c r="A7" s="6" t="n">
        <v>1964</v>
      </c>
      <c r="B7" s="7" t="n">
        <v>266.933333333333</v>
      </c>
      <c r="C7" s="7"/>
      <c r="I7" s="8" t="n">
        <f aca="false">-B7-R7+SUM(U7:Z7)</f>
        <v>0</v>
      </c>
      <c r="Q7" s="7" t="n">
        <v>266.933333333333</v>
      </c>
      <c r="R7" s="7" t="n">
        <v>-40.1333333333333</v>
      </c>
      <c r="S7" s="7"/>
      <c r="V7" s="7" t="n">
        <v>136.08</v>
      </c>
      <c r="W7" s="7" t="n">
        <v>90.72</v>
      </c>
    </row>
    <row r="8" customFormat="false" ht="10.2" hidden="false" customHeight="false" outlineLevel="0" collapsed="false">
      <c r="A8" s="6" t="n">
        <v>1965</v>
      </c>
      <c r="B8" s="7" t="n">
        <v>315.777777777778</v>
      </c>
      <c r="C8" s="7"/>
      <c r="I8" s="8" t="n">
        <f aca="false">-B8-R8+SUM(U8:Z8)</f>
        <v>0</v>
      </c>
      <c r="Q8" s="7" t="n">
        <v>315.777777777778</v>
      </c>
      <c r="R8" s="7" t="n">
        <v>-70</v>
      </c>
      <c r="S8" s="7"/>
      <c r="V8" s="7" t="n">
        <v>147.466666666667</v>
      </c>
      <c r="W8" s="7" t="n">
        <v>98.3111111111111</v>
      </c>
    </row>
    <row r="9" customFormat="false" ht="10.2" hidden="false" customHeight="false" outlineLevel="0" collapsed="false">
      <c r="A9" s="6" t="n">
        <v>1966</v>
      </c>
      <c r="B9" s="7" t="n">
        <v>312.666666666667</v>
      </c>
      <c r="C9" s="7"/>
      <c r="I9" s="8" t="n">
        <f aca="false">-B9-R9+SUM(U9:Z9)</f>
        <v>0</v>
      </c>
      <c r="Q9" s="7" t="n">
        <v>312.666666666667</v>
      </c>
      <c r="R9" s="7" t="n">
        <v>-62.5333333333333</v>
      </c>
      <c r="S9" s="7"/>
      <c r="V9" s="7" t="n">
        <v>150.08</v>
      </c>
      <c r="W9" s="7" t="n">
        <v>100.053333333333</v>
      </c>
    </row>
    <row r="10" customFormat="false" ht="10.2" hidden="false" customHeight="false" outlineLevel="0" collapsed="false">
      <c r="A10" s="6" t="n">
        <v>1967</v>
      </c>
      <c r="B10" s="7" t="n">
        <v>322.311111111111</v>
      </c>
      <c r="C10" s="7"/>
      <c r="I10" s="8" t="n">
        <f aca="false">-B10-R10+SUM(U10:Z10)</f>
        <v>0</v>
      </c>
      <c r="Q10" s="7" t="n">
        <v>322.311111111111</v>
      </c>
      <c r="R10" s="7" t="n">
        <v>-61.6</v>
      </c>
      <c r="S10" s="7"/>
      <c r="V10" s="7" t="n">
        <v>156.426666666667</v>
      </c>
      <c r="W10" s="7" t="n">
        <v>104.284444444444</v>
      </c>
    </row>
    <row r="11" customFormat="false" ht="10.2" hidden="false" customHeight="false" outlineLevel="0" collapsed="false">
      <c r="A11" s="6" t="n">
        <v>1968</v>
      </c>
      <c r="B11" s="7" t="n">
        <v>342.844444444444</v>
      </c>
      <c r="C11" s="7"/>
      <c r="I11" s="8" t="n">
        <f aca="false">-B11-R11+SUM(U11:Z11)</f>
        <v>0</v>
      </c>
      <c r="Q11" s="7" t="n">
        <v>342.844444444444</v>
      </c>
      <c r="R11" s="7" t="n">
        <v>-98</v>
      </c>
      <c r="S11" s="7"/>
      <c r="V11" s="7" t="n">
        <v>146.906666666667</v>
      </c>
      <c r="W11" s="7" t="n">
        <v>97.9377777777778</v>
      </c>
    </row>
    <row r="12" customFormat="false" ht="10.2" hidden="false" customHeight="false" outlineLevel="0" collapsed="false">
      <c r="A12" s="6" t="n">
        <v>1969</v>
      </c>
      <c r="B12" s="7" t="n">
        <v>340.977777777778</v>
      </c>
      <c r="C12" s="7"/>
      <c r="I12" s="8" t="n">
        <f aca="false">-B12-R12+SUM(U12:Z12)</f>
        <v>0</v>
      </c>
      <c r="Q12" s="7" t="n">
        <v>340.977777777778</v>
      </c>
      <c r="R12" s="7" t="n">
        <v>-93.3333333333333</v>
      </c>
      <c r="S12" s="7"/>
      <c r="V12" s="7" t="n">
        <v>148.586666666667</v>
      </c>
      <c r="W12" s="7" t="n">
        <v>99.0577777777778</v>
      </c>
    </row>
    <row r="13" customFormat="false" ht="10.2" hidden="false" customHeight="false" outlineLevel="0" collapsed="false">
      <c r="A13" s="6" t="n">
        <v>1970</v>
      </c>
      <c r="B13" s="7" t="n">
        <v>350.933333333333</v>
      </c>
      <c r="C13" s="7"/>
      <c r="I13" s="8" t="n">
        <f aca="false">-B13-R13+SUM(U13:Z13)</f>
        <v>0</v>
      </c>
      <c r="Q13" s="7" t="n">
        <v>350.933333333333</v>
      </c>
      <c r="R13" s="7" t="n">
        <v>-95.2</v>
      </c>
      <c r="S13" s="7"/>
      <c r="V13" s="7" t="n">
        <v>153.44</v>
      </c>
      <c r="W13" s="7" t="n">
        <v>102.293333333333</v>
      </c>
    </row>
    <row r="14" customFormat="false" ht="10.2" hidden="false" customHeight="false" outlineLevel="0" collapsed="false">
      <c r="A14" s="6" t="n">
        <v>1971</v>
      </c>
      <c r="B14" s="7" t="n">
        <v>335.066666666667</v>
      </c>
      <c r="C14" s="7"/>
      <c r="I14" s="8" t="n">
        <f aca="false">-B14-R14+SUM(U14:Z14)</f>
        <v>0</v>
      </c>
      <c r="Q14" s="7" t="n">
        <v>335.066666666667</v>
      </c>
      <c r="R14" s="7" t="n">
        <v>-101.733333333333</v>
      </c>
      <c r="S14" s="7"/>
      <c r="V14" s="7" t="n">
        <v>140</v>
      </c>
      <c r="W14" s="7" t="n">
        <v>93.3333333333333</v>
      </c>
    </row>
    <row r="15" customFormat="false" ht="10.2" hidden="false" customHeight="false" outlineLevel="0" collapsed="false">
      <c r="A15" s="6" t="n">
        <v>1972</v>
      </c>
      <c r="B15" s="7" t="n">
        <v>303.022222222222</v>
      </c>
      <c r="C15" s="7"/>
      <c r="I15" s="8" t="n">
        <f aca="false">-B15-R15+SUM(U15:Z15)</f>
        <v>0</v>
      </c>
      <c r="Q15" s="7" t="n">
        <v>303.022222222222</v>
      </c>
      <c r="R15" s="7" t="n">
        <v>-108.266666666667</v>
      </c>
      <c r="S15" s="7"/>
      <c r="V15" s="7" t="n">
        <v>116.853333333333</v>
      </c>
      <c r="W15" s="7" t="n">
        <v>77.9022222222222</v>
      </c>
    </row>
    <row r="16" customFormat="false" ht="10.2" hidden="false" customHeight="false" outlineLevel="0" collapsed="false">
      <c r="A16" s="6" t="n">
        <v>1973</v>
      </c>
      <c r="B16" s="7" t="n">
        <v>269.111111111111</v>
      </c>
      <c r="C16" s="7"/>
      <c r="I16" s="8" t="n">
        <f aca="false">-B16-R16+SUM(U16:Z16)</f>
        <v>0</v>
      </c>
      <c r="Q16" s="7" t="n">
        <v>269.111111111111</v>
      </c>
      <c r="R16" s="7" t="n">
        <v>-61.6</v>
      </c>
      <c r="S16" s="7"/>
      <c r="V16" s="7" t="n">
        <v>124.506666666667</v>
      </c>
      <c r="W16" s="7" t="n">
        <v>83.0044444444444</v>
      </c>
    </row>
    <row r="17" customFormat="false" ht="10.2" hidden="false" customHeight="false" outlineLevel="0" collapsed="false">
      <c r="A17" s="6" t="n">
        <v>1974</v>
      </c>
      <c r="B17" s="7" t="n">
        <v>247.022222222222</v>
      </c>
      <c r="C17" s="7"/>
      <c r="I17" s="8" t="n">
        <f aca="false">-B17-R17+SUM(U17:Z17)</f>
        <v>0</v>
      </c>
      <c r="Q17" s="7" t="n">
        <v>247.022222222222</v>
      </c>
      <c r="R17" s="7" t="n">
        <v>-57.8666666666667</v>
      </c>
      <c r="S17" s="7"/>
      <c r="V17" s="7" t="n">
        <v>113.493333333333</v>
      </c>
      <c r="W17" s="7" t="n">
        <v>75.6622222222222</v>
      </c>
    </row>
    <row r="18" customFormat="false" ht="10.2" hidden="false" customHeight="false" outlineLevel="0" collapsed="false">
      <c r="A18" s="6" t="n">
        <v>1975</v>
      </c>
      <c r="B18" s="7" t="n">
        <v>279.066666666667</v>
      </c>
      <c r="C18" s="7"/>
      <c r="I18" s="8" t="n">
        <f aca="false">-B18-R18+SUM(U18:Z18)</f>
        <v>0</v>
      </c>
      <c r="Q18" s="7" t="n">
        <v>279.066666666667</v>
      </c>
      <c r="R18" s="7" t="n">
        <v>-111.066666666667</v>
      </c>
      <c r="S18" s="7"/>
      <c r="V18" s="7" t="n">
        <v>100.8</v>
      </c>
      <c r="W18" s="7" t="n">
        <v>67.2</v>
      </c>
    </row>
    <row r="19" customFormat="false" ht="10.2" hidden="false" customHeight="false" outlineLevel="0" collapsed="false">
      <c r="A19" s="6" t="n">
        <v>1976</v>
      </c>
      <c r="B19" s="7" t="n">
        <v>206.888888888889</v>
      </c>
      <c r="C19" s="7"/>
      <c r="I19" s="8" t="n">
        <f aca="false">-B19-R19+SUM(U19:Z19)</f>
        <v>0</v>
      </c>
      <c r="Q19" s="7" t="n">
        <v>206.888888888889</v>
      </c>
      <c r="R19" s="7" t="n">
        <v>-125.066666666667</v>
      </c>
      <c r="S19" s="7"/>
      <c r="V19" s="7" t="n">
        <v>49.0933333333333</v>
      </c>
      <c r="W19" s="7" t="n">
        <v>32.7288888888889</v>
      </c>
    </row>
    <row r="20" customFormat="false" ht="10.2" hidden="false" customHeight="false" outlineLevel="0" collapsed="false">
      <c r="A20" s="6" t="n">
        <v>1977</v>
      </c>
      <c r="B20" s="7" t="n">
        <v>304.266666666667</v>
      </c>
      <c r="C20" s="7"/>
      <c r="I20" s="8" t="n">
        <f aca="false">-B20-R20+SUM(U20:Z20)</f>
        <v>0</v>
      </c>
      <c r="Q20" s="7" t="n">
        <v>304.266666666667</v>
      </c>
      <c r="R20" s="7" t="n">
        <v>-169.866666666667</v>
      </c>
      <c r="S20" s="7"/>
      <c r="V20" s="7" t="n">
        <v>80.64</v>
      </c>
      <c r="W20" s="7" t="n">
        <v>53.76</v>
      </c>
    </row>
    <row r="21" customFormat="false" ht="10.2" hidden="false" customHeight="false" outlineLevel="0" collapsed="false">
      <c r="A21" s="6" t="n">
        <v>1978</v>
      </c>
      <c r="B21" s="7" t="n">
        <v>243.911111111111</v>
      </c>
      <c r="C21" s="7"/>
      <c r="I21" s="8" t="n">
        <f aca="false">-B21-R21+SUM(U21:Z21)</f>
        <v>0</v>
      </c>
      <c r="Q21" s="7" t="n">
        <v>243.911111111111</v>
      </c>
      <c r="R21" s="7" t="n">
        <v>-94.2666666666667</v>
      </c>
      <c r="S21" s="7"/>
      <c r="V21" s="7" t="n">
        <v>89.7866666666667</v>
      </c>
      <c r="W21" s="7" t="n">
        <v>59.8577777777778</v>
      </c>
    </row>
    <row r="22" customFormat="false" ht="10.2" hidden="false" customHeight="false" outlineLevel="0" collapsed="false">
      <c r="A22" s="6" t="n">
        <v>1979</v>
      </c>
      <c r="B22" s="7" t="n">
        <v>275.022222222222</v>
      </c>
      <c r="C22" s="7"/>
      <c r="I22" s="8" t="n">
        <f aca="false">-B22-R22+SUM(U22:Z22)</f>
        <v>0</v>
      </c>
      <c r="Q22" s="7" t="n">
        <v>275.022222222222</v>
      </c>
      <c r="R22" s="7" t="n">
        <v>-94.2666666666667</v>
      </c>
      <c r="S22" s="7"/>
      <c r="V22" s="7" t="n">
        <v>108.453333333333</v>
      </c>
      <c r="W22" s="7" t="n">
        <v>72.3022222222222</v>
      </c>
    </row>
    <row r="23" customFormat="false" ht="10.2" hidden="false" customHeight="false" outlineLevel="0" collapsed="false">
      <c r="A23" s="6" t="n">
        <v>1980</v>
      </c>
      <c r="B23" s="7" t="n">
        <v>259.466666666667</v>
      </c>
      <c r="C23" s="7"/>
      <c r="I23" s="8" t="n">
        <f aca="false">-B23-R23+SUM(U23:Z23)</f>
        <v>0</v>
      </c>
      <c r="Q23" s="7" t="n">
        <v>259.466666666667</v>
      </c>
      <c r="R23" s="7" t="n">
        <v>-108.266666666667</v>
      </c>
      <c r="S23" s="7"/>
      <c r="V23" s="7" t="n">
        <v>90.72</v>
      </c>
      <c r="W23" s="7" t="n">
        <v>60.48</v>
      </c>
    </row>
    <row r="24" customFormat="false" ht="10.2" hidden="false" customHeight="false" outlineLevel="0" collapsed="false">
      <c r="A24" s="6" t="n">
        <v>1981</v>
      </c>
      <c r="B24" s="7" t="n">
        <v>197.866666666667</v>
      </c>
      <c r="C24" s="7"/>
      <c r="I24" s="8" t="n">
        <f aca="false">-B24-R24+SUM(U24:Z24)</f>
        <v>0</v>
      </c>
      <c r="Q24" s="7" t="n">
        <v>197.866666666667</v>
      </c>
      <c r="R24" s="7" t="n">
        <v>-108.266666666667</v>
      </c>
      <c r="S24" s="7"/>
      <c r="V24" s="7" t="n">
        <v>53.76</v>
      </c>
      <c r="W24" s="7" t="n">
        <v>35.84</v>
      </c>
    </row>
    <row r="25" customFormat="false" ht="10.2" hidden="false" customHeight="false" outlineLevel="0" collapsed="false">
      <c r="A25" s="6" t="n">
        <v>1982</v>
      </c>
      <c r="B25" s="7" t="n">
        <v>162.4</v>
      </c>
      <c r="C25" s="7"/>
      <c r="I25" s="8" t="n">
        <f aca="false">-B25-R25+SUM(U25:Z25)</f>
        <v>0</v>
      </c>
      <c r="Q25" s="7" t="n">
        <v>162.4</v>
      </c>
      <c r="R25" s="7" t="n">
        <v>-108.266666666667</v>
      </c>
      <c r="S25" s="7"/>
      <c r="V25" s="7" t="n">
        <v>32.48</v>
      </c>
      <c r="W25" s="7" t="n">
        <v>21.6533333333333</v>
      </c>
    </row>
    <row r="26" customFormat="false" ht="10.2" hidden="false" customHeight="false" outlineLevel="0" collapsed="false">
      <c r="A26" s="6" t="n">
        <v>1983</v>
      </c>
      <c r="B26" s="7" t="n">
        <v>202.533333333333</v>
      </c>
      <c r="C26" s="7"/>
      <c r="I26" s="8" t="n">
        <f aca="false">-B26-R26+SUM(U26:Z26)</f>
        <v>0</v>
      </c>
      <c r="Q26" s="7" t="n">
        <v>202.533333333333</v>
      </c>
      <c r="R26" s="7" t="n">
        <v>-105.466666666667</v>
      </c>
      <c r="S26" s="7"/>
      <c r="V26" s="7" t="n">
        <v>58.24</v>
      </c>
      <c r="W26" s="7" t="n">
        <v>38.8266666666667</v>
      </c>
    </row>
    <row r="27" customFormat="false" ht="10.2" hidden="false" customHeight="false" outlineLevel="0" collapsed="false">
      <c r="A27" s="6" t="n">
        <v>1984</v>
      </c>
      <c r="B27" s="7" t="n">
        <v>202.533333333333</v>
      </c>
      <c r="C27" s="7"/>
      <c r="I27" s="8" t="n">
        <f aca="false">-B27-R27+SUM(U27:Z27)</f>
        <v>0</v>
      </c>
      <c r="Q27" s="7" t="n">
        <v>202.533333333333</v>
      </c>
      <c r="R27" s="7" t="n">
        <v>-150.266666666667</v>
      </c>
      <c r="S27" s="7"/>
      <c r="V27" s="7" t="n">
        <v>31.36</v>
      </c>
      <c r="W27" s="7" t="n">
        <v>20.9066666666667</v>
      </c>
    </row>
    <row r="28" customFormat="false" ht="10.2" hidden="false" customHeight="false" outlineLevel="0" collapsed="false">
      <c r="A28" s="6" t="n">
        <v>1985</v>
      </c>
      <c r="B28" s="7" t="n">
        <v>194.133333333333</v>
      </c>
      <c r="C28" s="7"/>
      <c r="I28" s="8" t="n">
        <f aca="false">-B28-R28+SUM(U28:Z28)</f>
        <v>0</v>
      </c>
      <c r="Q28" s="7" t="n">
        <v>194.133333333333</v>
      </c>
      <c r="R28" s="7" t="n">
        <v>-138.133333333333</v>
      </c>
      <c r="S28" s="7"/>
      <c r="V28" s="7" t="n">
        <v>33.6</v>
      </c>
      <c r="W28" s="7" t="n">
        <v>22.4</v>
      </c>
    </row>
    <row r="29" customFormat="false" ht="10.2" hidden="false" customHeight="false" outlineLevel="0" collapsed="false">
      <c r="A29" s="6" t="n">
        <v>1986</v>
      </c>
      <c r="B29" s="7" t="n">
        <v>155.866666666667</v>
      </c>
      <c r="C29" s="7"/>
      <c r="I29" s="8" t="n">
        <f aca="false">-B29-R29+SUM(U29:Z29)</f>
        <v>0</v>
      </c>
      <c r="Q29" s="7" t="n">
        <v>155.866666666667</v>
      </c>
      <c r="R29" s="7" t="n">
        <v>-131.6</v>
      </c>
      <c r="S29" s="7"/>
      <c r="V29" s="7" t="n">
        <v>14.56</v>
      </c>
      <c r="W29" s="7" t="n">
        <v>9.70666666666666</v>
      </c>
    </row>
    <row r="30" customFormat="false" ht="10.2" hidden="false" customHeight="false" outlineLevel="0" collapsed="false">
      <c r="A30" s="6" t="n">
        <v>1987</v>
      </c>
      <c r="B30" s="7" t="n">
        <v>160.533333333333</v>
      </c>
      <c r="C30" s="7"/>
      <c r="I30" s="8" t="n">
        <f aca="false">-B30-R30+SUM(U30:Z30)</f>
        <v>0</v>
      </c>
      <c r="Q30" s="7" t="n">
        <v>160.533333333333</v>
      </c>
      <c r="R30" s="7" t="n">
        <v>-113.866666666667</v>
      </c>
      <c r="S30" s="7"/>
      <c r="V30" s="7" t="n">
        <v>28</v>
      </c>
      <c r="W30" s="7" t="n">
        <v>18.6666666666667</v>
      </c>
    </row>
    <row r="31" customFormat="false" ht="10.2" hidden="false" customHeight="false" outlineLevel="0" collapsed="false">
      <c r="A31" s="6" t="n">
        <v>1988</v>
      </c>
      <c r="B31" s="7" t="n">
        <v>234.266666666667</v>
      </c>
      <c r="C31" s="7"/>
      <c r="I31" s="8" t="n">
        <f aca="false">-B31-R31+SUM(U31:Z31)</f>
        <v>0</v>
      </c>
      <c r="Q31" s="7" t="n">
        <v>234.266666666667</v>
      </c>
      <c r="R31" s="7" t="n">
        <v>-104.533333333333</v>
      </c>
      <c r="S31" s="7"/>
      <c r="V31" s="7" t="n">
        <v>77.84</v>
      </c>
      <c r="W31" s="7" t="n">
        <v>51.8933333333333</v>
      </c>
    </row>
    <row r="32" customFormat="false" ht="10.2" hidden="false" customHeight="false" outlineLevel="0" collapsed="false">
      <c r="A32" s="6" t="n">
        <v>1989</v>
      </c>
      <c r="B32" s="7" t="n">
        <v>210</v>
      </c>
      <c r="C32" s="7"/>
      <c r="I32" s="8" t="n">
        <f aca="false">-B32-R32+SUM(U32:Z32)</f>
        <v>0</v>
      </c>
      <c r="Q32" s="7" t="n">
        <v>210</v>
      </c>
      <c r="R32" s="7" t="n">
        <v>-112</v>
      </c>
      <c r="S32" s="7"/>
      <c r="V32" s="7" t="n">
        <v>58.8</v>
      </c>
      <c r="W32" s="7" t="n">
        <v>39.2</v>
      </c>
    </row>
    <row r="33" customFormat="false" ht="10.2" hidden="false" customHeight="false" outlineLevel="0" collapsed="false">
      <c r="A33" s="6" t="n">
        <v>1990</v>
      </c>
      <c r="B33" s="7" t="n">
        <v>206.266666666667</v>
      </c>
      <c r="C33" s="7"/>
      <c r="I33" s="8" t="n">
        <f aca="false">-B33-R33+SUM(U33:Z33)</f>
        <v>0</v>
      </c>
      <c r="Q33" s="7" t="n">
        <v>206.266666666667</v>
      </c>
      <c r="R33" s="7" t="n">
        <v>-112</v>
      </c>
      <c r="S33" s="7"/>
      <c r="V33" s="7" t="n">
        <v>56.56</v>
      </c>
      <c r="W33" s="7" t="n">
        <v>37.7066666666667</v>
      </c>
    </row>
    <row r="34" customFormat="false" ht="10.2" hidden="false" customHeight="false" outlineLevel="0" collapsed="false">
      <c r="A34" s="6" t="n">
        <v>1991</v>
      </c>
      <c r="B34" s="7" t="n">
        <v>186.666666666667</v>
      </c>
      <c r="C34" s="7"/>
      <c r="I34" s="8" t="n">
        <f aca="false">-B34-R34+SUM(U34:Z34)</f>
        <v>0</v>
      </c>
      <c r="Q34" s="7" t="n">
        <v>186.666666666667</v>
      </c>
      <c r="R34" s="7" t="n">
        <v>-70</v>
      </c>
      <c r="S34" s="7"/>
      <c r="V34" s="7" t="n">
        <v>70</v>
      </c>
      <c r="W34" s="7" t="n">
        <v>46.6666666666667</v>
      </c>
    </row>
    <row r="35" customFormat="false" ht="10.2" hidden="false" customHeight="false" outlineLevel="0" collapsed="false">
      <c r="A35" s="6" t="n">
        <v>1992</v>
      </c>
      <c r="B35" s="7" t="n">
        <v>232.4</v>
      </c>
      <c r="C35" s="7"/>
      <c r="I35" s="8" t="n">
        <f aca="false">-B35-R35+SUM(U35:Z35)</f>
        <v>0</v>
      </c>
      <c r="Q35" s="7" t="n">
        <v>232.4</v>
      </c>
      <c r="R35" s="7" t="n">
        <v>-68.1333333333333</v>
      </c>
      <c r="S35" s="7"/>
      <c r="V35" s="7" t="n">
        <v>98.56</v>
      </c>
      <c r="W35" s="7" t="n">
        <v>65.7066666666667</v>
      </c>
    </row>
    <row r="36" customFormat="false" ht="10.2" hidden="false" customHeight="false" outlineLevel="0" collapsed="false">
      <c r="A36" s="6" t="n">
        <v>1993</v>
      </c>
      <c r="B36" s="7" t="n">
        <v>245.466666666667</v>
      </c>
      <c r="C36" s="7"/>
      <c r="I36" s="8" t="n">
        <f aca="false">-B36-R36+SUM(U36:Z36)</f>
        <v>0</v>
      </c>
      <c r="Q36" s="7" t="n">
        <v>245.466666666667</v>
      </c>
      <c r="R36" s="7" t="n">
        <v>-46.6666666666667</v>
      </c>
      <c r="S36" s="7"/>
      <c r="V36" s="7" t="n">
        <v>119.28</v>
      </c>
      <c r="W36" s="7" t="n">
        <v>79.52</v>
      </c>
    </row>
    <row r="37" customFormat="false" ht="10.2" hidden="false" customHeight="false" outlineLevel="0" collapsed="false">
      <c r="A37" s="6" t="n">
        <v>1994</v>
      </c>
      <c r="B37" s="7" t="n">
        <v>238</v>
      </c>
      <c r="C37" s="7"/>
      <c r="I37" s="8" t="n">
        <f aca="false">-B37-R37+SUM(U37:Z37)</f>
        <v>0</v>
      </c>
      <c r="Q37" s="7" t="n">
        <v>238</v>
      </c>
      <c r="R37" s="7" t="n">
        <v>-57.8666666666667</v>
      </c>
      <c r="S37" s="7"/>
      <c r="V37" s="7" t="n">
        <v>108.08</v>
      </c>
      <c r="W37" s="7" t="n">
        <v>72.0533333333333</v>
      </c>
    </row>
    <row r="38" customFormat="false" ht="10.2" hidden="false" customHeight="false" outlineLevel="0" collapsed="false">
      <c r="A38" s="6" t="n">
        <v>1995</v>
      </c>
      <c r="B38" s="7" t="n">
        <v>262.266666666667</v>
      </c>
      <c r="C38" s="7"/>
      <c r="I38" s="8" t="n">
        <f aca="false">-B38-R38+SUM(U38:Z38)</f>
        <v>0</v>
      </c>
      <c r="Q38" s="7" t="n">
        <v>262.266666666667</v>
      </c>
      <c r="R38" s="7" t="n">
        <v>-46.6666666666667</v>
      </c>
      <c r="S38" s="7"/>
      <c r="V38" s="7" t="n">
        <v>129.36</v>
      </c>
      <c r="W38" s="7" t="n">
        <v>86.24</v>
      </c>
    </row>
    <row r="39" customFormat="false" ht="10.2" hidden="false" customHeight="false" outlineLevel="0" collapsed="false">
      <c r="A39" s="6" t="n">
        <v>1996</v>
      </c>
      <c r="B39" s="7" t="n">
        <v>261.333333333333</v>
      </c>
      <c r="C39" s="7"/>
      <c r="I39" s="8" t="n">
        <f aca="false">-B39-R39+SUM(U39:Z39)</f>
        <v>0</v>
      </c>
      <c r="Q39" s="7" t="n">
        <v>261.333333333333</v>
      </c>
      <c r="R39" s="7" t="n">
        <v>-51.3333333333333</v>
      </c>
      <c r="S39" s="7"/>
      <c r="V39" s="7" t="n">
        <v>126</v>
      </c>
      <c r="W39" s="7" t="n">
        <v>84</v>
      </c>
    </row>
    <row r="40" customFormat="false" ht="10.2" hidden="false" customHeight="false" outlineLevel="0" collapsed="false">
      <c r="A40" s="6" t="n">
        <v>1997</v>
      </c>
      <c r="B40" s="7" t="n">
        <v>206.266666666667</v>
      </c>
      <c r="C40" s="7"/>
      <c r="I40" s="8" t="n">
        <f aca="false">-B40-R40+SUM(U40:Z40)</f>
        <v>0</v>
      </c>
      <c r="Q40" s="7" t="n">
        <v>206.266666666667</v>
      </c>
      <c r="R40" s="7" t="n">
        <v>-49.4666666666667</v>
      </c>
      <c r="S40" s="7"/>
      <c r="V40" s="7" t="n">
        <v>94.08</v>
      </c>
      <c r="W40" s="7" t="n">
        <v>62.72</v>
      </c>
    </row>
    <row r="41" customFormat="false" ht="10.2" hidden="false" customHeight="false" outlineLevel="0" collapsed="false">
      <c r="A41" s="6" t="n">
        <v>1998</v>
      </c>
      <c r="B41" s="7" t="n">
        <v>210</v>
      </c>
      <c r="C41" s="7"/>
      <c r="I41" s="8" t="n">
        <f aca="false">-B41-R41+SUM(U41:Z41)</f>
        <v>0</v>
      </c>
      <c r="Q41" s="7" t="n">
        <v>210</v>
      </c>
      <c r="R41" s="7" t="n">
        <v>-43.8666666666667</v>
      </c>
      <c r="S41" s="7"/>
      <c r="V41" s="7" t="n">
        <v>99.68</v>
      </c>
      <c r="W41" s="7" t="n">
        <v>66.4533333333334</v>
      </c>
    </row>
    <row r="42" customFormat="false" ht="10.2" hidden="false" customHeight="false" outlineLevel="0" collapsed="false">
      <c r="A42" s="6" t="n">
        <v>1999</v>
      </c>
      <c r="B42" s="7" t="n">
        <v>245.466666666667</v>
      </c>
      <c r="C42" s="7"/>
      <c r="I42" s="8" t="n">
        <f aca="false">-B42-R42+SUM(U42:Z42)</f>
        <v>0</v>
      </c>
      <c r="Q42" s="7" t="n">
        <v>245.466666666667</v>
      </c>
      <c r="R42" s="7" t="n">
        <v>0</v>
      </c>
      <c r="S42" s="7"/>
      <c r="V42" s="7" t="n">
        <v>147.28</v>
      </c>
      <c r="W42" s="7" t="n">
        <v>98.1866666666667</v>
      </c>
    </row>
    <row r="43" customFormat="false" ht="10.2" hidden="false" customHeight="false" outlineLevel="0" collapsed="false">
      <c r="A43" s="6" t="n">
        <v>2000</v>
      </c>
      <c r="B43" s="7" t="n">
        <v>203.466666666667</v>
      </c>
      <c r="C43" s="7"/>
      <c r="I43" s="8" t="n">
        <f aca="false">-B43-R43+SUM(U43:Z43)</f>
        <v>0</v>
      </c>
      <c r="Q43" s="7" t="n">
        <v>203.466666666667</v>
      </c>
      <c r="R43" s="7" t="n">
        <v>0</v>
      </c>
      <c r="S43" s="7"/>
      <c r="V43" s="7" t="n">
        <v>122.08</v>
      </c>
      <c r="W43" s="7" t="n">
        <v>81.3866666666667</v>
      </c>
    </row>
    <row r="44" customFormat="false" ht="10.2" hidden="false" customHeight="false" outlineLevel="0" collapsed="false">
      <c r="A44" s="6" t="n">
        <v>2001</v>
      </c>
      <c r="B44" s="7" t="n">
        <v>210.933333333333</v>
      </c>
      <c r="C44" s="7"/>
      <c r="I44" s="8" t="n">
        <f aca="false">-B44-R44+SUM(U44:Z44)</f>
        <v>0</v>
      </c>
      <c r="Q44" s="7" t="n">
        <v>210.933333333333</v>
      </c>
      <c r="R44" s="7" t="n">
        <v>0</v>
      </c>
      <c r="S44" s="7"/>
      <c r="V44" s="7" t="n">
        <v>126.56</v>
      </c>
      <c r="W44" s="7" t="n">
        <v>84.3733333333333</v>
      </c>
    </row>
    <row r="45" customFormat="false" ht="10.2" hidden="false" customHeight="false" outlineLevel="0" collapsed="false">
      <c r="A45" s="6" t="n">
        <v>2002</v>
      </c>
      <c r="B45" s="7" t="n">
        <v>214.666666666667</v>
      </c>
      <c r="C45" s="7"/>
      <c r="I45" s="8" t="n">
        <f aca="false">-B45-R45+SUM(U45:Z45)</f>
        <v>0</v>
      </c>
      <c r="Q45" s="7" t="n">
        <v>214.666666666667</v>
      </c>
      <c r="R45" s="7" t="n">
        <v>0</v>
      </c>
      <c r="S45" s="7"/>
      <c r="V45" s="7" t="n">
        <v>128.8</v>
      </c>
      <c r="W45" s="7" t="n">
        <v>85.8666666666667</v>
      </c>
    </row>
    <row r="46" customFormat="false" ht="10.2" hidden="false" customHeight="false" outlineLevel="0" collapsed="false">
      <c r="A46" s="6" t="n">
        <v>2003</v>
      </c>
      <c r="B46" s="7" t="n">
        <v>222.133333333333</v>
      </c>
      <c r="C46" s="7"/>
      <c r="I46" s="8" t="n">
        <f aca="false">-B46-R46+SUM(U46:Z46)</f>
        <v>0</v>
      </c>
      <c r="Q46" s="7" t="n">
        <v>222.133333333333</v>
      </c>
      <c r="R46" s="7" t="n">
        <v>0</v>
      </c>
      <c r="S46" s="7"/>
      <c r="V46" s="7" t="n">
        <v>133.28</v>
      </c>
      <c r="W46" s="7" t="n">
        <v>88.8533333333333</v>
      </c>
    </row>
    <row r="47" customFormat="false" ht="10.2" hidden="false" customHeight="false" outlineLevel="0" collapsed="false">
      <c r="A47" s="6" t="n">
        <v>2004</v>
      </c>
      <c r="B47" s="23" t="n">
        <v>228.2896</v>
      </c>
      <c r="C47" s="23"/>
      <c r="I47" s="8" t="n">
        <f aca="false">-B47-R47+SUM(U47:Z47)</f>
        <v>0</v>
      </c>
      <c r="Q47" s="23" t="n">
        <v>228.2896</v>
      </c>
      <c r="R47" s="23" t="n">
        <v>0</v>
      </c>
      <c r="S47" s="7"/>
      <c r="V47" s="23" t="n">
        <v>136.97376</v>
      </c>
      <c r="W47" s="23" t="n">
        <v>91.31584</v>
      </c>
    </row>
    <row r="48" customFormat="false" ht="10.2" hidden="false" customHeight="false" outlineLevel="0" collapsed="false">
      <c r="A48" s="6" t="n">
        <v>2005</v>
      </c>
      <c r="B48" s="7" t="n">
        <v>242.3463</v>
      </c>
      <c r="C48" s="7"/>
      <c r="I48" s="8" t="n">
        <f aca="false">-B48-R48+SUM(U48:Z48)</f>
        <v>0</v>
      </c>
      <c r="Q48" s="7" t="n">
        <v>242.3463</v>
      </c>
      <c r="R48" s="7" t="n">
        <v>0</v>
      </c>
      <c r="S48" s="7"/>
      <c r="V48" s="7" t="n">
        <v>145.40778</v>
      </c>
      <c r="W48" s="7" t="n">
        <v>96.93852</v>
      </c>
    </row>
    <row r="49" customFormat="false" ht="10.2" hidden="false" customHeight="false" outlineLevel="0" collapsed="false">
      <c r="A49" s="6" t="n">
        <v>2006</v>
      </c>
      <c r="B49" s="7" t="n">
        <v>242.3484</v>
      </c>
      <c r="C49" s="7"/>
      <c r="I49" s="8" t="n">
        <f aca="false">-B49-R49+SUM(U49:Z49)</f>
        <v>0</v>
      </c>
      <c r="Q49" s="7" t="n">
        <v>242.3484</v>
      </c>
      <c r="R49" s="7" t="n">
        <v>0</v>
      </c>
      <c r="S49" s="7"/>
      <c r="V49" s="7" t="n">
        <v>145.40904</v>
      </c>
      <c r="W49" s="7" t="n">
        <v>96.93936</v>
      </c>
    </row>
    <row r="50" customFormat="false" ht="10.2" hidden="false" customHeight="false" outlineLevel="0" collapsed="false">
      <c r="A50" s="12" t="n">
        <v>2007</v>
      </c>
      <c r="B50" s="9" t="n">
        <v>237.1047</v>
      </c>
      <c r="C50" s="7"/>
      <c r="I50" s="8" t="n">
        <f aca="false">-B50-R50+SUM(U50:Z50)</f>
        <v>0</v>
      </c>
      <c r="Q50" s="9" t="n">
        <v>237.1047</v>
      </c>
      <c r="R50" s="7" t="n">
        <v>0</v>
      </c>
      <c r="S50" s="7"/>
      <c r="V50" s="9" t="n">
        <v>142.26282</v>
      </c>
      <c r="W50" s="9" t="n">
        <v>94.84188</v>
      </c>
    </row>
    <row r="51" customFormat="false" ht="10.2" hidden="false" customHeight="false" outlineLevel="0" collapsed="false">
      <c r="A51" s="12" t="n">
        <v>2008</v>
      </c>
      <c r="B51" s="9" t="n">
        <v>252.9093</v>
      </c>
      <c r="C51" s="7"/>
      <c r="I51" s="8" t="n">
        <f aca="false">-B51-R51+SUM(U51:Z51)</f>
        <v>0</v>
      </c>
      <c r="Q51" s="9" t="n">
        <v>252.9093</v>
      </c>
      <c r="R51" s="7" t="n">
        <v>0</v>
      </c>
      <c r="S51" s="7"/>
      <c r="V51" s="9" t="n">
        <v>151.74558</v>
      </c>
      <c r="W51" s="9" t="n">
        <v>101.16372</v>
      </c>
    </row>
    <row r="52" customFormat="false" ht="10.2" hidden="false" customHeight="false" outlineLevel="0" collapsed="false">
      <c r="A52" s="12" t="n">
        <v>2009</v>
      </c>
      <c r="B52" s="9" t="n">
        <v>265.1719</v>
      </c>
      <c r="C52" s="7"/>
      <c r="I52" s="8" t="n">
        <f aca="false">-B52-R52+SUM(U52:Z52)</f>
        <v>0</v>
      </c>
      <c r="Q52" s="9" t="n">
        <v>265.1719</v>
      </c>
      <c r="R52" s="7" t="n">
        <v>0</v>
      </c>
      <c r="S52" s="7"/>
      <c r="V52" s="9" t="n">
        <v>159.10314</v>
      </c>
      <c r="W52" s="9" t="n">
        <v>106.06876</v>
      </c>
    </row>
    <row r="53" customFormat="false" ht="10.2" hidden="false" customHeight="false" outlineLevel="0" collapsed="false">
      <c r="A53" s="12" t="n">
        <v>2010</v>
      </c>
      <c r="B53" s="9" t="n">
        <v>262.8269</v>
      </c>
      <c r="C53" s="7"/>
      <c r="I53" s="8" t="n">
        <f aca="false">-B53-R53+SUM(U53:Z53)</f>
        <v>0</v>
      </c>
      <c r="Q53" s="9" t="n">
        <v>262.8269</v>
      </c>
      <c r="R53" s="7" t="n">
        <v>0</v>
      </c>
      <c r="S53" s="7"/>
      <c r="V53" s="9" t="n">
        <v>157.69614</v>
      </c>
      <c r="W53" s="9" t="n">
        <v>105.13076</v>
      </c>
    </row>
    <row r="54" customFormat="false" ht="10.2" hidden="false" customHeight="false" outlineLevel="0" collapsed="false">
      <c r="A54" s="12" t="n">
        <v>2011</v>
      </c>
      <c r="B54" s="9" t="n">
        <v>283.9081</v>
      </c>
      <c r="C54" s="7"/>
      <c r="I54" s="8" t="n">
        <f aca="false">-B54-R54+SUM(U54:Z54)</f>
        <v>0</v>
      </c>
      <c r="Q54" s="9" t="n">
        <v>283.9081</v>
      </c>
      <c r="R54" s="7" t="n">
        <v>0</v>
      </c>
      <c r="S54" s="7"/>
      <c r="V54" s="9" t="n">
        <v>170.34486</v>
      </c>
      <c r="W54" s="9" t="n">
        <v>113.56324</v>
      </c>
    </row>
    <row r="55" customFormat="false" ht="10.2" hidden="false" customHeight="false" outlineLevel="0" collapsed="false">
      <c r="A55" s="12" t="n">
        <v>2012</v>
      </c>
      <c r="B55" s="9" t="n">
        <v>252.9233</v>
      </c>
      <c r="C55" s="7"/>
      <c r="I55" s="8" t="n">
        <f aca="false">-B55-R55+SUM(U55:Z55)</f>
        <v>0</v>
      </c>
      <c r="Q55" s="9" t="n">
        <v>252.9233</v>
      </c>
      <c r="R55" s="7" t="n">
        <v>0</v>
      </c>
      <c r="S55" s="7"/>
      <c r="V55" s="9" t="n">
        <v>151.75398</v>
      </c>
      <c r="W55" s="9" t="n">
        <v>101.16932</v>
      </c>
    </row>
    <row r="56" customFormat="false" ht="10.2" hidden="false" customHeight="false" outlineLevel="0" collapsed="false">
      <c r="A56" s="12" t="n">
        <v>2013</v>
      </c>
      <c r="B56" s="9" t="n">
        <v>307.4267</v>
      </c>
      <c r="C56" s="7"/>
      <c r="I56" s="8" t="n">
        <f aca="false">-B56-R56+SUM(U56:Z56)</f>
        <v>0</v>
      </c>
      <c r="Q56" s="9" t="n">
        <v>307.4267</v>
      </c>
      <c r="R56" s="7" t="n">
        <v>0</v>
      </c>
      <c r="S56" s="7"/>
      <c r="V56" s="9" t="n">
        <v>184.45602</v>
      </c>
      <c r="W56" s="9" t="n">
        <v>122.97068</v>
      </c>
    </row>
    <row r="57" customFormat="false" ht="10.2" hidden="false" customHeight="false" outlineLevel="0" collapsed="false">
      <c r="A57" s="12" t="n">
        <v>2014</v>
      </c>
      <c r="B57" s="9" t="n">
        <v>320.9534748</v>
      </c>
      <c r="C57" s="7"/>
      <c r="I57" s="8" t="n">
        <f aca="false">-B57-R57+SUM(U57:Z57)</f>
        <v>0</v>
      </c>
      <c r="Q57" s="9" t="n">
        <v>320.9534748</v>
      </c>
      <c r="R57" s="7" t="n">
        <v>0</v>
      </c>
      <c r="S57" s="7"/>
      <c r="V57" s="9" t="n">
        <v>192.57208488</v>
      </c>
      <c r="W57" s="9" t="n">
        <v>128.38138992</v>
      </c>
    </row>
    <row r="58" customFormat="false" ht="10.2" hidden="false" customHeight="false" outlineLevel="0" collapsed="false">
      <c r="A58" s="12" t="n">
        <v>2015</v>
      </c>
      <c r="B58" s="9" t="n">
        <v>335.0754276912</v>
      </c>
      <c r="C58" s="7"/>
      <c r="I58" s="8" t="n">
        <f aca="false">-B58-R58+SUM(U58:Z58)</f>
        <v>0</v>
      </c>
      <c r="Q58" s="9" t="n">
        <v>335.0754276912</v>
      </c>
      <c r="R58" s="7" t="n">
        <v>0</v>
      </c>
      <c r="S58" s="7"/>
      <c r="V58" s="9" t="n">
        <v>201.04525661472</v>
      </c>
      <c r="W58" s="9" t="n">
        <v>134.03017107648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6"/>
    <col collapsed="false" hidden="false" max="3" min="3" style="1" width="7.49797570850202"/>
    <col collapsed="false" hidden="false" max="9" min="4" style="1" width="6"/>
    <col collapsed="false" hidden="false" max="10" min="10" style="1" width="3.10526315789474"/>
    <col collapsed="false" hidden="false" max="15" min="11" style="1" width="5.57085020242915"/>
    <col collapsed="false" hidden="false" max="16" min="16" style="1" width="6.85425101214575"/>
    <col collapsed="false" hidden="false" max="19" min="17" style="1" width="5.57085020242915"/>
    <col collapsed="false" hidden="false" max="20" min="20" style="1" width="3.53441295546559"/>
    <col collapsed="false" hidden="false" max="26" min="21" style="1" width="6.96356275303644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52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0"/>
      <c r="AB2" s="0"/>
      <c r="AC2" s="0"/>
    </row>
    <row r="3" customFormat="false" ht="10.2" hidden="false" customHeight="false" outlineLevel="0" collapsed="false">
      <c r="A3" s="10" t="n">
        <v>1960</v>
      </c>
      <c r="B3" s="7" t="n">
        <v>89.6472222222222</v>
      </c>
      <c r="C3" s="7" t="n">
        <v>992.5</v>
      </c>
      <c r="D3" s="7" t="n">
        <v>52.0833333333333</v>
      </c>
      <c r="E3" s="7" t="n">
        <v>0</v>
      </c>
      <c r="F3" s="0"/>
      <c r="G3" s="7"/>
      <c r="H3" s="0"/>
      <c r="I3" s="8" t="n">
        <f aca="false">-SUM(B3:H3)-K3-L3-S3+SUM(U3:Z3)-P3</f>
        <v>-68.7546</v>
      </c>
      <c r="J3" s="0"/>
      <c r="K3" s="7" t="n">
        <v>-206.2638</v>
      </c>
      <c r="L3" s="7" t="n">
        <v>0</v>
      </c>
      <c r="M3" s="7"/>
      <c r="N3" s="7"/>
      <c r="O3" s="0"/>
      <c r="P3" s="7" t="n">
        <v>-786.907711111111</v>
      </c>
      <c r="Q3" s="7"/>
      <c r="R3" s="0"/>
      <c r="S3" s="7" t="n">
        <v>-54.375</v>
      </c>
      <c r="T3" s="0"/>
      <c r="U3" s="7"/>
      <c r="V3" s="0"/>
      <c r="W3" s="0"/>
      <c r="X3" s="7" t="n">
        <v>17.9294444444444</v>
      </c>
      <c r="Y3" s="0"/>
      <c r="Z3" s="7" t="n">
        <v>0</v>
      </c>
      <c r="AA3" s="0"/>
      <c r="AB3" s="0"/>
      <c r="AC3" s="0"/>
    </row>
    <row r="4" customFormat="false" ht="10.2" hidden="false" customHeight="false" outlineLevel="0" collapsed="false">
      <c r="A4" s="6" t="n">
        <v>1961</v>
      </c>
      <c r="B4" s="7" t="n">
        <v>139.76814516129</v>
      </c>
      <c r="C4" s="7" t="n">
        <v>860.9</v>
      </c>
      <c r="D4" s="7" t="n">
        <v>18.75</v>
      </c>
      <c r="E4" s="7" t="n">
        <v>0</v>
      </c>
      <c r="F4" s="0"/>
      <c r="G4" s="7"/>
      <c r="H4" s="0"/>
      <c r="I4" s="8" t="n">
        <f aca="false">-SUM(B4:H4)-K4-L4-S4+SUM(U4:Z4)-P4</f>
        <v>-43.95672</v>
      </c>
      <c r="J4" s="0"/>
      <c r="K4" s="7" t="n">
        <v>-131.87016</v>
      </c>
      <c r="L4" s="7" t="n">
        <v>0</v>
      </c>
      <c r="M4" s="7"/>
      <c r="N4" s="7"/>
      <c r="O4" s="0"/>
      <c r="P4" s="7" t="n">
        <v>-763.345969462366</v>
      </c>
      <c r="Q4" s="7"/>
      <c r="R4" s="0"/>
      <c r="S4" s="7" t="n">
        <v>-52.2916666666667</v>
      </c>
      <c r="T4" s="0"/>
      <c r="U4" s="7"/>
      <c r="V4" s="0"/>
      <c r="W4" s="0"/>
      <c r="X4" s="7" t="n">
        <v>27.9536290322581</v>
      </c>
      <c r="Y4" s="0"/>
      <c r="Z4" s="7" t="n">
        <v>0</v>
      </c>
      <c r="AA4" s="0"/>
      <c r="AB4" s="0"/>
      <c r="AC4" s="0"/>
    </row>
    <row r="5" customFormat="false" ht="10.2" hidden="false" customHeight="false" outlineLevel="0" collapsed="false">
      <c r="A5" s="6" t="n">
        <v>1962</v>
      </c>
      <c r="B5" s="7" t="n">
        <v>124.502688172043</v>
      </c>
      <c r="C5" s="7" t="n">
        <v>604.3</v>
      </c>
      <c r="D5" s="7" t="n">
        <v>-44.5833333333333</v>
      </c>
      <c r="E5" s="7" t="n">
        <v>0</v>
      </c>
      <c r="F5" s="0"/>
      <c r="G5" s="7"/>
      <c r="H5" s="0"/>
      <c r="I5" s="8" t="n">
        <f aca="false">-SUM(B5:H5)-K5-L5-S5+SUM(U5:Z5)-P5</f>
        <v>-53.0918999999998</v>
      </c>
      <c r="J5" s="0"/>
      <c r="K5" s="7" t="n">
        <v>-159.2757</v>
      </c>
      <c r="L5" s="7" t="n">
        <v>0</v>
      </c>
      <c r="M5" s="7"/>
      <c r="N5" s="7"/>
      <c r="O5" s="0"/>
      <c r="P5" s="7" t="n">
        <v>-397.367883870968</v>
      </c>
      <c r="Q5" s="7"/>
      <c r="R5" s="0"/>
      <c r="S5" s="7" t="n">
        <v>-49.5833333333333</v>
      </c>
      <c r="T5" s="0"/>
      <c r="U5" s="7"/>
      <c r="V5" s="0"/>
      <c r="W5" s="0"/>
      <c r="X5" s="7" t="n">
        <v>24.9005376344086</v>
      </c>
      <c r="Y5" s="0"/>
      <c r="Z5" s="7" t="n">
        <v>0</v>
      </c>
      <c r="AA5" s="0"/>
      <c r="AB5" s="0"/>
      <c r="AC5" s="0"/>
    </row>
    <row r="6" customFormat="false" ht="10.2" hidden="false" customHeight="false" outlineLevel="0" collapsed="false">
      <c r="A6" s="6" t="n">
        <v>1963</v>
      </c>
      <c r="B6" s="7" t="n">
        <v>121.925403225806</v>
      </c>
      <c r="C6" s="7" t="n">
        <v>357.6</v>
      </c>
      <c r="D6" s="7" t="n">
        <v>60.1041666666667</v>
      </c>
      <c r="E6" s="7" t="n">
        <v>0</v>
      </c>
      <c r="F6" s="0"/>
      <c r="G6" s="7"/>
      <c r="H6" s="0"/>
      <c r="I6" s="8" t="n">
        <f aca="false">-SUM(B6:H6)-K6-L6-S6+SUM(U6:Z6)-P6</f>
        <v>-49.16538</v>
      </c>
      <c r="J6" s="0"/>
      <c r="K6" s="7" t="n">
        <v>-147.49614</v>
      </c>
      <c r="L6" s="7" t="n">
        <v>0</v>
      </c>
      <c r="M6" s="7"/>
      <c r="N6" s="7"/>
      <c r="O6" s="0"/>
      <c r="P6" s="7" t="n">
        <v>-262.332969247312</v>
      </c>
      <c r="Q6" s="7"/>
      <c r="R6" s="0"/>
      <c r="S6" s="7" t="n">
        <v>-56.25</v>
      </c>
      <c r="T6" s="0"/>
      <c r="U6" s="7"/>
      <c r="V6" s="0"/>
      <c r="W6" s="0"/>
      <c r="X6" s="7" t="n">
        <v>24.3850806451613</v>
      </c>
      <c r="Y6" s="0"/>
      <c r="Z6" s="7" t="n">
        <v>0</v>
      </c>
      <c r="AA6" s="0"/>
      <c r="AB6" s="0"/>
      <c r="AC6" s="0"/>
    </row>
    <row r="7" customFormat="false" ht="10.2" hidden="false" customHeight="false" outlineLevel="0" collapsed="false">
      <c r="A7" s="6" t="n">
        <v>1964</v>
      </c>
      <c r="B7" s="7" t="n">
        <v>195.873655913979</v>
      </c>
      <c r="C7" s="7" t="n">
        <v>527.5</v>
      </c>
      <c r="D7" s="7" t="n">
        <v>4.47916666666667</v>
      </c>
      <c r="E7" s="7" t="n">
        <v>0</v>
      </c>
      <c r="F7" s="0"/>
      <c r="G7" s="7"/>
      <c r="H7" s="0"/>
      <c r="I7" s="8" t="n">
        <f aca="false">-SUM(B7:H7)-K7-L7-S7+SUM(U7:Z7)-P7</f>
        <v>-11.5076047311827</v>
      </c>
      <c r="J7" s="0"/>
      <c r="K7" s="7" t="n">
        <v>-127.06632</v>
      </c>
      <c r="L7" s="7" t="n">
        <v>0</v>
      </c>
      <c r="M7" s="7"/>
      <c r="N7" s="7"/>
      <c r="O7" s="0"/>
      <c r="P7" s="7" t="n">
        <v>-491.979166666667</v>
      </c>
      <c r="Q7" s="7"/>
      <c r="R7" s="0"/>
      <c r="S7" s="7" t="n">
        <v>-58.125</v>
      </c>
      <c r="T7" s="0"/>
      <c r="U7" s="7"/>
      <c r="V7" s="0"/>
      <c r="W7" s="0"/>
      <c r="X7" s="7" t="n">
        <v>39.1747311827957</v>
      </c>
      <c r="Y7" s="0"/>
      <c r="Z7" s="7" t="n">
        <v>0</v>
      </c>
      <c r="AA7" s="0"/>
      <c r="AB7" s="0"/>
      <c r="AC7" s="0"/>
    </row>
    <row r="8" customFormat="false" ht="10.2" hidden="false" customHeight="false" outlineLevel="0" collapsed="false">
      <c r="A8" s="6" t="n">
        <v>1965</v>
      </c>
      <c r="B8" s="7" t="n">
        <v>220.556115591398</v>
      </c>
      <c r="C8" s="7" t="n">
        <v>491.6</v>
      </c>
      <c r="D8" s="7" t="n">
        <v>0</v>
      </c>
      <c r="E8" s="7" t="n">
        <v>0</v>
      </c>
      <c r="F8" s="0"/>
      <c r="G8" s="7"/>
      <c r="H8" s="0"/>
      <c r="I8" s="8" t="n">
        <f aca="false">-SUM(B8:H8)-K8-L8-S8+SUM(U8:Z8)-P8</f>
        <v>-37.4382724731184</v>
      </c>
      <c r="J8" s="0"/>
      <c r="K8" s="7" t="n">
        <v>-104.35662</v>
      </c>
      <c r="L8" s="7" t="n">
        <v>0</v>
      </c>
      <c r="M8" s="7"/>
      <c r="N8" s="7"/>
      <c r="O8" s="0"/>
      <c r="P8" s="7" t="n">
        <v>-467.083333333333</v>
      </c>
      <c r="Q8" s="7"/>
      <c r="R8" s="0"/>
      <c r="S8" s="7" t="n">
        <v>-59.1666666666667</v>
      </c>
      <c r="T8" s="0"/>
      <c r="U8" s="7"/>
      <c r="V8" s="0"/>
      <c r="W8" s="0"/>
      <c r="X8" s="7" t="n">
        <v>44.1112231182796</v>
      </c>
      <c r="Y8" s="0"/>
      <c r="Z8" s="7" t="n">
        <v>0</v>
      </c>
      <c r="AA8" s="0"/>
      <c r="AB8" s="0"/>
      <c r="AC8" s="0"/>
    </row>
    <row r="9" customFormat="false" ht="10.2" hidden="false" customHeight="false" outlineLevel="0" collapsed="false">
      <c r="A9" s="6" t="n">
        <v>1966</v>
      </c>
      <c r="B9" s="7" t="n">
        <v>194.981518817204</v>
      </c>
      <c r="C9" s="7" t="n">
        <v>599.3</v>
      </c>
      <c r="D9" s="7" t="n">
        <v>-24.1666666666667</v>
      </c>
      <c r="E9" s="7" t="n">
        <v>0</v>
      </c>
      <c r="F9" s="0"/>
      <c r="G9" s="7"/>
      <c r="H9" s="0"/>
      <c r="I9" s="8" t="n">
        <f aca="false">-SUM(B9:H9)-K9-L9-S9+SUM(U9:Z9)-P9</f>
        <v>-199.12796172043</v>
      </c>
      <c r="J9" s="0"/>
      <c r="K9" s="7" t="n">
        <v>-55.01142</v>
      </c>
      <c r="L9" s="7" t="n">
        <v>0</v>
      </c>
      <c r="M9" s="7"/>
      <c r="N9" s="7"/>
      <c r="O9" s="0"/>
      <c r="P9" s="7" t="n">
        <v>-403.229166666667</v>
      </c>
      <c r="Q9" s="7"/>
      <c r="R9" s="0"/>
      <c r="S9" s="7" t="n">
        <v>-73.75</v>
      </c>
      <c r="T9" s="0"/>
      <c r="U9" s="7"/>
      <c r="V9" s="0"/>
      <c r="W9" s="0"/>
      <c r="X9" s="7" t="n">
        <v>38.9963037634409</v>
      </c>
      <c r="Y9" s="0"/>
      <c r="Z9" s="7" t="n">
        <v>0</v>
      </c>
      <c r="AA9" s="0"/>
      <c r="AB9" s="0"/>
      <c r="AC9" s="0"/>
    </row>
    <row r="10" customFormat="false" ht="10.2" hidden="false" customHeight="false" outlineLevel="0" collapsed="false">
      <c r="A10" s="6" t="n">
        <v>1967</v>
      </c>
      <c r="B10" s="7" t="n">
        <v>237.110215053763</v>
      </c>
      <c r="C10" s="7" t="n">
        <v>579.6</v>
      </c>
      <c r="D10" s="7" t="n">
        <v>-24.2708333333333</v>
      </c>
      <c r="E10" s="7" t="n">
        <v>0</v>
      </c>
      <c r="F10" s="0"/>
      <c r="G10" s="7"/>
      <c r="H10" s="0"/>
      <c r="I10" s="8" t="n">
        <f aca="false">-SUM(B10:H10)-K10-L10-S10+SUM(U10:Z10)-P10</f>
        <v>-111.945798709677</v>
      </c>
      <c r="J10" s="0"/>
      <c r="K10" s="7" t="n">
        <v>-101.19654</v>
      </c>
      <c r="L10" s="7" t="n">
        <v>0</v>
      </c>
      <c r="M10" s="7"/>
      <c r="N10" s="7"/>
      <c r="O10" s="0"/>
      <c r="P10" s="7" t="n">
        <v>-452.916666666667</v>
      </c>
      <c r="Q10" s="7"/>
      <c r="R10" s="0"/>
      <c r="S10" s="7" t="n">
        <v>-78.9583333333333</v>
      </c>
      <c r="T10" s="0"/>
      <c r="U10" s="7"/>
      <c r="V10" s="0"/>
      <c r="W10" s="0"/>
      <c r="X10" s="7" t="n">
        <v>47.4220430107527</v>
      </c>
      <c r="Y10" s="0"/>
      <c r="Z10" s="7" t="n">
        <v>0</v>
      </c>
      <c r="AA10" s="0"/>
      <c r="AB10" s="0"/>
      <c r="AC10" s="0"/>
    </row>
    <row r="11" customFormat="false" ht="10.2" hidden="false" customHeight="false" outlineLevel="0" collapsed="false">
      <c r="A11" s="6" t="n">
        <v>1968</v>
      </c>
      <c r="B11" s="7" t="n">
        <v>276.06686827957</v>
      </c>
      <c r="C11" s="7" t="n">
        <v>306.6</v>
      </c>
      <c r="D11" s="7" t="n">
        <v>-6.35416666666667</v>
      </c>
      <c r="E11" s="7" t="n">
        <v>0</v>
      </c>
      <c r="F11" s="0"/>
      <c r="G11" s="7"/>
      <c r="H11" s="0"/>
      <c r="I11" s="8" t="n">
        <f aca="false">-SUM(B11:H11)-K11-L11-S11+SUM(U11:Z11)-P11</f>
        <v>51.364305376344</v>
      </c>
      <c r="J11" s="0"/>
      <c r="K11" s="7" t="n">
        <v>-121.9428</v>
      </c>
      <c r="L11" s="7" t="n">
        <v>0</v>
      </c>
      <c r="M11" s="7"/>
      <c r="N11" s="7"/>
      <c r="O11" s="0"/>
      <c r="P11" s="7" t="n">
        <v>-368.229166666667</v>
      </c>
      <c r="Q11" s="7"/>
      <c r="R11" s="0"/>
      <c r="S11" s="7" t="n">
        <v>-82.2916666666667</v>
      </c>
      <c r="T11" s="0"/>
      <c r="U11" s="7"/>
      <c r="V11" s="0"/>
      <c r="W11" s="0"/>
      <c r="X11" s="7" t="n">
        <v>55.213373655914</v>
      </c>
      <c r="Y11" s="0"/>
      <c r="Z11" s="7" t="n">
        <v>0</v>
      </c>
      <c r="AA11" s="0"/>
      <c r="AB11" s="0"/>
      <c r="AC11" s="0"/>
    </row>
    <row r="12" customFormat="false" ht="10.2" hidden="false" customHeight="false" outlineLevel="0" collapsed="false">
      <c r="A12" s="6" t="n">
        <v>1969</v>
      </c>
      <c r="B12" s="7" t="n">
        <v>305.011760752688</v>
      </c>
      <c r="C12" s="7" t="n">
        <v>375</v>
      </c>
      <c r="D12" s="7" t="n">
        <v>98.9583333333333</v>
      </c>
      <c r="E12" s="7" t="n">
        <v>0</v>
      </c>
      <c r="F12" s="0"/>
      <c r="G12" s="7"/>
      <c r="H12" s="0"/>
      <c r="I12" s="8" t="n">
        <f aca="false">-SUM(B12:H12)-K12-L12-S12+SUM(U12:Z12)-P12</f>
        <v>-41.2770286021506</v>
      </c>
      <c r="J12" s="0"/>
      <c r="K12" s="7" t="n">
        <v>-157.73238</v>
      </c>
      <c r="L12" s="7" t="n">
        <v>0</v>
      </c>
      <c r="M12" s="7"/>
      <c r="N12" s="7"/>
      <c r="O12" s="0"/>
      <c r="P12" s="7" t="n">
        <v>-427.916666666667</v>
      </c>
      <c r="Q12" s="7"/>
      <c r="R12" s="0"/>
      <c r="S12" s="7" t="n">
        <v>-91.0416666666667</v>
      </c>
      <c r="T12" s="0"/>
      <c r="U12" s="7"/>
      <c r="V12" s="0"/>
      <c r="W12" s="0"/>
      <c r="X12" s="7" t="n">
        <v>61.0023521505376</v>
      </c>
      <c r="Y12" s="0"/>
      <c r="Z12" s="7" t="n">
        <v>0</v>
      </c>
      <c r="AA12" s="0"/>
      <c r="AB12" s="0"/>
      <c r="AC12" s="0"/>
    </row>
    <row r="13" customFormat="false" ht="10.2" hidden="false" customHeight="false" outlineLevel="0" collapsed="false">
      <c r="A13" s="6" t="n">
        <v>1970</v>
      </c>
      <c r="B13" s="7" t="n">
        <v>359.828629032258</v>
      </c>
      <c r="C13" s="7" t="n">
        <v>549</v>
      </c>
      <c r="D13" s="7" t="n">
        <v>-32.2916666666667</v>
      </c>
      <c r="E13" s="7" t="n">
        <v>0</v>
      </c>
      <c r="F13" s="0"/>
      <c r="G13" s="7"/>
      <c r="H13" s="0"/>
      <c r="I13" s="8" t="n">
        <f aca="false">-SUM(B13:H13)-K13-L13-S13+SUM(U13:Z13)-P13</f>
        <v>119.200854623656</v>
      </c>
      <c r="J13" s="0"/>
      <c r="K13" s="7" t="n">
        <v>-199.53486</v>
      </c>
      <c r="L13" s="7" t="n">
        <v>-33.7029569892473</v>
      </c>
      <c r="M13" s="7"/>
      <c r="N13" s="7"/>
      <c r="O13" s="0"/>
      <c r="P13" s="7" t="n">
        <v>-588.541666666667</v>
      </c>
      <c r="Q13" s="7"/>
      <c r="R13" s="0"/>
      <c r="S13" s="7" t="n">
        <v>-22.9166666666667</v>
      </c>
      <c r="T13" s="0"/>
      <c r="U13" s="7"/>
      <c r="V13" s="0"/>
      <c r="W13" s="0"/>
      <c r="X13" s="7" t="n">
        <v>65.625</v>
      </c>
      <c r="Y13" s="0"/>
      <c r="Z13" s="7" t="n">
        <v>85.4166666666667</v>
      </c>
      <c r="AA13" s="0"/>
      <c r="AB13" s="0"/>
      <c r="AC13" s="0"/>
    </row>
    <row r="14" customFormat="false" ht="10.2" hidden="false" customHeight="false" outlineLevel="0" collapsed="false">
      <c r="A14" s="6" t="n">
        <v>1971</v>
      </c>
      <c r="B14" s="7" t="n">
        <v>369.74126344086</v>
      </c>
      <c r="C14" s="7" t="n">
        <v>514</v>
      </c>
      <c r="D14" s="7" t="n">
        <v>-68.75</v>
      </c>
      <c r="E14" s="7" t="n">
        <v>0</v>
      </c>
      <c r="F14" s="0"/>
      <c r="G14" s="7"/>
      <c r="H14" s="0"/>
      <c r="I14" s="8" t="n">
        <f aca="false">-SUM(B14:H14)-K14-L14-S14+SUM(U14:Z14)-P14</f>
        <v>39.7377569892473</v>
      </c>
      <c r="J14" s="0"/>
      <c r="K14" s="7" t="n">
        <v>-232.5348</v>
      </c>
      <c r="L14" s="7" t="n">
        <v>-34.6942204301075</v>
      </c>
      <c r="M14" s="7"/>
      <c r="N14" s="7"/>
      <c r="O14" s="0"/>
      <c r="P14" s="7" t="n">
        <v>-458.333333333333</v>
      </c>
      <c r="Q14" s="7"/>
      <c r="R14" s="0"/>
      <c r="S14" s="7" t="n">
        <v>-31.25</v>
      </c>
      <c r="T14" s="0"/>
      <c r="U14" s="7"/>
      <c r="V14" s="0"/>
      <c r="W14" s="0"/>
      <c r="X14" s="7" t="n">
        <v>21.875</v>
      </c>
      <c r="Y14" s="0"/>
      <c r="Z14" s="7" t="n">
        <v>76.0416666666667</v>
      </c>
      <c r="AA14" s="0"/>
      <c r="AB14" s="0"/>
      <c r="AC14" s="0"/>
    </row>
    <row r="15" customFormat="false" ht="10.2" hidden="false" customHeight="false" outlineLevel="0" collapsed="false">
      <c r="A15" s="6" t="n">
        <v>1972</v>
      </c>
      <c r="B15" s="7" t="n">
        <v>395.514112903226</v>
      </c>
      <c r="C15" s="7" t="n">
        <v>325</v>
      </c>
      <c r="D15" s="7" t="n">
        <v>-42.7083333333333</v>
      </c>
      <c r="E15" s="7" t="n">
        <v>0</v>
      </c>
      <c r="F15" s="0"/>
      <c r="G15" s="7"/>
      <c r="H15" s="0"/>
      <c r="I15" s="8" t="n">
        <f aca="false">-SUM(B15:H15)-K15-L15-S15+SUM(U15:Z15)-P15</f>
        <v>19.4201048387098</v>
      </c>
      <c r="J15" s="0"/>
      <c r="K15" s="7" t="n">
        <v>-163.782</v>
      </c>
      <c r="L15" s="7" t="n">
        <v>-40.6418010752688</v>
      </c>
      <c r="M15" s="7"/>
      <c r="N15" s="7"/>
      <c r="O15" s="0"/>
      <c r="P15" s="7" t="n">
        <v>-362.5</v>
      </c>
      <c r="Q15" s="7"/>
      <c r="R15" s="0"/>
      <c r="S15" s="7" t="n">
        <v>-37.5</v>
      </c>
      <c r="T15" s="0"/>
      <c r="U15" s="7"/>
      <c r="V15" s="0"/>
      <c r="W15" s="0"/>
      <c r="X15" s="7" t="n">
        <v>14.75</v>
      </c>
      <c r="Y15" s="0"/>
      <c r="Z15" s="7" t="n">
        <v>78.0520833333333</v>
      </c>
      <c r="AA15" s="0"/>
      <c r="AB15" s="0"/>
      <c r="AC15" s="0"/>
    </row>
    <row r="16" customFormat="false" ht="10.2" hidden="false" customHeight="false" outlineLevel="0" collapsed="false">
      <c r="A16" s="6" t="n">
        <v>1973</v>
      </c>
      <c r="B16" s="7" t="n">
        <v>263.676075268817</v>
      </c>
      <c r="C16" s="7" t="n">
        <v>561</v>
      </c>
      <c r="D16" s="7" t="n">
        <v>-110.416666666667</v>
      </c>
      <c r="E16" s="7" t="n">
        <v>0</v>
      </c>
      <c r="F16" s="0"/>
      <c r="G16" s="7"/>
      <c r="H16" s="0"/>
      <c r="I16" s="8" t="n">
        <f aca="false">-SUM(B16:H16)-K16-L16-S16+SUM(U16:Z16)-P16</f>
        <v>111.483449247312</v>
      </c>
      <c r="J16" s="0"/>
      <c r="K16" s="7" t="n">
        <v>-192.40146</v>
      </c>
      <c r="L16" s="7" t="n">
        <v>-41.633064516129</v>
      </c>
      <c r="M16" s="7"/>
      <c r="N16" s="7"/>
      <c r="O16" s="0"/>
      <c r="P16" s="7" t="n">
        <v>-468.75</v>
      </c>
      <c r="Q16" s="7"/>
      <c r="R16" s="0"/>
      <c r="S16" s="7" t="n">
        <v>-27.0833333333333</v>
      </c>
      <c r="T16" s="0"/>
      <c r="U16" s="7"/>
      <c r="V16" s="0"/>
      <c r="W16" s="0"/>
      <c r="X16" s="7" t="n">
        <v>7.375</v>
      </c>
      <c r="Y16" s="0"/>
      <c r="Z16" s="7" t="n">
        <v>88.5</v>
      </c>
      <c r="AA16" s="0"/>
      <c r="AB16" s="0"/>
      <c r="AC16" s="0"/>
    </row>
    <row r="17" customFormat="false" ht="10.2" hidden="false" customHeight="false" outlineLevel="0" collapsed="false">
      <c r="A17" s="6" t="n">
        <v>1974</v>
      </c>
      <c r="B17" s="7" t="n">
        <v>365.776209677419</v>
      </c>
      <c r="C17" s="7" t="n">
        <v>653</v>
      </c>
      <c r="D17" s="7" t="n">
        <v>10.4166666666667</v>
      </c>
      <c r="E17" s="7" t="n">
        <v>0</v>
      </c>
      <c r="F17" s="0"/>
      <c r="G17" s="7"/>
      <c r="H17" s="0"/>
      <c r="I17" s="8" t="n">
        <f aca="false">-SUM(B17:H17)-K17-L17-S17+SUM(U17:Z17)-P17</f>
        <v>-42.740839032258</v>
      </c>
      <c r="J17" s="0"/>
      <c r="K17" s="7" t="n">
        <v>-190.43154</v>
      </c>
      <c r="L17" s="7" t="n">
        <v>-36.6767473118279</v>
      </c>
      <c r="M17" s="7"/>
      <c r="N17" s="7"/>
      <c r="O17" s="0"/>
      <c r="P17" s="7" t="n">
        <v>-601.041666666667</v>
      </c>
      <c r="Q17" s="7"/>
      <c r="R17" s="0"/>
      <c r="S17" s="7" t="n">
        <v>-45.8333333333333</v>
      </c>
      <c r="T17" s="0"/>
      <c r="U17" s="7"/>
      <c r="V17" s="0"/>
      <c r="W17" s="0"/>
      <c r="X17" s="7" t="n">
        <v>8.60416666666667</v>
      </c>
      <c r="Y17" s="0"/>
      <c r="Z17" s="7" t="n">
        <v>103.864583333333</v>
      </c>
      <c r="AA17" s="0"/>
      <c r="AB17" s="0"/>
      <c r="AC17" s="0"/>
    </row>
    <row r="18" customFormat="false" ht="10.2" hidden="false" customHeight="false" outlineLevel="0" collapsed="false">
      <c r="A18" s="6" t="n">
        <v>1975</v>
      </c>
      <c r="B18" s="7" t="n">
        <v>293.413978494624</v>
      </c>
      <c r="C18" s="7" t="n">
        <v>928</v>
      </c>
      <c r="D18" s="7" t="n">
        <v>-89.5833333333333</v>
      </c>
      <c r="E18" s="7" t="n">
        <v>0</v>
      </c>
      <c r="F18" s="0"/>
      <c r="G18" s="7"/>
      <c r="H18" s="0"/>
      <c r="I18" s="8" t="n">
        <f aca="false">-SUM(B18:H18)-K18-L18-S18+SUM(U18:Z18)-P18</f>
        <v>-62.9016216129032</v>
      </c>
      <c r="J18" s="0"/>
      <c r="K18" s="7" t="n">
        <v>-193.18608</v>
      </c>
      <c r="L18" s="7" t="n">
        <v>-1.98252688172043</v>
      </c>
      <c r="M18" s="7"/>
      <c r="N18" s="7"/>
      <c r="O18" s="0"/>
      <c r="P18" s="7" t="n">
        <v>-713.541666666667</v>
      </c>
      <c r="Q18" s="7"/>
      <c r="R18" s="0"/>
      <c r="S18" s="7" t="n">
        <v>-62.5</v>
      </c>
      <c r="T18" s="0"/>
      <c r="U18" s="7"/>
      <c r="V18" s="0"/>
      <c r="W18" s="0"/>
      <c r="X18" s="7" t="n">
        <v>6.14583333333333</v>
      </c>
      <c r="Y18" s="0"/>
      <c r="Z18" s="7" t="n">
        <v>91.5729166666667</v>
      </c>
      <c r="AA18" s="0"/>
      <c r="AB18" s="0"/>
      <c r="AC18" s="0"/>
    </row>
    <row r="19" customFormat="false" ht="10.2" hidden="false" customHeight="false" outlineLevel="0" collapsed="false">
      <c r="A19" s="6" t="n">
        <v>1976</v>
      </c>
      <c r="B19" s="7" t="n">
        <v>359.828629032258</v>
      </c>
      <c r="C19" s="7" t="n">
        <v>600</v>
      </c>
      <c r="D19" s="7" t="n">
        <v>67.7083333333333</v>
      </c>
      <c r="E19" s="7" t="n">
        <v>0</v>
      </c>
      <c r="F19" s="0"/>
      <c r="G19" s="7"/>
      <c r="H19" s="0"/>
      <c r="I19" s="8" t="n">
        <f aca="false">-SUM(B19:H19)-K19-L19-S19+SUM(U19:Z19)-P19</f>
        <v>-39.8848291397849</v>
      </c>
      <c r="J19" s="0"/>
      <c r="K19" s="7" t="n">
        <v>-99.75798</v>
      </c>
      <c r="L19" s="7" t="n">
        <v>-29.7379032258064</v>
      </c>
      <c r="M19" s="7"/>
      <c r="N19" s="7"/>
      <c r="O19" s="0"/>
      <c r="P19" s="7" t="n">
        <v>-775</v>
      </c>
      <c r="Q19" s="7"/>
      <c r="R19" s="0"/>
      <c r="S19" s="7" t="n">
        <v>-60.4166666666667</v>
      </c>
      <c r="T19" s="0"/>
      <c r="U19" s="7"/>
      <c r="V19" s="0"/>
      <c r="W19" s="0"/>
      <c r="X19" s="7" t="n">
        <v>4.30208333333333</v>
      </c>
      <c r="Y19" s="0"/>
      <c r="Z19" s="7" t="n">
        <v>18.4375</v>
      </c>
      <c r="AA19" s="0"/>
      <c r="AB19" s="0"/>
      <c r="AC19" s="0"/>
    </row>
    <row r="20" customFormat="false" ht="10.2" hidden="false" customHeight="false" outlineLevel="0" collapsed="false">
      <c r="A20" s="6" t="n">
        <v>1977</v>
      </c>
      <c r="B20" s="7" t="n">
        <v>312.247983870968</v>
      </c>
      <c r="C20" s="7" t="n">
        <v>792</v>
      </c>
      <c r="D20" s="7" t="n">
        <v>-173.958333333333</v>
      </c>
      <c r="E20" s="7" t="n">
        <v>0</v>
      </c>
      <c r="F20" s="0"/>
      <c r="G20" s="7"/>
      <c r="H20" s="0"/>
      <c r="I20" s="8" t="n">
        <f aca="false">-SUM(B20:H20)-K20-L20-S20+SUM(U20:Z20)-P20</f>
        <v>21.9259703225806</v>
      </c>
      <c r="J20" s="0"/>
      <c r="K20" s="7" t="n">
        <v>-136.26468</v>
      </c>
      <c r="L20" s="7" t="n">
        <v>-38.6592741935484</v>
      </c>
      <c r="M20" s="7"/>
      <c r="N20" s="7"/>
      <c r="O20" s="0"/>
      <c r="P20" s="7" t="n">
        <v>-663.541666666667</v>
      </c>
      <c r="Q20" s="7"/>
      <c r="R20" s="0"/>
      <c r="S20" s="7" t="n">
        <v>-64.5833333333333</v>
      </c>
      <c r="T20" s="0"/>
      <c r="U20" s="7"/>
      <c r="V20" s="0"/>
      <c r="W20" s="0"/>
      <c r="X20" s="7" t="n">
        <v>3.07291666666667</v>
      </c>
      <c r="Y20" s="0"/>
      <c r="Z20" s="7" t="n">
        <v>46.09375</v>
      </c>
      <c r="AA20" s="0"/>
      <c r="AB20" s="0"/>
      <c r="AC20" s="0"/>
    </row>
    <row r="21" customFormat="false" ht="10.2" hidden="false" customHeight="false" outlineLevel="0" collapsed="false">
      <c r="A21" s="6" t="n">
        <v>1978</v>
      </c>
      <c r="B21" s="7" t="n">
        <v>253.763440860215</v>
      </c>
      <c r="C21" s="7" t="n">
        <v>586</v>
      </c>
      <c r="D21" s="7" t="n">
        <v>166.666666666667</v>
      </c>
      <c r="E21" s="7" t="n">
        <v>0</v>
      </c>
      <c r="F21" s="0"/>
      <c r="G21" s="7"/>
      <c r="H21" s="0"/>
      <c r="I21" s="8" t="n">
        <f aca="false">-SUM(B21:H21)-K21-L21-S21+SUM(U21:Z21)-P21</f>
        <v>-20.1085773118277</v>
      </c>
      <c r="J21" s="0"/>
      <c r="K21" s="7" t="n">
        <v>-122.34942</v>
      </c>
      <c r="L21" s="7" t="n">
        <v>-32.7116935483871</v>
      </c>
      <c r="M21" s="7"/>
      <c r="N21" s="7"/>
      <c r="O21" s="0"/>
      <c r="P21" s="7" t="n">
        <v>-742.708333333333</v>
      </c>
      <c r="Q21" s="7"/>
      <c r="R21" s="0"/>
      <c r="S21" s="7" t="n">
        <v>-64.5833333333333</v>
      </c>
      <c r="T21" s="0"/>
      <c r="U21" s="7"/>
      <c r="V21" s="0"/>
      <c r="W21" s="0"/>
      <c r="X21" s="7" t="n">
        <v>1.22916666666667</v>
      </c>
      <c r="Y21" s="0"/>
      <c r="Z21" s="7" t="n">
        <v>22.7395833333333</v>
      </c>
      <c r="AA21" s="0"/>
      <c r="AB21" s="0"/>
      <c r="AC21" s="0"/>
    </row>
    <row r="22" customFormat="false" ht="10.2" hidden="false" customHeight="false" outlineLevel="0" collapsed="false">
      <c r="A22" s="6" t="n">
        <v>1979</v>
      </c>
      <c r="B22" s="7" t="n">
        <v>425.252016129032</v>
      </c>
      <c r="C22" s="7" t="n">
        <v>682</v>
      </c>
      <c r="D22" s="7" t="n">
        <v>-100</v>
      </c>
      <c r="E22" s="7" t="n">
        <v>0</v>
      </c>
      <c r="F22" s="0"/>
      <c r="G22" s="7"/>
      <c r="H22" s="0"/>
      <c r="I22" s="8" t="n">
        <f aca="false">-SUM(B22:H22)-K22-L22-S22+SUM(U22:Z22)-P22</f>
        <v>-54.5852421505376</v>
      </c>
      <c r="J22" s="0"/>
      <c r="K22" s="7" t="n">
        <v>-184.69836</v>
      </c>
      <c r="L22" s="7" t="n">
        <v>-36.6767473118279</v>
      </c>
      <c r="M22" s="7"/>
      <c r="N22" s="7"/>
      <c r="O22" s="0"/>
      <c r="P22" s="7" t="n">
        <v>-638.541666666667</v>
      </c>
      <c r="Q22" s="7"/>
      <c r="R22" s="0"/>
      <c r="S22" s="7" t="n">
        <v>-58.3333333333333</v>
      </c>
      <c r="T22" s="0"/>
      <c r="U22" s="7"/>
      <c r="V22" s="0"/>
      <c r="W22" s="0"/>
      <c r="X22" s="7" t="n">
        <v>0</v>
      </c>
      <c r="Y22" s="0"/>
      <c r="Z22" s="7" t="n">
        <v>34.4166666666667</v>
      </c>
      <c r="AA22" s="0"/>
      <c r="AB22" s="0"/>
      <c r="AC22" s="0"/>
    </row>
    <row r="23" customFormat="false" ht="10.2" hidden="false" customHeight="false" outlineLevel="0" collapsed="false">
      <c r="A23" s="6" t="n">
        <v>1980</v>
      </c>
      <c r="B23" s="7" t="n">
        <v>227.990591397849</v>
      </c>
      <c r="C23" s="7" t="n">
        <v>627</v>
      </c>
      <c r="D23" s="7" t="n">
        <v>143.75</v>
      </c>
      <c r="E23" s="7" t="n">
        <v>0</v>
      </c>
      <c r="F23" s="0"/>
      <c r="G23" s="7"/>
      <c r="H23" s="0"/>
      <c r="I23" s="8" t="n">
        <f aca="false">-SUM(B23:H23)-K23-L23-S23+SUM(U23:Z23)-P23</f>
        <v>-63.8041602150538</v>
      </c>
      <c r="J23" s="0"/>
      <c r="K23" s="7" t="n">
        <v>-220.5117</v>
      </c>
      <c r="L23" s="7" t="n">
        <v>-41.633064516129</v>
      </c>
      <c r="M23" s="7"/>
      <c r="N23" s="7"/>
      <c r="O23" s="0"/>
      <c r="P23" s="7" t="n">
        <v>-601.041666666667</v>
      </c>
      <c r="Q23" s="7"/>
      <c r="R23" s="0"/>
      <c r="S23" s="7" t="n">
        <v>-52.0833333333333</v>
      </c>
      <c r="T23" s="0"/>
      <c r="U23" s="7"/>
      <c r="V23" s="0"/>
      <c r="W23" s="0"/>
      <c r="X23" s="7" t="n">
        <v>0</v>
      </c>
      <c r="Y23" s="0"/>
      <c r="Z23" s="7" t="n">
        <v>19.6666666666667</v>
      </c>
      <c r="AA23" s="0"/>
      <c r="AB23" s="0"/>
      <c r="AC23" s="0"/>
    </row>
    <row r="24" customFormat="false" ht="10.2" hidden="false" customHeight="false" outlineLevel="0" collapsed="false">
      <c r="A24" s="6" t="n">
        <v>1981</v>
      </c>
      <c r="B24" s="7" t="n">
        <v>291.431451612903</v>
      </c>
      <c r="C24" s="7" t="n">
        <v>508</v>
      </c>
      <c r="D24" s="7" t="n">
        <v>15.625</v>
      </c>
      <c r="E24" s="7" t="n">
        <v>0</v>
      </c>
      <c r="F24" s="0"/>
      <c r="G24" s="7"/>
      <c r="H24" s="0"/>
      <c r="I24" s="8" t="n">
        <f aca="false">-SUM(B24:H24)-K24-L24-S24+SUM(U24:Z24)-P24</f>
        <v>25.1234394623657</v>
      </c>
      <c r="J24" s="0"/>
      <c r="K24" s="7" t="n">
        <v>-234.00684</v>
      </c>
      <c r="L24" s="7" t="n">
        <v>-40.6418010752688</v>
      </c>
      <c r="M24" s="7"/>
      <c r="N24" s="7"/>
      <c r="O24" s="0"/>
      <c r="P24" s="7" t="n">
        <v>-490.625</v>
      </c>
      <c r="Q24" s="7"/>
      <c r="R24" s="0"/>
      <c r="S24" s="7" t="n">
        <v>-56.25</v>
      </c>
      <c r="T24" s="0"/>
      <c r="U24" s="7"/>
      <c r="V24" s="0"/>
      <c r="W24" s="0"/>
      <c r="X24" s="7" t="n">
        <v>0</v>
      </c>
      <c r="Y24" s="0"/>
      <c r="Z24" s="7" t="n">
        <v>18.65625</v>
      </c>
      <c r="AA24" s="0"/>
      <c r="AB24" s="0"/>
      <c r="AC24" s="0"/>
    </row>
    <row r="25" customFormat="false" ht="10.2" hidden="false" customHeight="false" outlineLevel="0" collapsed="false">
      <c r="A25" s="6" t="n">
        <v>1982</v>
      </c>
      <c r="B25" s="7" t="n">
        <v>301.344086021505</v>
      </c>
      <c r="C25" s="7" t="n">
        <v>526</v>
      </c>
      <c r="D25" s="7" t="n">
        <v>116.666666666667</v>
      </c>
      <c r="E25" s="7" t="n">
        <v>0</v>
      </c>
      <c r="F25" s="0"/>
      <c r="G25" s="7"/>
      <c r="H25" s="0"/>
      <c r="I25" s="8" t="n">
        <f aca="false">-SUM(B25:H25)-K25-L25-S25+SUM(U25:Z25)-P25</f>
        <v>-67.1832849462365</v>
      </c>
      <c r="J25" s="0"/>
      <c r="K25" s="7" t="n">
        <v>-180.144</v>
      </c>
      <c r="L25" s="7" t="n">
        <v>-40.6418010752688</v>
      </c>
      <c r="M25" s="7"/>
      <c r="N25" s="7"/>
      <c r="O25" s="0"/>
      <c r="P25" s="7" t="n">
        <v>-538.541666666667</v>
      </c>
      <c r="Q25" s="7"/>
      <c r="R25" s="0"/>
      <c r="S25" s="7" t="n">
        <v>-43.75</v>
      </c>
      <c r="T25" s="0"/>
      <c r="U25" s="7"/>
      <c r="V25" s="0"/>
      <c r="W25" s="0"/>
      <c r="X25" s="7" t="n">
        <v>0</v>
      </c>
      <c r="Y25" s="0"/>
      <c r="Z25" s="7" t="n">
        <v>73.75</v>
      </c>
      <c r="AA25" s="0"/>
      <c r="AB25" s="0"/>
      <c r="AC25" s="0"/>
    </row>
    <row r="26" customFormat="false" ht="10.2" hidden="false" customHeight="false" outlineLevel="0" collapsed="false">
      <c r="A26" s="6" t="n">
        <v>1983</v>
      </c>
      <c r="B26" s="7" t="n">
        <v>284.492607526882</v>
      </c>
      <c r="C26" s="7" t="n">
        <v>345</v>
      </c>
      <c r="D26" s="7" t="n">
        <v>79.1666666666667</v>
      </c>
      <c r="E26" s="7" t="n">
        <v>-19.9838709677419</v>
      </c>
      <c r="F26" s="0"/>
      <c r="G26" s="7"/>
      <c r="H26" s="0"/>
      <c r="I26" s="8" t="n">
        <f aca="false">-SUM(B26:H26)-K26-L26-S26+SUM(U26:Z26)-P26</f>
        <v>115.377931075269</v>
      </c>
      <c r="J26" s="0"/>
      <c r="K26" s="7" t="n">
        <v>-212.20488</v>
      </c>
      <c r="L26" s="7" t="n">
        <v>-39.6505376344086</v>
      </c>
      <c r="M26" s="7"/>
      <c r="N26" s="7"/>
      <c r="O26" s="0"/>
      <c r="P26" s="7" t="n">
        <v>-482.291666666667</v>
      </c>
      <c r="Q26" s="7"/>
      <c r="R26" s="0"/>
      <c r="S26" s="7" t="n">
        <v>-52.0833333333333</v>
      </c>
      <c r="T26" s="0"/>
      <c r="U26" s="7"/>
      <c r="V26" s="0"/>
      <c r="W26" s="0"/>
      <c r="X26" s="7" t="n">
        <v>0</v>
      </c>
      <c r="Y26" s="0"/>
      <c r="Z26" s="7" t="n">
        <v>17.8229166666667</v>
      </c>
      <c r="AA26" s="0"/>
      <c r="AB26" s="0"/>
      <c r="AC26" s="0"/>
    </row>
    <row r="27" customFormat="false" ht="10.2" hidden="false" customHeight="false" outlineLevel="0" collapsed="false">
      <c r="A27" s="6" t="n">
        <v>1984</v>
      </c>
      <c r="B27" s="7" t="n">
        <v>297.379032258065</v>
      </c>
      <c r="C27" s="7" t="n">
        <v>388</v>
      </c>
      <c r="D27" s="7" t="n">
        <v>-98.9583333333333</v>
      </c>
      <c r="E27" s="7" t="n">
        <v>0</v>
      </c>
      <c r="F27" s="0"/>
      <c r="G27" s="7"/>
      <c r="H27" s="0"/>
      <c r="I27" s="8" t="n">
        <f aca="false">-SUM(B27:H27)-K27-L27-S27+SUM(U27:Z27)-P27</f>
        <v>56.1368051612902</v>
      </c>
      <c r="J27" s="0"/>
      <c r="K27" s="7" t="n">
        <v>-108.05616</v>
      </c>
      <c r="L27" s="7" t="n">
        <v>-37.6680107526882</v>
      </c>
      <c r="M27" s="7"/>
      <c r="N27" s="7"/>
      <c r="O27" s="0"/>
      <c r="P27" s="7" t="n">
        <v>-352.083333333333</v>
      </c>
      <c r="Q27" s="7"/>
      <c r="R27" s="0"/>
      <c r="S27" s="7" t="n">
        <v>-56.25</v>
      </c>
      <c r="T27" s="0"/>
      <c r="U27" s="7"/>
      <c r="V27" s="0"/>
      <c r="W27" s="0"/>
      <c r="X27" s="7" t="n">
        <v>0</v>
      </c>
      <c r="Y27" s="0"/>
      <c r="Z27" s="7" t="n">
        <v>88.5</v>
      </c>
      <c r="AA27" s="0"/>
      <c r="AB27" s="0"/>
      <c r="AC27" s="0"/>
    </row>
    <row r="28" customFormat="false" ht="10.2" hidden="false" customHeight="false" outlineLevel="0" collapsed="false">
      <c r="A28" s="6" t="n">
        <v>1985</v>
      </c>
      <c r="B28" s="7" t="n">
        <v>233.938172043011</v>
      </c>
      <c r="C28" s="7" t="n">
        <v>550</v>
      </c>
      <c r="D28" s="7" t="n">
        <v>56.25</v>
      </c>
      <c r="E28" s="7" t="n">
        <v>0</v>
      </c>
      <c r="F28" s="0"/>
      <c r="G28" s="7"/>
      <c r="H28" s="0"/>
      <c r="I28" s="8" t="n">
        <f aca="false">-SUM(B28:H28)-K28-L28-S28+SUM(U28:Z28)-P28</f>
        <v>-56.0177078494625</v>
      </c>
      <c r="J28" s="0"/>
      <c r="K28" s="7" t="n">
        <v>-120.47994</v>
      </c>
      <c r="L28" s="7" t="n">
        <v>-38.6592741935484</v>
      </c>
      <c r="M28" s="7"/>
      <c r="N28" s="7"/>
      <c r="O28" s="0"/>
      <c r="P28" s="7" t="n">
        <v>-602.083333333333</v>
      </c>
      <c r="Q28" s="7"/>
      <c r="R28" s="0"/>
      <c r="S28" s="7" t="n">
        <v>-12.5</v>
      </c>
      <c r="T28" s="0"/>
      <c r="U28" s="7"/>
      <c r="V28" s="0"/>
      <c r="W28" s="0"/>
      <c r="X28" s="7" t="n">
        <v>0</v>
      </c>
      <c r="Y28" s="0"/>
      <c r="Z28" s="7" t="n">
        <v>10.4479166666667</v>
      </c>
      <c r="AA28" s="0"/>
      <c r="AB28" s="0"/>
      <c r="AC28" s="0"/>
    </row>
    <row r="29" customFormat="false" ht="10.2" hidden="false" customHeight="false" outlineLevel="0" collapsed="false">
      <c r="A29" s="6" t="n">
        <v>1986</v>
      </c>
      <c r="B29" s="7" t="n">
        <v>213.121639784946</v>
      </c>
      <c r="C29" s="7" t="n">
        <v>833</v>
      </c>
      <c r="D29" s="7" t="n">
        <v>-61.4583333333333</v>
      </c>
      <c r="E29" s="7" t="n">
        <v>0</v>
      </c>
      <c r="F29" s="0"/>
      <c r="G29" s="7"/>
      <c r="H29" s="0"/>
      <c r="I29" s="8" t="n">
        <f aca="false">-SUM(B29:H29)-K29-L29-S29+SUM(U29:Z29)-P29</f>
        <v>-53.0072093548386</v>
      </c>
      <c r="J29" s="0"/>
      <c r="K29" s="7" t="n">
        <v>-83.38896</v>
      </c>
      <c r="L29" s="7" t="n">
        <v>-34.6942204301075</v>
      </c>
      <c r="M29" s="7"/>
      <c r="N29" s="7"/>
      <c r="O29" s="0"/>
      <c r="P29" s="7" t="n">
        <v>-757.291666666667</v>
      </c>
      <c r="Q29" s="7"/>
      <c r="R29" s="0"/>
      <c r="S29" s="7" t="n">
        <v>-45.8333333333333</v>
      </c>
      <c r="T29" s="0"/>
      <c r="U29" s="7"/>
      <c r="V29" s="0"/>
      <c r="W29" s="0"/>
      <c r="X29" s="7" t="n">
        <v>0</v>
      </c>
      <c r="Y29" s="0"/>
      <c r="Z29" s="7" t="n">
        <v>10.4479166666667</v>
      </c>
      <c r="AA29" s="0"/>
      <c r="AB29" s="0"/>
      <c r="AC29" s="0"/>
    </row>
    <row r="30" customFormat="false" ht="10.2" hidden="false" customHeight="false" outlineLevel="0" collapsed="false">
      <c r="A30" s="6" t="n">
        <v>1987</v>
      </c>
      <c r="B30" s="7" t="n">
        <v>218.077956989247</v>
      </c>
      <c r="C30" s="7" t="n">
        <v>794</v>
      </c>
      <c r="D30" s="7" t="n">
        <v>60.4166666666667</v>
      </c>
      <c r="E30" s="7" t="n">
        <v>0</v>
      </c>
      <c r="F30" s="0"/>
      <c r="G30" s="7"/>
      <c r="H30" s="0"/>
      <c r="I30" s="8" t="n">
        <f aca="false">-SUM(B30:H30)-K30-L30-S30+SUM(U30:Z30)-P30</f>
        <v>19.493437311828</v>
      </c>
      <c r="J30" s="0"/>
      <c r="K30" s="7" t="n">
        <v>-173.03544</v>
      </c>
      <c r="L30" s="7" t="n">
        <v>-39.6505376344086</v>
      </c>
      <c r="M30" s="7"/>
      <c r="N30" s="7"/>
      <c r="O30" s="0"/>
      <c r="P30" s="7" t="n">
        <v>-818.75</v>
      </c>
      <c r="Q30" s="7"/>
      <c r="R30" s="0"/>
      <c r="S30" s="7" t="n">
        <v>-56.25</v>
      </c>
      <c r="T30" s="0"/>
      <c r="U30" s="7"/>
      <c r="V30" s="0"/>
      <c r="W30" s="0"/>
      <c r="X30" s="7" t="n">
        <v>0</v>
      </c>
      <c r="Y30" s="0"/>
      <c r="Z30" s="7" t="n">
        <v>4.30208333333333</v>
      </c>
      <c r="AA30" s="0"/>
      <c r="AB30" s="0"/>
      <c r="AC30" s="0"/>
    </row>
    <row r="31" customFormat="false" ht="10.2" hidden="false" customHeight="false" outlineLevel="0" collapsed="false">
      <c r="A31" s="6" t="n">
        <v>1988</v>
      </c>
      <c r="B31" s="7" t="n">
        <v>299.361559139785</v>
      </c>
      <c r="C31" s="7" t="n">
        <v>827</v>
      </c>
      <c r="D31" s="7" t="n">
        <v>-52.0833333333333</v>
      </c>
      <c r="E31" s="7" t="n">
        <v>0</v>
      </c>
      <c r="F31" s="0"/>
      <c r="G31" s="7"/>
      <c r="H31" s="0"/>
      <c r="I31" s="8" t="n">
        <f aca="false">-SUM(B31:H31)-K31-L31-S31+SUM(U31:Z31)-P31</f>
        <v>-2.45720924731165</v>
      </c>
      <c r="J31" s="0"/>
      <c r="K31" s="7" t="n">
        <v>-243.62478</v>
      </c>
      <c r="L31" s="7" t="n">
        <v>-29.7379032258064</v>
      </c>
      <c r="M31" s="7"/>
      <c r="N31" s="7"/>
      <c r="O31" s="0"/>
      <c r="P31" s="7" t="n">
        <v>-725</v>
      </c>
      <c r="Q31" s="7"/>
      <c r="R31" s="0"/>
      <c r="S31" s="7" t="n">
        <v>-56.25</v>
      </c>
      <c r="T31" s="0"/>
      <c r="U31" s="7"/>
      <c r="V31" s="0"/>
      <c r="W31" s="0"/>
      <c r="X31" s="7" t="n">
        <v>0</v>
      </c>
      <c r="Y31" s="0"/>
      <c r="Z31" s="7" t="n">
        <v>17.2083333333333</v>
      </c>
      <c r="AA31" s="0"/>
      <c r="AB31" s="0"/>
      <c r="AC31" s="0"/>
    </row>
    <row r="32" customFormat="false" ht="10.2" hidden="false" customHeight="false" outlineLevel="0" collapsed="false">
      <c r="A32" s="6" t="n">
        <v>1989</v>
      </c>
      <c r="B32" s="7" t="n">
        <v>300.352822580645</v>
      </c>
      <c r="C32" s="7" t="n">
        <v>899</v>
      </c>
      <c r="D32" s="7" t="n">
        <v>-111.458333333333</v>
      </c>
      <c r="E32" s="7" t="n">
        <v>0</v>
      </c>
      <c r="F32" s="0"/>
      <c r="G32" s="7"/>
      <c r="H32" s="0"/>
      <c r="I32" s="8" t="n">
        <f aca="false">-SUM(B32:H32)-K32-L32-S32+SUM(U32:Z32)-P32</f>
        <v>68.4018680645163</v>
      </c>
      <c r="J32" s="0"/>
      <c r="K32" s="7" t="n">
        <v>-125.83836</v>
      </c>
      <c r="L32" s="7" t="n">
        <v>-36.6767473118279</v>
      </c>
      <c r="M32" s="7"/>
      <c r="N32" s="7"/>
      <c r="O32" s="0"/>
      <c r="P32" s="7" t="n">
        <v>-941.666666666667</v>
      </c>
      <c r="Q32" s="7"/>
      <c r="R32" s="0"/>
      <c r="S32" s="7" t="n">
        <v>-41.6666666666667</v>
      </c>
      <c r="T32" s="0"/>
      <c r="U32" s="7"/>
      <c r="V32" s="0"/>
      <c r="W32" s="0"/>
      <c r="X32" s="7" t="n">
        <v>0</v>
      </c>
      <c r="Y32" s="0"/>
      <c r="Z32" s="7" t="n">
        <v>10.4479166666667</v>
      </c>
      <c r="AA32" s="0"/>
      <c r="AB32" s="0"/>
      <c r="AC32" s="0"/>
    </row>
    <row r="33" customFormat="false" ht="10.2" hidden="false" customHeight="false" outlineLevel="0" collapsed="false">
      <c r="A33" s="6" t="n">
        <v>1990</v>
      </c>
      <c r="B33" s="7" t="n">
        <v>161.575940860215</v>
      </c>
      <c r="C33" s="7" t="n">
        <v>888</v>
      </c>
      <c r="D33" s="7" t="n">
        <v>-67.7083333333333</v>
      </c>
      <c r="E33" s="7" t="n">
        <v>-18.8340053763441</v>
      </c>
      <c r="F33" s="0"/>
      <c r="G33" s="7"/>
      <c r="H33" s="0"/>
      <c r="I33" s="8" t="n">
        <f aca="false">-SUM(B33:H33)-K33-L33-S33+SUM(U33:Z33)-P33</f>
        <v>37.23707827957</v>
      </c>
      <c r="J33" s="0"/>
      <c r="K33" s="7" t="n">
        <v>-83.38896</v>
      </c>
      <c r="L33" s="7" t="n">
        <v>-34.6942204301075</v>
      </c>
      <c r="M33" s="7"/>
      <c r="N33" s="7"/>
      <c r="O33" s="0"/>
      <c r="P33" s="7" t="n">
        <v>-840.625</v>
      </c>
      <c r="Q33" s="7"/>
      <c r="R33" s="0"/>
      <c r="S33" s="7" t="n">
        <v>-35.4166666666667</v>
      </c>
      <c r="T33" s="0"/>
      <c r="U33" s="7"/>
      <c r="V33" s="0"/>
      <c r="W33" s="0"/>
      <c r="X33" s="7" t="n">
        <v>0</v>
      </c>
      <c r="Y33" s="0"/>
      <c r="Z33" s="7" t="n">
        <v>6.14583333333333</v>
      </c>
      <c r="AA33" s="0"/>
      <c r="AB33" s="0"/>
      <c r="AC33" s="0"/>
    </row>
    <row r="34" customFormat="false" ht="10.2" hidden="false" customHeight="false" outlineLevel="0" collapsed="false">
      <c r="A34" s="6" t="n">
        <v>1991</v>
      </c>
      <c r="B34" s="7" t="n">
        <v>170.497311827957</v>
      </c>
      <c r="C34" s="7" t="n">
        <v>635</v>
      </c>
      <c r="D34" s="7" t="n">
        <v>92.7083333333333</v>
      </c>
      <c r="E34" s="7" t="n">
        <v>-8.92137096774194</v>
      </c>
      <c r="F34" s="0"/>
      <c r="G34" s="7"/>
      <c r="H34" s="0"/>
      <c r="I34" s="8" t="n">
        <f aca="false">-SUM(B34:H34)-K34-L34-S34+SUM(U34:Z34)-P34</f>
        <v>-35.3846834408602</v>
      </c>
      <c r="J34" s="0"/>
      <c r="K34" s="7" t="n">
        <v>-156.16908</v>
      </c>
      <c r="L34" s="7" t="n">
        <v>-32.7513440860215</v>
      </c>
      <c r="M34" s="7"/>
      <c r="N34" s="7"/>
      <c r="O34" s="0"/>
      <c r="P34" s="7" t="n">
        <v>-609.052083333333</v>
      </c>
      <c r="Q34" s="7"/>
      <c r="R34" s="0"/>
      <c r="S34" s="7" t="n">
        <v>-40.5625</v>
      </c>
      <c r="T34" s="0"/>
      <c r="U34" s="7"/>
      <c r="V34" s="0"/>
      <c r="W34" s="0"/>
      <c r="X34" s="7" t="n">
        <v>0</v>
      </c>
      <c r="Y34" s="0"/>
      <c r="Z34" s="7" t="n">
        <v>15.3645833333333</v>
      </c>
      <c r="AA34" s="0"/>
      <c r="AB34" s="0"/>
      <c r="AC34" s="0"/>
    </row>
    <row r="35" customFormat="false" ht="10.2" hidden="false" customHeight="false" outlineLevel="0" collapsed="false">
      <c r="A35" s="6" t="n">
        <v>1992</v>
      </c>
      <c r="B35" s="19" t="n">
        <v>117.960349462366</v>
      </c>
      <c r="C35" s="20" t="n">
        <v>714</v>
      </c>
      <c r="D35" s="20" t="n">
        <v>-92.7083333333333</v>
      </c>
      <c r="E35" s="20" t="n">
        <v>-3.96505376344086</v>
      </c>
      <c r="F35" s="21"/>
      <c r="G35" s="7"/>
      <c r="H35" s="21"/>
      <c r="I35" s="8" t="n">
        <f aca="false">-SUM(B35:H35)-K35-L35-S35+SUM(U35:Z35)-P35</f>
        <v>111.657307526882</v>
      </c>
      <c r="J35" s="21"/>
      <c r="K35" s="20" t="n">
        <v>-130.1022</v>
      </c>
      <c r="L35" s="20" t="n">
        <v>-31.5816532258065</v>
      </c>
      <c r="M35" s="7"/>
      <c r="N35" s="7"/>
      <c r="O35" s="21"/>
      <c r="P35" s="20" t="n">
        <v>-592.458333333333</v>
      </c>
      <c r="Q35" s="7"/>
      <c r="R35" s="21"/>
      <c r="S35" s="20" t="n">
        <v>-36.875</v>
      </c>
      <c r="T35" s="21"/>
      <c r="U35" s="7"/>
      <c r="V35" s="21"/>
      <c r="W35" s="21"/>
      <c r="X35" s="20" t="n">
        <v>0</v>
      </c>
      <c r="Y35" s="21"/>
      <c r="Z35" s="20" t="n">
        <v>55.9270833333333</v>
      </c>
      <c r="AA35" s="21"/>
      <c r="AB35" s="21"/>
      <c r="AC35" s="21"/>
    </row>
    <row r="36" customFormat="false" ht="10.2" hidden="false" customHeight="false" outlineLevel="0" collapsed="false">
      <c r="A36" s="6" t="n">
        <v>1993</v>
      </c>
      <c r="B36" s="20" t="n">
        <v>98.1350806451613</v>
      </c>
      <c r="C36" s="20" t="n">
        <v>696</v>
      </c>
      <c r="D36" s="20" t="n">
        <v>-19.7916666666667</v>
      </c>
      <c r="E36" s="20" t="n">
        <v>0</v>
      </c>
      <c r="F36" s="21"/>
      <c r="G36" s="7"/>
      <c r="I36" s="8" t="n">
        <f aca="false">-SUM(B36:H36)-K36-L36-S36+SUM(U36:Z36)-P36</f>
        <v>-55.2406579032258</v>
      </c>
      <c r="K36" s="20" t="n">
        <v>-179.72658</v>
      </c>
      <c r="L36" s="20" t="n">
        <v>-28.6574260752688</v>
      </c>
      <c r="M36" s="7"/>
      <c r="N36" s="7"/>
      <c r="P36" s="20" t="n">
        <v>-440.041666666667</v>
      </c>
      <c r="Q36" s="7"/>
      <c r="S36" s="20" t="n">
        <v>-24.5833333333333</v>
      </c>
      <c r="U36" s="7"/>
      <c r="X36" s="20" t="n">
        <v>0</v>
      </c>
      <c r="Z36" s="20" t="n">
        <v>46.09375</v>
      </c>
    </row>
    <row r="37" customFormat="false" ht="10.2" hidden="false" customHeight="false" outlineLevel="0" collapsed="false">
      <c r="A37" s="6" t="n">
        <v>1994</v>
      </c>
      <c r="B37" s="7" t="n">
        <v>203.209005376344</v>
      </c>
      <c r="C37" s="7" t="n">
        <v>921</v>
      </c>
      <c r="D37" s="7" t="n">
        <v>92.7083333333333</v>
      </c>
      <c r="E37" s="7" t="n">
        <v>-23.7903225806452</v>
      </c>
      <c r="G37" s="7"/>
      <c r="I37" s="8" t="n">
        <f aca="false">-SUM(B37:H37)-K37-L37-S37+SUM(U37:Z37)-P37</f>
        <v>-161.924590053764</v>
      </c>
      <c r="K37" s="7" t="n">
        <v>-489.9825</v>
      </c>
      <c r="L37" s="7" t="n">
        <v>-28.6574260752688</v>
      </c>
      <c r="M37" s="7"/>
      <c r="N37" s="7"/>
      <c r="P37" s="7" t="n">
        <v>-458.479166666667</v>
      </c>
      <c r="Q37" s="7"/>
      <c r="S37" s="7" t="n">
        <v>-34.4166666666667</v>
      </c>
      <c r="U37" s="7"/>
      <c r="X37" s="7" t="n">
        <v>0</v>
      </c>
      <c r="Z37" s="7" t="n">
        <v>19.6666666666667</v>
      </c>
    </row>
    <row r="38" customFormat="false" ht="10.2" hidden="false" customHeight="false" outlineLevel="0" collapsed="false">
      <c r="A38" s="6" t="n">
        <v>1995</v>
      </c>
      <c r="B38" s="7" t="n">
        <v>178.427419354839</v>
      </c>
      <c r="C38" s="7" t="n">
        <v>831</v>
      </c>
      <c r="D38" s="7" t="n">
        <v>10.4166666666667</v>
      </c>
      <c r="E38" s="7" t="n">
        <v>-21.8077956989247</v>
      </c>
      <c r="G38" s="7"/>
      <c r="I38" s="8" t="n">
        <f aca="false">-SUM(B38:H38)-K38-L38-S38+SUM(U38:Z38)-P38</f>
        <v>-61.8538746236559</v>
      </c>
      <c r="K38" s="7" t="n">
        <v>-383.37462</v>
      </c>
      <c r="L38" s="7" t="n">
        <v>-30.4119623655914</v>
      </c>
      <c r="M38" s="7"/>
      <c r="N38" s="7"/>
      <c r="P38" s="7" t="n">
        <v>-441.885416666667</v>
      </c>
      <c r="Q38" s="7"/>
      <c r="S38" s="7" t="n">
        <v>-49.1666666666667</v>
      </c>
      <c r="U38" s="7"/>
      <c r="X38" s="7" t="n">
        <v>0</v>
      </c>
      <c r="Z38" s="7" t="n">
        <v>31.34375</v>
      </c>
    </row>
    <row r="39" customFormat="false" ht="10.2" hidden="false" customHeight="false" outlineLevel="0" collapsed="false">
      <c r="A39" s="6" t="n">
        <v>1996</v>
      </c>
      <c r="B39" s="7" t="n">
        <v>181.401209677419</v>
      </c>
      <c r="C39" s="7" t="n">
        <v>755</v>
      </c>
      <c r="D39" s="7" t="n">
        <v>-58.3333333333333</v>
      </c>
      <c r="E39" s="7" t="n">
        <v>0</v>
      </c>
      <c r="G39" s="7"/>
      <c r="I39" s="8" t="n">
        <f aca="false">-SUM(B39:H39)-K39-L39-S39+SUM(U39:Z39)-P39</f>
        <v>3.99016478494661</v>
      </c>
      <c r="K39" s="7" t="n">
        <v>-299.1654</v>
      </c>
      <c r="L39" s="7" t="n">
        <v>-30.9968077956989</v>
      </c>
      <c r="M39" s="7"/>
      <c r="N39" s="7"/>
      <c r="P39" s="7" t="n">
        <v>-542.0625</v>
      </c>
      <c r="Q39" s="7"/>
      <c r="S39" s="7" t="n">
        <v>-9.83333333333333</v>
      </c>
      <c r="U39" s="7"/>
      <c r="X39" s="7" t="n">
        <v>0</v>
      </c>
      <c r="Z39" s="7" t="n">
        <v>0</v>
      </c>
    </row>
    <row r="40" customFormat="false" ht="10.2" hidden="false" customHeight="false" outlineLevel="0" collapsed="false">
      <c r="A40" s="6" t="n">
        <v>1997</v>
      </c>
      <c r="B40" s="7" t="n">
        <v>146.706989247312</v>
      </c>
      <c r="C40" s="7" t="n">
        <v>634</v>
      </c>
      <c r="D40" s="7" t="n">
        <v>40.625</v>
      </c>
      <c r="E40" s="7" t="n">
        <v>0</v>
      </c>
      <c r="G40" s="7"/>
      <c r="I40" s="8" t="n">
        <f aca="false">-SUM(B40:H40)-K40-L40-S40+SUM(U40:Z40)-P40</f>
        <v>-20.895529032258</v>
      </c>
      <c r="K40" s="7" t="n">
        <v>-216.6831</v>
      </c>
      <c r="L40" s="7" t="n">
        <v>-32.7116935483871</v>
      </c>
      <c r="M40" s="7"/>
      <c r="N40" s="7"/>
      <c r="P40" s="7" t="n">
        <v>-531.25</v>
      </c>
      <c r="Q40" s="7"/>
      <c r="S40" s="7" t="n">
        <v>-10.4166666666667</v>
      </c>
      <c r="U40" s="7"/>
      <c r="X40" s="7" t="n">
        <v>0</v>
      </c>
      <c r="Z40" s="7" t="n">
        <v>9.375</v>
      </c>
    </row>
    <row r="41" customFormat="false" ht="10.2" hidden="false" customHeight="false" outlineLevel="0" collapsed="false">
      <c r="A41" s="6" t="n">
        <v>1998</v>
      </c>
      <c r="B41" s="7" t="n">
        <v>169.506048387097</v>
      </c>
      <c r="C41" s="7" t="n">
        <v>713</v>
      </c>
      <c r="D41" s="7" t="n">
        <v>-48.9583333333333</v>
      </c>
      <c r="E41" s="7" t="n">
        <v>-1.98252688172043</v>
      </c>
      <c r="G41" s="7"/>
      <c r="I41" s="8" t="n">
        <f aca="false">-SUM(B41:H41)-K41-L41-S41+SUM(U41:Z41)-P41</f>
        <v>8.21679086021504</v>
      </c>
      <c r="K41" s="7" t="n">
        <v>-231.0471</v>
      </c>
      <c r="L41" s="7" t="n">
        <v>-30.4119623655914</v>
      </c>
      <c r="M41" s="7"/>
      <c r="N41" s="7"/>
      <c r="P41" s="7" t="n">
        <v>-554.96875</v>
      </c>
      <c r="Q41" s="7"/>
      <c r="S41" s="7" t="n">
        <v>-7.375</v>
      </c>
      <c r="U41" s="7"/>
      <c r="X41" s="7" t="n">
        <v>0</v>
      </c>
      <c r="Z41" s="7" t="n">
        <v>15.9791666666667</v>
      </c>
    </row>
    <row r="42" customFormat="false" ht="10.2" hidden="false" customHeight="false" outlineLevel="0" collapsed="false">
      <c r="A42" s="6" t="n">
        <v>1999</v>
      </c>
      <c r="B42" s="7" t="n">
        <v>196.270161290323</v>
      </c>
      <c r="C42" s="7" t="n">
        <v>669</v>
      </c>
      <c r="D42" s="7" t="n">
        <v>9.375</v>
      </c>
      <c r="E42" s="7" t="n">
        <v>0</v>
      </c>
      <c r="G42" s="7"/>
      <c r="I42" s="8" t="n">
        <f aca="false">-SUM(B42:H42)-K42-L42-S42+SUM(U42:Z42)-P42</f>
        <v>2.29075774193558</v>
      </c>
      <c r="K42" s="7" t="n">
        <v>-292.45104</v>
      </c>
      <c r="L42" s="7" t="n">
        <v>-30.4119623655914</v>
      </c>
      <c r="M42" s="7"/>
      <c r="N42" s="7"/>
      <c r="P42" s="7" t="n">
        <v>-509.489583333333</v>
      </c>
      <c r="Q42" s="7"/>
      <c r="S42" s="7" t="n">
        <v>-12.2916666666667</v>
      </c>
      <c r="U42" s="7"/>
      <c r="X42" s="7" t="n">
        <v>0</v>
      </c>
      <c r="Z42" s="7" t="n">
        <v>32.2916666666667</v>
      </c>
    </row>
    <row r="43" customFormat="false" ht="10.2" hidden="false" customHeight="false" outlineLevel="0" collapsed="false">
      <c r="A43" s="6" t="n">
        <v>2000</v>
      </c>
      <c r="B43" s="7" t="n">
        <v>151.663306451613</v>
      </c>
      <c r="C43" s="7" t="n">
        <v>575</v>
      </c>
      <c r="D43" s="7" t="n">
        <v>0</v>
      </c>
      <c r="E43" s="7" t="n">
        <v>0</v>
      </c>
      <c r="G43" s="7"/>
      <c r="I43" s="8" t="n">
        <f aca="false">-SUM(B43:H43)-K43-L43-S43+SUM(U43:Z43)-P43</f>
        <v>49.7008206989248</v>
      </c>
      <c r="K43" s="7" t="n">
        <v>-264.5649</v>
      </c>
      <c r="L43" s="7" t="n">
        <v>-39.1846438172043</v>
      </c>
      <c r="M43" s="7"/>
      <c r="N43" s="7"/>
      <c r="P43" s="7" t="n">
        <v>-418.53125</v>
      </c>
      <c r="Q43" s="7"/>
      <c r="S43" s="7" t="n">
        <v>-14.75</v>
      </c>
      <c r="U43" s="7"/>
      <c r="X43" s="7" t="n">
        <v>0</v>
      </c>
      <c r="Z43" s="7" t="n">
        <v>39.3333333333333</v>
      </c>
    </row>
    <row r="44" customFormat="false" ht="10.2" hidden="false" customHeight="false" outlineLevel="0" collapsed="false">
      <c r="A44" s="6" t="n">
        <v>2001</v>
      </c>
      <c r="B44" s="7" t="n">
        <v>110</v>
      </c>
      <c r="C44" s="7" t="n">
        <v>572</v>
      </c>
      <c r="D44" s="7" t="n">
        <v>-42.7083333333333</v>
      </c>
      <c r="E44" s="7" t="n">
        <v>0</v>
      </c>
      <c r="G44" s="7"/>
      <c r="I44" s="8" t="n">
        <f aca="false">-SUM(B44:H44)-K44-L44-S44+SUM(U44:Z44)-P44</f>
        <v>7.78331039548038</v>
      </c>
      <c r="K44" s="7" t="n">
        <v>-121.09122</v>
      </c>
      <c r="L44" s="7" t="n">
        <v>-21</v>
      </c>
      <c r="M44" s="7"/>
      <c r="N44" s="7"/>
      <c r="P44" s="7" t="n">
        <v>-504.983757062147</v>
      </c>
      <c r="Q44" s="7"/>
      <c r="S44" s="7" t="n">
        <v>0</v>
      </c>
      <c r="U44" s="7"/>
      <c r="X44" s="7" t="n">
        <v>0</v>
      </c>
      <c r="Z44" s="7" t="n">
        <v>0</v>
      </c>
    </row>
    <row r="45" customFormat="false" ht="10.2" hidden="false" customHeight="false" outlineLevel="0" collapsed="false">
      <c r="A45" s="6" t="n">
        <v>2002</v>
      </c>
      <c r="B45" s="7" t="n">
        <v>57</v>
      </c>
      <c r="C45" s="7" t="n">
        <v>595</v>
      </c>
      <c r="D45" s="7" t="n">
        <v>41.6666666666667</v>
      </c>
      <c r="E45" s="7" t="n">
        <v>0</v>
      </c>
      <c r="G45" s="7"/>
      <c r="I45" s="8" t="n">
        <f aca="false">-SUM(B45:H45)-K45-L45-S45+SUM(U45:Z45)-P45</f>
        <v>-137.765935367232</v>
      </c>
      <c r="K45" s="7" t="n">
        <v>-35.00172</v>
      </c>
      <c r="L45" s="7" t="n">
        <v>-9</v>
      </c>
      <c r="M45" s="7"/>
      <c r="N45" s="7"/>
      <c r="P45" s="7" t="n">
        <v>-511.899011299435</v>
      </c>
      <c r="Q45" s="7"/>
      <c r="S45" s="7" t="n">
        <v>0</v>
      </c>
      <c r="U45" s="7"/>
      <c r="X45" s="7" t="n">
        <v>0</v>
      </c>
      <c r="Z45" s="7" t="n">
        <v>0</v>
      </c>
    </row>
    <row r="46" customFormat="false" ht="10.2" hidden="false" customHeight="false" outlineLevel="0" collapsed="false">
      <c r="A46" s="6" t="n">
        <v>2003</v>
      </c>
      <c r="B46" s="7" t="n">
        <v>53</v>
      </c>
      <c r="C46" s="7" t="n">
        <v>499</v>
      </c>
      <c r="D46" s="7" t="n">
        <v>-7.29166666666667</v>
      </c>
      <c r="E46" s="7" t="n">
        <v>0</v>
      </c>
      <c r="G46" s="7"/>
      <c r="I46" s="8" t="n">
        <f aca="false">-SUM(B46:H46)-K46-L46-S46+SUM(U46:Z46)-P46</f>
        <v>130.154419887006</v>
      </c>
      <c r="K46" s="7" t="n">
        <v>-38.47716</v>
      </c>
      <c r="L46" s="7" t="n">
        <v>-11</v>
      </c>
      <c r="M46" s="7"/>
      <c r="N46" s="7"/>
      <c r="P46" s="7" t="n">
        <v>-625.385593220339</v>
      </c>
      <c r="Q46" s="7"/>
      <c r="S46" s="7" t="n">
        <v>0</v>
      </c>
      <c r="U46" s="7"/>
      <c r="X46" s="7" t="n">
        <v>0</v>
      </c>
      <c r="Z46" s="7" t="n">
        <v>0</v>
      </c>
    </row>
    <row r="47" customFormat="false" ht="10.2" hidden="false" customHeight="false" outlineLevel="0" collapsed="false">
      <c r="A47" s="6" t="n">
        <v>2004</v>
      </c>
      <c r="B47" s="7" t="n">
        <v>28.5483870967742</v>
      </c>
      <c r="C47" s="7" t="n">
        <v>1022.2848</v>
      </c>
      <c r="D47" s="7" t="n">
        <v>0</v>
      </c>
      <c r="E47" s="7" t="n">
        <v>-19.6564209677419</v>
      </c>
      <c r="G47" s="7"/>
      <c r="I47" s="8" t="n">
        <f aca="false">-SUM(B47:H47)-K47-L47-S47+SUM(U47:Z47)-P47</f>
        <v>-21.3793461290321</v>
      </c>
      <c r="K47" s="7" t="n">
        <v>-193.28004</v>
      </c>
      <c r="L47" s="7" t="n">
        <v>-12.07022</v>
      </c>
      <c r="M47" s="7"/>
      <c r="N47" s="7"/>
      <c r="P47" s="7" t="n">
        <v>-804.44716</v>
      </c>
      <c r="Q47" s="7"/>
      <c r="S47" s="7" t="n">
        <v>0</v>
      </c>
      <c r="U47" s="7"/>
      <c r="X47" s="7" t="n">
        <v>0</v>
      </c>
      <c r="Z47" s="7" t="n">
        <v>0</v>
      </c>
    </row>
    <row r="48" customFormat="false" ht="10.2" hidden="false" customHeight="false" outlineLevel="0" collapsed="false">
      <c r="A48" s="6" t="n">
        <v>2005</v>
      </c>
      <c r="B48" s="7" t="n">
        <v>14.2741935483871</v>
      </c>
      <c r="C48" s="7" t="n">
        <v>1067.904</v>
      </c>
      <c r="D48" s="7" t="n">
        <v>0</v>
      </c>
      <c r="E48" s="7" t="n">
        <v>0</v>
      </c>
      <c r="G48" s="7"/>
      <c r="I48" s="8" t="n">
        <f aca="false">-SUM(B48:H48)-K48-L48-S48+SUM(U48:Z48)-P48</f>
        <v>-64.600513548387</v>
      </c>
      <c r="K48" s="7" t="n">
        <v>-329.46696</v>
      </c>
      <c r="L48" s="7" t="n">
        <v>-10.6613</v>
      </c>
      <c r="M48" s="7"/>
      <c r="N48" s="7"/>
      <c r="P48" s="7" t="n">
        <v>-677.44942</v>
      </c>
      <c r="Q48" s="7"/>
      <c r="S48" s="7" t="n">
        <v>0</v>
      </c>
      <c r="U48" s="7"/>
      <c r="X48" s="7" t="n">
        <v>0</v>
      </c>
      <c r="Z48" s="7" t="n">
        <v>0</v>
      </c>
    </row>
    <row r="49" customFormat="false" ht="10.2" hidden="false" customHeight="false" outlineLevel="0" collapsed="false">
      <c r="A49" s="6" t="n">
        <v>2006</v>
      </c>
      <c r="B49" s="7" t="n">
        <v>49.4838709677419</v>
      </c>
      <c r="C49" s="7" t="n">
        <v>979.4304</v>
      </c>
      <c r="D49" s="7" t="n">
        <v>-17.12736</v>
      </c>
      <c r="E49" s="7" t="n">
        <v>0</v>
      </c>
      <c r="G49" s="7"/>
      <c r="I49" s="8" t="n">
        <f aca="false">-SUM(B49:H49)-K49-L49-S49+SUM(U49:Z49)-P49</f>
        <v>-56.328282967742</v>
      </c>
      <c r="K49" s="7" t="n">
        <v>-298.962468</v>
      </c>
      <c r="L49" s="7" t="n">
        <v>-14.37594</v>
      </c>
      <c r="M49" s="7"/>
      <c r="N49" s="7"/>
      <c r="P49" s="7" t="n">
        <v>-642.12022</v>
      </c>
      <c r="Q49" s="7"/>
      <c r="S49" s="7" t="n">
        <v>0</v>
      </c>
      <c r="U49" s="7"/>
      <c r="X49" s="7" t="n">
        <v>0</v>
      </c>
      <c r="Z49" s="7" t="n">
        <v>0</v>
      </c>
    </row>
    <row r="50" customFormat="false" ht="10.2" hidden="false" customHeight="false" outlineLevel="0" collapsed="false">
      <c r="A50" s="12" t="n">
        <v>2007</v>
      </c>
      <c r="B50" s="9" t="n">
        <v>61.81843</v>
      </c>
      <c r="C50" s="9" t="n">
        <v>1278.91431576</v>
      </c>
      <c r="D50" s="9" t="n">
        <v>41.0830488</v>
      </c>
      <c r="E50" s="9" t="n">
        <v>-33.0469984</v>
      </c>
      <c r="G50" s="7"/>
      <c r="I50" s="8" t="n">
        <f aca="false">-SUM(B50:H50)-K50-L50-S50+SUM(U50:Z50)-P50</f>
        <v>-118.95632416</v>
      </c>
      <c r="K50" s="9" t="n">
        <v>-318.124962</v>
      </c>
      <c r="L50" s="9" t="n">
        <v>-15.68751</v>
      </c>
      <c r="M50" s="7"/>
      <c r="N50" s="7"/>
      <c r="P50" s="16" t="n">
        <v>-876</v>
      </c>
      <c r="Q50" s="7"/>
      <c r="S50" s="9" t="n">
        <v>0</v>
      </c>
      <c r="U50" s="7"/>
      <c r="X50" s="9" t="n">
        <v>0</v>
      </c>
      <c r="Z50" s="16" t="n">
        <v>20</v>
      </c>
    </row>
    <row r="51" customFormat="false" ht="10.2" hidden="false" customHeight="false" outlineLevel="0" collapsed="false">
      <c r="A51" s="12" t="n">
        <v>2008</v>
      </c>
      <c r="B51" s="9" t="n">
        <v>53.43866</v>
      </c>
      <c r="C51" s="9" t="n">
        <v>1336</v>
      </c>
      <c r="D51" s="9" t="n">
        <v>-29.0921688</v>
      </c>
      <c r="E51" s="9" t="n">
        <v>-39.8824801376</v>
      </c>
      <c r="G51" s="7"/>
      <c r="I51" s="8" t="n">
        <f aca="false">-SUM(B51:H51)-K51-L51-S51+SUM(U51:Z51)-P51</f>
        <v>185.5743484256</v>
      </c>
      <c r="K51" s="9" t="n">
        <v>-433.84464</v>
      </c>
      <c r="L51" s="9" t="n">
        <v>-13.70452</v>
      </c>
      <c r="M51" s="7"/>
      <c r="N51" s="7"/>
      <c r="P51" s="16" t="n">
        <v>-1051</v>
      </c>
      <c r="Q51" s="7"/>
      <c r="S51" s="9" t="n">
        <v>0</v>
      </c>
      <c r="U51" s="7"/>
      <c r="X51" s="9" t="n">
        <v>0</v>
      </c>
      <c r="Z51" s="9" t="n">
        <v>7.489199488</v>
      </c>
    </row>
    <row r="52" customFormat="false" ht="10.2" hidden="false" customHeight="false" outlineLevel="0" collapsed="false">
      <c r="A52" s="12" t="n">
        <v>2009</v>
      </c>
      <c r="B52" s="9" t="n">
        <v>44.66241</v>
      </c>
      <c r="C52" s="9" t="n">
        <v>888.8847102072</v>
      </c>
      <c r="D52" s="9" t="n">
        <v>45.8957808</v>
      </c>
      <c r="E52" s="9" t="n">
        <v>-37.19113336</v>
      </c>
      <c r="G52" s="7"/>
      <c r="I52" s="8" t="n">
        <f aca="false">-SUM(B52:H52)-K52-L52-S52+SUM(U52:Z52)-P52</f>
        <v>-115.75541664</v>
      </c>
      <c r="K52" s="9" t="n">
        <v>-385.95636</v>
      </c>
      <c r="L52" s="9" t="n">
        <v>-14.73171</v>
      </c>
      <c r="M52" s="7"/>
      <c r="N52" s="7"/>
      <c r="P52" s="9" t="n">
        <v>-420.0333578712</v>
      </c>
      <c r="Q52" s="7"/>
      <c r="S52" s="9" t="n">
        <v>0</v>
      </c>
      <c r="U52" s="7"/>
      <c r="X52" s="9" t="n">
        <v>0</v>
      </c>
      <c r="Z52" s="9" t="n">
        <v>5.774923136</v>
      </c>
    </row>
    <row r="53" customFormat="false" ht="10.2" hidden="false" customHeight="false" outlineLevel="0" collapsed="false">
      <c r="A53" s="12" t="n">
        <v>2010</v>
      </c>
      <c r="B53" s="9" t="n">
        <v>35.0637</v>
      </c>
      <c r="C53" s="9" t="n">
        <v>1252.471329612</v>
      </c>
      <c r="D53" s="9" t="n">
        <v>22</v>
      </c>
      <c r="E53" s="9" t="n">
        <v>-26.2656368</v>
      </c>
      <c r="G53" s="7"/>
      <c r="I53" s="8" t="n">
        <f aca="false">-SUM(B53:H53)-K53-L53-S53+SUM(U53:Z53)-P53</f>
        <v>-123.371482</v>
      </c>
      <c r="K53" s="9" t="n">
        <v>-424.71378</v>
      </c>
      <c r="L53" s="9" t="n">
        <v>-14.25204</v>
      </c>
      <c r="M53" s="7"/>
      <c r="N53" s="7"/>
      <c r="P53" s="9" t="n">
        <v>-710.337855612</v>
      </c>
      <c r="Q53" s="7"/>
      <c r="S53" s="9" t="n">
        <v>0</v>
      </c>
      <c r="U53" s="7"/>
      <c r="X53" s="9" t="n">
        <v>0</v>
      </c>
      <c r="Z53" s="9" t="n">
        <v>10.5942352</v>
      </c>
    </row>
    <row r="54" customFormat="false" ht="10.2" hidden="false" customHeight="false" outlineLevel="0" collapsed="false">
      <c r="A54" s="12" t="n">
        <v>2011</v>
      </c>
      <c r="B54" s="9" t="n">
        <v>50.16298</v>
      </c>
      <c r="C54" s="9" t="n">
        <v>1549.613284992</v>
      </c>
      <c r="D54" s="9" t="n">
        <v>-0.731867040000055</v>
      </c>
      <c r="E54" s="9" t="n">
        <v>-32.035846636</v>
      </c>
      <c r="G54" s="7"/>
      <c r="I54" s="8" t="n">
        <f aca="false">-SUM(B54:H54)-K54-L54-S54+SUM(U54:Z54)-P54</f>
        <v>-164.772923364</v>
      </c>
      <c r="K54" s="9" t="n">
        <v>-539.23968</v>
      </c>
      <c r="L54" s="9" t="n">
        <v>-14.76711</v>
      </c>
      <c r="M54" s="7"/>
      <c r="N54" s="7"/>
      <c r="P54" s="9" t="n">
        <v>-837.9351276</v>
      </c>
      <c r="Q54" s="7"/>
      <c r="S54" s="9" t="n">
        <v>0</v>
      </c>
      <c r="U54" s="7"/>
      <c r="X54" s="9" t="n">
        <v>0</v>
      </c>
      <c r="Z54" s="9" t="n">
        <v>10.293710352</v>
      </c>
    </row>
    <row r="55" customFormat="false" ht="10.2" hidden="false" customHeight="false" outlineLevel="0" collapsed="false">
      <c r="A55" s="12" t="n">
        <v>2012</v>
      </c>
      <c r="B55" s="9" t="n">
        <v>53.53778</v>
      </c>
      <c r="C55" s="9" t="n">
        <v>1299.0435932736</v>
      </c>
      <c r="D55" s="9" t="n">
        <v>86</v>
      </c>
      <c r="E55" s="9" t="n">
        <v>-61.417137756</v>
      </c>
      <c r="G55" s="7"/>
      <c r="I55" s="8" t="n">
        <f aca="false">-SUM(B55:H55)-K55-L55-S55+SUM(U55:Z55)-P55</f>
        <v>-141.984383764</v>
      </c>
      <c r="K55" s="9" t="n">
        <v>-519.78834</v>
      </c>
      <c r="L55" s="9" t="n">
        <v>-14.5907</v>
      </c>
      <c r="M55" s="7"/>
      <c r="N55" s="7"/>
      <c r="P55" s="9" t="n">
        <v>-692.06717448</v>
      </c>
      <c r="Q55" s="7"/>
      <c r="S55" s="9" t="n">
        <v>0</v>
      </c>
      <c r="U55" s="7"/>
      <c r="X55" s="9" t="n">
        <v>0</v>
      </c>
      <c r="Z55" s="9" t="n">
        <v>8.7336372736</v>
      </c>
    </row>
    <row r="56" customFormat="false" ht="10.2" hidden="false" customHeight="false" outlineLevel="0" collapsed="false">
      <c r="A56" s="12" t="n">
        <v>2013</v>
      </c>
      <c r="B56" s="9" t="n">
        <v>46.90382</v>
      </c>
      <c r="C56" s="9" t="n">
        <v>1204.9883753904</v>
      </c>
      <c r="D56" s="9" t="n">
        <v>42.1737336</v>
      </c>
      <c r="E56" s="9" t="n">
        <v>-27.5171135224</v>
      </c>
      <c r="G56" s="7"/>
      <c r="I56" s="8" t="n">
        <f aca="false">-SUM(B56:H56)-K56-L56-S56+SUM(U56:Z56)-P56</f>
        <v>-141.5049064776</v>
      </c>
      <c r="K56" s="9" t="n">
        <v>-459.07074</v>
      </c>
      <c r="L56" s="9" t="n">
        <v>-14.042</v>
      </c>
      <c r="M56" s="7"/>
      <c r="N56" s="7"/>
      <c r="P56" s="9" t="n">
        <v>-644.7002900464</v>
      </c>
      <c r="Q56" s="7"/>
      <c r="S56" s="9" t="n">
        <v>0</v>
      </c>
      <c r="U56" s="7"/>
      <c r="X56" s="9" t="n">
        <v>0</v>
      </c>
      <c r="Z56" s="9" t="n">
        <v>7.230878944</v>
      </c>
    </row>
    <row r="57" customFormat="false" ht="10.2" hidden="false" customHeight="false" outlineLevel="0" collapsed="false">
      <c r="A57" s="12" t="n">
        <v>2014</v>
      </c>
      <c r="B57" s="9" t="n">
        <v>33.364795</v>
      </c>
      <c r="C57" s="9" t="n">
        <v>1463.57524584</v>
      </c>
      <c r="D57" s="9" t="n">
        <v>66.3626232</v>
      </c>
      <c r="E57" s="9" t="n">
        <v>-16.86099584</v>
      </c>
      <c r="G57" s="7"/>
      <c r="I57" s="8" t="n">
        <f aca="false">-SUM(B57:H57)-K57-L57-S57+SUM(U57:Z57)-P57</f>
        <v>-171.92608416</v>
      </c>
      <c r="K57" s="9" t="n">
        <v>-542.36358</v>
      </c>
      <c r="L57" s="9" t="n">
        <v>-11.973755</v>
      </c>
      <c r="M57" s="7"/>
      <c r="N57" s="7"/>
      <c r="P57" s="9" t="n">
        <v>-814.27996464</v>
      </c>
      <c r="Q57" s="7"/>
      <c r="S57" s="9" t="n">
        <v>0</v>
      </c>
      <c r="U57" s="7"/>
      <c r="X57" s="9" t="n">
        <v>0</v>
      </c>
      <c r="Z57" s="9" t="n">
        <v>5.8982844</v>
      </c>
    </row>
    <row r="58" customFormat="false" ht="10.2" hidden="false" customHeight="false" outlineLevel="0" collapsed="false">
      <c r="A58" s="12" t="n">
        <v>2015</v>
      </c>
      <c r="B58" s="9" t="n">
        <v>19.82577</v>
      </c>
      <c r="C58" s="9" t="n">
        <v>1431.61745832</v>
      </c>
      <c r="D58" s="9" t="n">
        <v>70.7860368</v>
      </c>
      <c r="E58" s="9" t="n">
        <v>-8.4589059024</v>
      </c>
      <c r="G58" s="7"/>
      <c r="I58" s="8" t="n">
        <f aca="false">-SUM(B58:H58)-K58-L58-S58+SUM(U58:Z58)-P58</f>
        <v>-155.4897940976</v>
      </c>
      <c r="K58" s="9" t="n">
        <v>-524.71638</v>
      </c>
      <c r="L58" s="9" t="n">
        <v>-9.90551</v>
      </c>
      <c r="M58" s="7"/>
      <c r="N58" s="7"/>
      <c r="P58" s="9" t="n">
        <v>-818.81493192</v>
      </c>
      <c r="Q58" s="7"/>
      <c r="S58" s="9" t="n">
        <v>0</v>
      </c>
      <c r="U58" s="7"/>
      <c r="X58" s="9" t="n">
        <v>0</v>
      </c>
      <c r="Z58" s="9" t="n">
        <v>4.8437432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7.49797570850202"/>
    <col collapsed="false" hidden="false" max="10" min="10" style="1" width="2.46558704453441"/>
    <col collapsed="false" hidden="false" max="19" min="11" style="1" width="7.2834008097166"/>
    <col collapsed="false" hidden="false" max="20" min="20" style="1" width="2.57085020242915"/>
    <col collapsed="false" hidden="false" max="26" min="21" style="1" width="5.89068825910931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53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.2" hidden="false" customHeight="false" outlineLevel="0" collapsed="false">
      <c r="A3" s="10" t="n">
        <v>1960</v>
      </c>
      <c r="B3" s="7" t="n">
        <v>62.928581871345</v>
      </c>
      <c r="C3" s="0"/>
      <c r="D3" s="7" t="n">
        <v>0</v>
      </c>
      <c r="E3" s="7" t="n">
        <v>0</v>
      </c>
      <c r="F3" s="7"/>
      <c r="G3" s="0"/>
      <c r="H3" s="0"/>
      <c r="I3" s="7" t="n">
        <f aca="false">-SUM(B3:H3)-P3-S3+Z3</f>
        <v>-2.96233714560663</v>
      </c>
      <c r="J3" s="0"/>
      <c r="K3" s="0"/>
      <c r="L3" s="0"/>
      <c r="M3" s="0"/>
      <c r="N3" s="7" t="n">
        <v>62.928581871345</v>
      </c>
      <c r="O3" s="0"/>
      <c r="P3" s="7" t="n">
        <v>0</v>
      </c>
      <c r="Q3" s="7"/>
      <c r="R3" s="0"/>
      <c r="S3" s="7" t="n">
        <v>0</v>
      </c>
      <c r="T3" s="7"/>
      <c r="U3" s="0"/>
      <c r="V3" s="0"/>
      <c r="W3" s="0"/>
      <c r="X3" s="0"/>
      <c r="Y3" s="0"/>
      <c r="Z3" s="7" t="n">
        <v>59.9662447257384</v>
      </c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0.2" hidden="false" customHeight="false" outlineLevel="0" collapsed="false">
      <c r="A4" s="6" t="n">
        <v>1961</v>
      </c>
      <c r="B4" s="7" t="n">
        <v>78.3416666666667</v>
      </c>
      <c r="C4" s="0"/>
      <c r="D4" s="7" t="n">
        <v>13.0569444444445</v>
      </c>
      <c r="E4" s="7" t="n">
        <v>0</v>
      </c>
      <c r="F4" s="7"/>
      <c r="G4" s="0"/>
      <c r="H4" s="0"/>
      <c r="I4" s="7" t="n">
        <f aca="false">-SUM(B4:H4)-P4-S4+Z4</f>
        <v>-4.17498241912799</v>
      </c>
      <c r="J4" s="0"/>
      <c r="K4" s="0"/>
      <c r="L4" s="0"/>
      <c r="M4" s="0"/>
      <c r="N4" s="7" t="n">
        <v>78.3416666666667</v>
      </c>
      <c r="O4" s="0"/>
      <c r="P4" s="7" t="n">
        <v>0</v>
      </c>
      <c r="Q4" s="7"/>
      <c r="R4" s="0"/>
      <c r="S4" s="7" t="n">
        <v>0</v>
      </c>
      <c r="T4" s="7"/>
      <c r="U4" s="0"/>
      <c r="V4" s="0"/>
      <c r="W4" s="0"/>
      <c r="X4" s="0"/>
      <c r="Y4" s="0"/>
      <c r="Z4" s="7" t="n">
        <v>87.2236286919831</v>
      </c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0.2" hidden="false" customHeight="false" outlineLevel="0" collapsed="false">
      <c r="A5" s="6" t="n">
        <v>1962</v>
      </c>
      <c r="B5" s="7" t="n">
        <v>217.157602339181</v>
      </c>
      <c r="C5" s="0"/>
      <c r="D5" s="7" t="n">
        <v>-56.5473684210526</v>
      </c>
      <c r="E5" s="7" t="n">
        <v>0</v>
      </c>
      <c r="F5" s="7"/>
      <c r="G5" s="0"/>
      <c r="H5" s="0"/>
      <c r="I5" s="7" t="n">
        <f aca="false">-SUM(B5:H5)-P5-S5+Z5</f>
        <v>-5.36066603745645</v>
      </c>
      <c r="J5" s="0"/>
      <c r="K5" s="0"/>
      <c r="L5" s="0"/>
      <c r="M5" s="0"/>
      <c r="N5" s="7" t="n">
        <v>217.157602339181</v>
      </c>
      <c r="O5" s="0"/>
      <c r="P5" s="7" t="n">
        <v>0</v>
      </c>
      <c r="Q5" s="7"/>
      <c r="R5" s="0"/>
      <c r="S5" s="7" t="n">
        <v>-36.2256578947368</v>
      </c>
      <c r="T5" s="7"/>
      <c r="U5" s="0"/>
      <c r="V5" s="0"/>
      <c r="W5" s="0"/>
      <c r="X5" s="0"/>
      <c r="Y5" s="0"/>
      <c r="Z5" s="7" t="n">
        <v>119.023909985935</v>
      </c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0.2" hidden="false" customHeight="false" outlineLevel="0" collapsed="false">
      <c r="A6" s="6" t="n">
        <v>1963</v>
      </c>
      <c r="B6" s="7" t="n">
        <v>297.070029239766</v>
      </c>
      <c r="C6" s="0"/>
      <c r="D6" s="7" t="n">
        <v>-39.3671783625731</v>
      </c>
      <c r="E6" s="7" t="n">
        <v>0</v>
      </c>
      <c r="F6" s="7"/>
      <c r="G6" s="0"/>
      <c r="H6" s="0"/>
      <c r="I6" s="7" t="n">
        <f aca="false">-SUM(B6:H6)-P6-S6+Z6</f>
        <v>-59.0976821008218</v>
      </c>
      <c r="J6" s="0"/>
      <c r="K6" s="0"/>
      <c r="L6" s="0"/>
      <c r="M6" s="0"/>
      <c r="N6" s="7" t="n">
        <v>297.070029239766</v>
      </c>
      <c r="O6" s="0"/>
      <c r="P6" s="7" t="n">
        <v>-6.23684210526316</v>
      </c>
      <c r="Q6" s="7"/>
      <c r="R6" s="0"/>
      <c r="S6" s="7" t="n">
        <v>-101.510380116959</v>
      </c>
      <c r="T6" s="7"/>
      <c r="U6" s="0"/>
      <c r="V6" s="0"/>
      <c r="W6" s="0"/>
      <c r="X6" s="0"/>
      <c r="Y6" s="0"/>
      <c r="Z6" s="7" t="n">
        <v>90.8579465541491</v>
      </c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0.2" hidden="false" customHeight="false" outlineLevel="0" collapsed="false">
      <c r="A7" s="6" t="n">
        <v>1964</v>
      </c>
      <c r="B7" s="7" t="n">
        <v>261.924269005848</v>
      </c>
      <c r="C7" s="0"/>
      <c r="D7" s="7" t="n">
        <v>10.7989766081871</v>
      </c>
      <c r="E7" s="7" t="n">
        <v>0</v>
      </c>
      <c r="F7" s="7"/>
      <c r="G7" s="0"/>
      <c r="H7" s="0"/>
      <c r="I7" s="7" t="n">
        <f aca="false">-SUM(B7:H7)-P7-S7+Z7</f>
        <v>-45.3400825375676</v>
      </c>
      <c r="J7" s="0"/>
      <c r="K7" s="0"/>
      <c r="L7" s="0"/>
      <c r="M7" s="0"/>
      <c r="N7" s="7" t="n">
        <v>261.924269005848</v>
      </c>
      <c r="O7" s="0"/>
      <c r="P7" s="7" t="n">
        <v>-14.9684210526316</v>
      </c>
      <c r="Q7" s="7"/>
      <c r="R7" s="0"/>
      <c r="S7" s="7" t="n">
        <v>-131.551169590643</v>
      </c>
      <c r="T7" s="7"/>
      <c r="U7" s="0"/>
      <c r="V7" s="0"/>
      <c r="W7" s="0"/>
      <c r="X7" s="0"/>
      <c r="Y7" s="0"/>
      <c r="Z7" s="7" t="n">
        <v>80.8635724331927</v>
      </c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0.2" hidden="false" customHeight="false" outlineLevel="0" collapsed="false">
      <c r="A8" s="6" t="n">
        <v>1965</v>
      </c>
      <c r="B8" s="7" t="n">
        <v>265.654824561404</v>
      </c>
      <c r="C8" s="0"/>
      <c r="D8" s="7" t="n">
        <v>0</v>
      </c>
      <c r="E8" s="7" t="n">
        <v>0</v>
      </c>
      <c r="F8" s="7"/>
      <c r="G8" s="0"/>
      <c r="H8" s="0"/>
      <c r="I8" s="7" t="n">
        <f aca="false">-SUM(B8:H8)-P8-S8+Z8</f>
        <v>-43.2900020356799</v>
      </c>
      <c r="J8" s="0"/>
      <c r="K8" s="0"/>
      <c r="L8" s="0"/>
      <c r="M8" s="0"/>
      <c r="N8" s="7" t="n">
        <v>265.654824561404</v>
      </c>
      <c r="O8" s="0"/>
      <c r="P8" s="7" t="n">
        <v>-25.7789473684211</v>
      </c>
      <c r="Q8" s="7"/>
      <c r="R8" s="0"/>
      <c r="S8" s="7" t="n">
        <v>-112.996564327485</v>
      </c>
      <c r="T8" s="7"/>
      <c r="U8" s="0"/>
      <c r="V8" s="0"/>
      <c r="W8" s="0"/>
      <c r="X8" s="0"/>
      <c r="Y8" s="0"/>
      <c r="Z8" s="7" t="n">
        <v>83.5893108298172</v>
      </c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0.2" hidden="false" customHeight="false" outlineLevel="0" collapsed="false">
      <c r="A9" s="6" t="n">
        <v>1966</v>
      </c>
      <c r="B9" s="7" t="n">
        <v>316.115497076023</v>
      </c>
      <c r="C9" s="0"/>
      <c r="D9" s="7" t="n">
        <v>25.3285087719298</v>
      </c>
      <c r="E9" s="7" t="n">
        <v>0</v>
      </c>
      <c r="F9" s="7"/>
      <c r="G9" s="0"/>
      <c r="H9" s="0"/>
      <c r="I9" s="7" t="n">
        <f aca="false">-SUM(B9:H9)-P9-S9+Z9</f>
        <v>-41.6093345177288</v>
      </c>
      <c r="J9" s="0"/>
      <c r="K9" s="0"/>
      <c r="L9" s="0"/>
      <c r="M9" s="0"/>
      <c r="N9" s="7" t="n">
        <v>316.115497076023</v>
      </c>
      <c r="O9" s="0"/>
      <c r="P9" s="7" t="n">
        <v>-16.9434210526316</v>
      </c>
      <c r="Q9" s="7"/>
      <c r="R9" s="0"/>
      <c r="S9" s="7" t="n">
        <v>-131.158479532164</v>
      </c>
      <c r="T9" s="7"/>
      <c r="U9" s="0"/>
      <c r="V9" s="0"/>
      <c r="W9" s="0"/>
      <c r="X9" s="0"/>
      <c r="Y9" s="0"/>
      <c r="Z9" s="7" t="n">
        <v>151.732770745429</v>
      </c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0.2" hidden="false" customHeight="false" outlineLevel="0" collapsed="false">
      <c r="A10" s="6" t="n">
        <v>1967</v>
      </c>
      <c r="B10" s="7" t="n">
        <v>324.951023391813</v>
      </c>
      <c r="C10" s="0"/>
      <c r="D10" s="7" t="n">
        <v>-56.0565058479532</v>
      </c>
      <c r="E10" s="7" t="n">
        <v>-2.06162280701754</v>
      </c>
      <c r="F10" s="7"/>
      <c r="G10" s="0"/>
      <c r="H10" s="0"/>
      <c r="I10" s="7" t="n">
        <f aca="false">-SUM(B10:H10)-P10-S10+Z10</f>
        <v>4.40071248797096</v>
      </c>
      <c r="J10" s="0"/>
      <c r="K10" s="0"/>
      <c r="L10" s="0"/>
      <c r="M10" s="0"/>
      <c r="N10" s="7" t="n">
        <v>324.951023391813</v>
      </c>
      <c r="O10" s="0"/>
      <c r="P10" s="7" t="n">
        <v>-27.4421052631579</v>
      </c>
      <c r="Q10" s="7"/>
      <c r="R10" s="0"/>
      <c r="S10" s="7" t="n">
        <v>-142.93918128655</v>
      </c>
      <c r="T10" s="7"/>
      <c r="U10" s="0"/>
      <c r="V10" s="0"/>
      <c r="W10" s="0"/>
      <c r="X10" s="0"/>
      <c r="Y10" s="0"/>
      <c r="Z10" s="7" t="n">
        <v>100.852320675106</v>
      </c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0.2" hidden="false" customHeight="false" outlineLevel="0" collapsed="false">
      <c r="A11" s="6" t="n">
        <v>1968</v>
      </c>
      <c r="B11" s="7" t="n">
        <v>325.343713450292</v>
      </c>
      <c r="C11" s="0"/>
      <c r="D11" s="7" t="n">
        <v>23.463230994152</v>
      </c>
      <c r="E11" s="7" t="n">
        <v>-51.9332602339181</v>
      </c>
      <c r="F11" s="7"/>
      <c r="G11" s="0"/>
      <c r="H11" s="0"/>
      <c r="I11" s="7" t="n">
        <f aca="false">-SUM(B11:H11)-P11-S11+Z11</f>
        <v>-22.8219113183803</v>
      </c>
      <c r="J11" s="0"/>
      <c r="K11" s="0"/>
      <c r="L11" s="0"/>
      <c r="M11" s="0"/>
      <c r="N11" s="7" t="n">
        <v>325.343713450292</v>
      </c>
      <c r="O11" s="0"/>
      <c r="P11" s="7" t="n">
        <v>-36.0697368421053</v>
      </c>
      <c r="Q11" s="7"/>
      <c r="R11" s="0"/>
      <c r="S11" s="7" t="n">
        <v>-123.501023391813</v>
      </c>
      <c r="T11" s="7"/>
      <c r="U11" s="0"/>
      <c r="V11" s="0"/>
      <c r="W11" s="0"/>
      <c r="X11" s="0"/>
      <c r="Y11" s="0"/>
      <c r="Z11" s="7" t="n">
        <v>114.481012658228</v>
      </c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.2" hidden="false" customHeight="false" outlineLevel="0" collapsed="false">
      <c r="A12" s="6" t="n">
        <v>1969</v>
      </c>
      <c r="B12" s="7" t="n">
        <v>394.35899122807</v>
      </c>
      <c r="C12" s="0"/>
      <c r="D12" s="7" t="n">
        <v>35.7347953216374</v>
      </c>
      <c r="E12" s="7" t="n">
        <v>-100.43048245614</v>
      </c>
      <c r="F12" s="7"/>
      <c r="G12" s="0"/>
      <c r="H12" s="0"/>
      <c r="I12" s="7" t="n">
        <f aca="false">-SUM(B12:H12)-P12-S12+Z12</f>
        <v>4.29507457990965</v>
      </c>
      <c r="J12" s="0"/>
      <c r="K12" s="0"/>
      <c r="L12" s="0"/>
      <c r="M12" s="0"/>
      <c r="N12" s="7" t="n">
        <v>394.35899122807</v>
      </c>
      <c r="O12" s="0"/>
      <c r="P12" s="7" t="n">
        <v>-53.4289473684211</v>
      </c>
      <c r="Q12" s="7"/>
      <c r="R12" s="0"/>
      <c r="S12" s="7" t="n">
        <v>-93.3620614035088</v>
      </c>
      <c r="T12" s="7"/>
      <c r="U12" s="0"/>
      <c r="V12" s="0"/>
      <c r="W12" s="0"/>
      <c r="X12" s="0"/>
      <c r="Y12" s="0"/>
      <c r="Z12" s="7" t="n">
        <v>187.167369901547</v>
      </c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.2" hidden="false" customHeight="false" outlineLevel="0" collapsed="false">
      <c r="A13" s="6" t="n">
        <v>1970</v>
      </c>
      <c r="B13" s="7" t="n">
        <v>494.789473684211</v>
      </c>
      <c r="C13" s="0"/>
      <c r="D13" s="7" t="n">
        <v>-13.7441520467836</v>
      </c>
      <c r="E13" s="7" t="n">
        <v>-125.66081871345</v>
      </c>
      <c r="F13" s="7"/>
      <c r="G13" s="0"/>
      <c r="H13" s="0"/>
      <c r="I13" s="7" t="n">
        <f aca="false">-SUM(B13:H13)-P13-S13+Z13</f>
        <v>19.8654970760233</v>
      </c>
      <c r="J13" s="0"/>
      <c r="K13" s="0"/>
      <c r="L13" s="0"/>
      <c r="M13" s="0"/>
      <c r="N13" s="7" t="n">
        <v>494.789473684211</v>
      </c>
      <c r="O13" s="0"/>
      <c r="P13" s="7" t="n">
        <v>-92.5131578947368</v>
      </c>
      <c r="Q13" s="7"/>
      <c r="R13" s="0"/>
      <c r="S13" s="7" t="n">
        <v>-103.081140350877</v>
      </c>
      <c r="T13" s="7"/>
      <c r="U13" s="0"/>
      <c r="V13" s="0"/>
      <c r="W13" s="0"/>
      <c r="X13" s="0"/>
      <c r="Y13" s="0"/>
      <c r="Z13" s="7" t="n">
        <v>179.655701754386</v>
      </c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0.2" hidden="false" customHeight="false" outlineLevel="0" collapsed="false">
      <c r="A14" s="6" t="n">
        <v>1971</v>
      </c>
      <c r="B14" s="7" t="n">
        <v>533.076754385965</v>
      </c>
      <c r="C14" s="0"/>
      <c r="D14" s="7" t="n">
        <v>34.3603801169591</v>
      </c>
      <c r="E14" s="7" t="n">
        <v>-131.551169590643</v>
      </c>
      <c r="F14" s="7"/>
      <c r="G14" s="0"/>
      <c r="H14" s="0"/>
      <c r="I14" s="7" t="n">
        <f aca="false">-SUM(B14:H14)-P14-S14+Z14</f>
        <v>-6.00584795321649</v>
      </c>
      <c r="J14" s="0"/>
      <c r="K14" s="0"/>
      <c r="L14" s="0"/>
      <c r="M14" s="0"/>
      <c r="N14" s="7" t="n">
        <v>533.076754385965</v>
      </c>
      <c r="O14" s="0"/>
      <c r="P14" s="7" t="n">
        <v>-139.289473684211</v>
      </c>
      <c r="Q14" s="7"/>
      <c r="R14" s="0"/>
      <c r="S14" s="7" t="n">
        <v>-89.3369883040936</v>
      </c>
      <c r="T14" s="7"/>
      <c r="U14" s="0"/>
      <c r="V14" s="0"/>
      <c r="W14" s="0"/>
      <c r="X14" s="0"/>
      <c r="Y14" s="0"/>
      <c r="Z14" s="7" t="n">
        <v>201.25365497076</v>
      </c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0.2" hidden="false" customHeight="false" outlineLevel="0" collapsed="false">
      <c r="A15" s="6" t="n">
        <v>1972</v>
      </c>
      <c r="B15" s="7" t="n">
        <v>528.168128654971</v>
      </c>
      <c r="C15" s="0"/>
      <c r="D15" s="7" t="n">
        <v>-19.6345029239766</v>
      </c>
      <c r="E15" s="7" t="n">
        <v>-111.916666666667</v>
      </c>
      <c r="F15" s="7"/>
      <c r="G15" s="0"/>
      <c r="H15" s="0"/>
      <c r="I15" s="7" t="n">
        <f aca="false">-SUM(B15:H15)-P15-S15+Z15</f>
        <v>-15.8808479532163</v>
      </c>
      <c r="J15" s="0"/>
      <c r="K15" s="0"/>
      <c r="L15" s="0"/>
      <c r="M15" s="0"/>
      <c r="N15" s="7" t="n">
        <v>528.168128654971</v>
      </c>
      <c r="O15" s="0"/>
      <c r="P15" s="7" t="n">
        <v>-120.578947368421</v>
      </c>
      <c r="Q15" s="7"/>
      <c r="R15" s="0"/>
      <c r="S15" s="7" t="n">
        <v>-93.2638888888889</v>
      </c>
      <c r="T15" s="7"/>
      <c r="U15" s="0"/>
      <c r="V15" s="0"/>
      <c r="W15" s="0"/>
      <c r="X15" s="0"/>
      <c r="Y15" s="0"/>
      <c r="Z15" s="7" t="n">
        <v>166.893274853801</v>
      </c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0.2" hidden="false" customHeight="false" outlineLevel="0" collapsed="false">
      <c r="A16" s="6" t="n">
        <v>1973</v>
      </c>
      <c r="B16" s="7" t="n">
        <v>578.236111111111</v>
      </c>
      <c r="C16" s="0"/>
      <c r="D16" s="7" t="n">
        <v>-88.3552631578948</v>
      </c>
      <c r="E16" s="7" t="n">
        <v>-23.5614035087719</v>
      </c>
      <c r="F16" s="7"/>
      <c r="G16" s="0"/>
      <c r="H16" s="0"/>
      <c r="I16" s="7" t="n">
        <f aca="false">-SUM(B16:H16)-P16-S16+Z16</f>
        <v>-82.4649122807018</v>
      </c>
      <c r="J16" s="0"/>
      <c r="K16" s="0"/>
      <c r="L16" s="0"/>
      <c r="M16" s="0"/>
      <c r="N16" s="7" t="n">
        <v>578.236111111111</v>
      </c>
      <c r="O16" s="0"/>
      <c r="P16" s="7" t="n">
        <v>-141.368421052632</v>
      </c>
      <c r="Q16" s="7"/>
      <c r="R16" s="0"/>
      <c r="S16" s="7" t="n">
        <v>-98.172514619883</v>
      </c>
      <c r="T16" s="7"/>
      <c r="U16" s="0"/>
      <c r="V16" s="0"/>
      <c r="W16" s="0"/>
      <c r="X16" s="0"/>
      <c r="Y16" s="0"/>
      <c r="Z16" s="7" t="n">
        <v>144.313596491228</v>
      </c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0.2" hidden="false" customHeight="false" outlineLevel="0" collapsed="false">
      <c r="A17" s="6" t="n">
        <v>1974</v>
      </c>
      <c r="B17" s="7" t="n">
        <v>555.656432748538</v>
      </c>
      <c r="C17" s="0"/>
      <c r="D17" s="7" t="n">
        <v>0.98172514619883</v>
      </c>
      <c r="E17" s="7" t="n">
        <v>-14.7258771929825</v>
      </c>
      <c r="F17" s="7"/>
      <c r="G17" s="0"/>
      <c r="H17" s="0"/>
      <c r="I17" s="7" t="n">
        <f aca="false">-SUM(B17:H17)-P17-S17+Z17</f>
        <v>-109.029239766082</v>
      </c>
      <c r="J17" s="0"/>
      <c r="K17" s="0"/>
      <c r="L17" s="0"/>
      <c r="M17" s="0"/>
      <c r="N17" s="7" t="n">
        <v>555.656432748538</v>
      </c>
      <c r="O17" s="0"/>
      <c r="P17" s="7" t="n">
        <v>-193.342105263158</v>
      </c>
      <c r="Q17" s="7"/>
      <c r="R17" s="0"/>
      <c r="S17" s="7" t="n">
        <v>-85.4100877192983</v>
      </c>
      <c r="T17" s="7"/>
      <c r="U17" s="0"/>
      <c r="V17" s="0"/>
      <c r="W17" s="0"/>
      <c r="X17" s="0"/>
      <c r="Y17" s="0"/>
      <c r="Z17" s="7" t="n">
        <v>154.130847953216</v>
      </c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0.2" hidden="false" customHeight="false" outlineLevel="0" collapsed="false">
      <c r="A18" s="6" t="n">
        <v>1975</v>
      </c>
      <c r="B18" s="7" t="n">
        <v>495.771198830409</v>
      </c>
      <c r="C18" s="0"/>
      <c r="D18" s="7" t="n">
        <v>68.7207602339181</v>
      </c>
      <c r="E18" s="7" t="n">
        <v>-155.112573099415</v>
      </c>
      <c r="F18" s="7"/>
      <c r="G18" s="0"/>
      <c r="H18" s="0"/>
      <c r="I18" s="7" t="n">
        <f aca="false">-SUM(B18:H18)-P18-S18+Z18</f>
        <v>-83.3888888888888</v>
      </c>
      <c r="J18" s="0"/>
      <c r="K18" s="0"/>
      <c r="L18" s="0"/>
      <c r="M18" s="0"/>
      <c r="N18" s="7" t="n">
        <v>495.771198830409</v>
      </c>
      <c r="O18" s="0"/>
      <c r="P18" s="7" t="n">
        <v>-142.407894736842</v>
      </c>
      <c r="Q18" s="7"/>
      <c r="R18" s="0"/>
      <c r="S18" s="7" t="n">
        <v>-65.7755847953217</v>
      </c>
      <c r="T18" s="7"/>
      <c r="U18" s="0"/>
      <c r="V18" s="0"/>
      <c r="W18" s="0"/>
      <c r="X18" s="0"/>
      <c r="Y18" s="0"/>
      <c r="Z18" s="7" t="n">
        <v>117.80701754386</v>
      </c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0.2" hidden="false" customHeight="false" outlineLevel="0" collapsed="false">
      <c r="A19" s="6" t="n">
        <v>1976</v>
      </c>
      <c r="B19" s="7" t="n">
        <v>508.533625730994</v>
      </c>
      <c r="C19" s="0"/>
      <c r="D19" s="7" t="n">
        <v>-30.4334795321637</v>
      </c>
      <c r="E19" s="7" t="n">
        <v>-123.697368421053</v>
      </c>
      <c r="F19" s="7"/>
      <c r="G19" s="0"/>
      <c r="H19" s="0"/>
      <c r="I19" s="7" t="n">
        <f aca="false">-SUM(B19:H19)-P19-S19+Z19</f>
        <v>6.92982456140348</v>
      </c>
      <c r="J19" s="0"/>
      <c r="K19" s="0"/>
      <c r="L19" s="0"/>
      <c r="M19" s="0"/>
      <c r="N19" s="7" t="n">
        <v>508.533625730994</v>
      </c>
      <c r="O19" s="0"/>
      <c r="P19" s="7" t="n">
        <v>-124.736842105263</v>
      </c>
      <c r="Q19" s="7"/>
      <c r="R19" s="0"/>
      <c r="S19" s="7" t="n">
        <v>-81.4831871345029</v>
      </c>
      <c r="T19" s="7"/>
      <c r="U19" s="0"/>
      <c r="V19" s="0"/>
      <c r="W19" s="0"/>
      <c r="X19" s="0"/>
      <c r="Y19" s="0"/>
      <c r="Z19" s="7" t="n">
        <v>155.112573099415</v>
      </c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0.2" hidden="false" customHeight="false" outlineLevel="0" collapsed="false">
      <c r="A20" s="6" t="n">
        <v>1977</v>
      </c>
      <c r="B20" s="7" t="n">
        <v>556.638157894737</v>
      </c>
      <c r="C20" s="0"/>
      <c r="D20" s="7" t="n">
        <v>29.4517543859649</v>
      </c>
      <c r="E20" s="7" t="n">
        <v>-200.271929824561</v>
      </c>
      <c r="F20" s="7"/>
      <c r="G20" s="0"/>
      <c r="H20" s="0"/>
      <c r="I20" s="7" t="n">
        <f aca="false">-SUM(B20:H20)-P20-S20+Z20</f>
        <v>-3.29166666666657</v>
      </c>
      <c r="J20" s="0"/>
      <c r="K20" s="0"/>
      <c r="L20" s="0"/>
      <c r="M20" s="0"/>
      <c r="N20" s="7" t="n">
        <v>556.638157894737</v>
      </c>
      <c r="O20" s="0"/>
      <c r="P20" s="7" t="n">
        <v>-152.802631578947</v>
      </c>
      <c r="Q20" s="7"/>
      <c r="R20" s="0"/>
      <c r="S20" s="7" t="n">
        <v>-87.3735380116959</v>
      </c>
      <c r="T20" s="7"/>
      <c r="U20" s="0"/>
      <c r="V20" s="0"/>
      <c r="W20" s="0"/>
      <c r="X20" s="0"/>
      <c r="Y20" s="0"/>
      <c r="Z20" s="7" t="n">
        <v>142.35014619883</v>
      </c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0.2" hidden="false" customHeight="false" outlineLevel="0" collapsed="false">
      <c r="A21" s="6" t="n">
        <v>1978</v>
      </c>
      <c r="B21" s="7" t="n">
        <v>668.554824561404</v>
      </c>
      <c r="C21" s="0"/>
      <c r="D21" s="7" t="n">
        <v>34.3603801169591</v>
      </c>
      <c r="E21" s="7" t="n">
        <v>-311.206871345029</v>
      </c>
      <c r="F21" s="7"/>
      <c r="G21" s="0"/>
      <c r="H21" s="0"/>
      <c r="I21" s="7" t="n">
        <f aca="false">-SUM(B21:H21)-P21-S21+Z21</f>
        <v>-16.1695906432748</v>
      </c>
      <c r="J21" s="0"/>
      <c r="K21" s="0"/>
      <c r="L21" s="0"/>
      <c r="M21" s="0"/>
      <c r="N21" s="7" t="n">
        <v>668.554824561404</v>
      </c>
      <c r="O21" s="0"/>
      <c r="P21" s="7" t="n">
        <v>-115.381578947368</v>
      </c>
      <c r="Q21" s="7"/>
      <c r="R21" s="0"/>
      <c r="S21" s="7" t="n">
        <v>-93.2638888888889</v>
      </c>
      <c r="T21" s="7"/>
      <c r="U21" s="0"/>
      <c r="V21" s="0"/>
      <c r="W21" s="0"/>
      <c r="X21" s="0"/>
      <c r="Y21" s="0"/>
      <c r="Z21" s="7" t="n">
        <v>166.893274853801</v>
      </c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0.2" hidden="false" customHeight="false" outlineLevel="0" collapsed="false">
      <c r="A22" s="6" t="n">
        <v>1979</v>
      </c>
      <c r="B22" s="7" t="n">
        <v>603.760964912281</v>
      </c>
      <c r="C22" s="0"/>
      <c r="D22" s="7" t="n">
        <v>19.6345029239766</v>
      </c>
      <c r="E22" s="7" t="n">
        <v>-194.381578947368</v>
      </c>
      <c r="F22" s="7"/>
      <c r="G22" s="0"/>
      <c r="H22" s="0"/>
      <c r="I22" s="7" t="n">
        <f aca="false">-SUM(B22:H22)-P22-S22+Z22</f>
        <v>15.2456140350879</v>
      </c>
      <c r="J22" s="0"/>
      <c r="K22" s="0"/>
      <c r="L22" s="0"/>
      <c r="M22" s="0"/>
      <c r="N22" s="7" t="n">
        <v>603.760964912281</v>
      </c>
      <c r="O22" s="0"/>
      <c r="P22" s="7" t="n">
        <v>-150.723684210526</v>
      </c>
      <c r="Q22" s="7"/>
      <c r="R22" s="0"/>
      <c r="S22" s="7" t="n">
        <v>-85.4100877192983</v>
      </c>
      <c r="T22" s="7"/>
      <c r="U22" s="0"/>
      <c r="V22" s="0"/>
      <c r="W22" s="0"/>
      <c r="X22" s="0"/>
      <c r="Y22" s="0"/>
      <c r="Z22" s="7" t="n">
        <v>208.125730994152</v>
      </c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0.2" hidden="false" customHeight="false" outlineLevel="0" collapsed="false">
      <c r="A23" s="6" t="n">
        <v>1980</v>
      </c>
      <c r="B23" s="7" t="n">
        <v>637.139619883041</v>
      </c>
      <c r="C23" s="0"/>
      <c r="D23" s="7" t="n">
        <v>-166.893274853801</v>
      </c>
      <c r="E23" s="7" t="n">
        <v>-236.595760233918</v>
      </c>
      <c r="F23" s="7"/>
      <c r="G23" s="0"/>
      <c r="H23" s="0"/>
      <c r="I23" s="7" t="n">
        <f aca="false">-SUM(B23:H23)-P23-S23+Z23</f>
        <v>66.4108187134502</v>
      </c>
      <c r="J23" s="0"/>
      <c r="K23" s="0"/>
      <c r="L23" s="0"/>
      <c r="M23" s="0"/>
      <c r="N23" s="7" t="n">
        <v>637.139619883041</v>
      </c>
      <c r="O23" s="0"/>
      <c r="P23" s="7" t="n">
        <v>-29.1052631578947</v>
      </c>
      <c r="Q23" s="7"/>
      <c r="R23" s="0"/>
      <c r="S23" s="7" t="n">
        <v>-90.3187134502924</v>
      </c>
      <c r="T23" s="7"/>
      <c r="U23" s="0"/>
      <c r="V23" s="0"/>
      <c r="W23" s="0"/>
      <c r="X23" s="0"/>
      <c r="Y23" s="0"/>
      <c r="Z23" s="7" t="n">
        <v>180.637426900585</v>
      </c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2" hidden="false" customHeight="false" outlineLevel="0" collapsed="false">
      <c r="A24" s="6" t="n">
        <v>1981</v>
      </c>
      <c r="B24" s="7" t="n">
        <v>648.920321637427</v>
      </c>
      <c r="C24" s="0"/>
      <c r="D24" s="7" t="n">
        <v>-81.4831871345029</v>
      </c>
      <c r="E24" s="7" t="n">
        <v>-297.462719298246</v>
      </c>
      <c r="F24" s="7"/>
      <c r="G24" s="0"/>
      <c r="H24" s="0"/>
      <c r="I24" s="7" t="n">
        <f aca="false">-SUM(B24:H24)-P24-S24+Z24</f>
        <v>26.4488304093568</v>
      </c>
      <c r="J24" s="0"/>
      <c r="K24" s="0"/>
      <c r="L24" s="0"/>
      <c r="M24" s="0"/>
      <c r="N24" s="7" t="n">
        <v>648.920321637427</v>
      </c>
      <c r="O24" s="0"/>
      <c r="P24" s="7" t="n">
        <v>-51.9736842105263</v>
      </c>
      <c r="Q24" s="7"/>
      <c r="R24" s="0"/>
      <c r="S24" s="7" t="n">
        <v>-87.3735380116959</v>
      </c>
      <c r="T24" s="7"/>
      <c r="U24" s="0"/>
      <c r="V24" s="0"/>
      <c r="W24" s="0"/>
      <c r="X24" s="0"/>
      <c r="Y24" s="0"/>
      <c r="Z24" s="7" t="n">
        <v>157.076023391813</v>
      </c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2" hidden="false" customHeight="false" outlineLevel="0" collapsed="false">
      <c r="A25" s="6" t="n">
        <v>1982</v>
      </c>
      <c r="B25" s="7" t="n">
        <v>723.531432748538</v>
      </c>
      <c r="C25" s="0"/>
      <c r="D25" s="7" t="n">
        <v>-148.240497076023</v>
      </c>
      <c r="E25" s="7" t="n">
        <v>-187.509502923977</v>
      </c>
      <c r="F25" s="7"/>
      <c r="G25" s="0"/>
      <c r="H25" s="0"/>
      <c r="I25" s="7" t="n">
        <f aca="false">-SUM(B25:H25)-P25-S25+Z25</f>
        <v>8.4890350877192</v>
      </c>
      <c r="J25" s="0"/>
      <c r="K25" s="0"/>
      <c r="L25" s="0"/>
      <c r="M25" s="0"/>
      <c r="N25" s="7" t="n">
        <v>723.531432748538</v>
      </c>
      <c r="O25" s="0"/>
      <c r="P25" s="7" t="n">
        <v>-152.802631578947</v>
      </c>
      <c r="Q25" s="7"/>
      <c r="R25" s="0"/>
      <c r="S25" s="7" t="n">
        <v>-90.3187134502924</v>
      </c>
      <c r="T25" s="7"/>
      <c r="U25" s="0"/>
      <c r="V25" s="0"/>
      <c r="W25" s="0"/>
      <c r="X25" s="0"/>
      <c r="Y25" s="0"/>
      <c r="Z25" s="7" t="n">
        <v>153.149122807018</v>
      </c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2" hidden="false" customHeight="false" outlineLevel="0" collapsed="false">
      <c r="A26" s="6" t="n">
        <v>1983</v>
      </c>
      <c r="B26" s="7" t="n">
        <v>733.348684210526</v>
      </c>
      <c r="C26" s="0"/>
      <c r="D26" s="7" t="n">
        <v>345.567251461988</v>
      </c>
      <c r="E26" s="7" t="n">
        <v>-476.136695906433</v>
      </c>
      <c r="F26" s="7"/>
      <c r="G26" s="0"/>
      <c r="H26" s="0"/>
      <c r="I26" s="7" t="n">
        <f aca="false">-SUM(B26:H26)-P26-S26+Z26</f>
        <v>22.5219298245617</v>
      </c>
      <c r="J26" s="0"/>
      <c r="K26" s="0"/>
      <c r="L26" s="0"/>
      <c r="M26" s="0"/>
      <c r="N26" s="7" t="n">
        <v>733.348684210526</v>
      </c>
      <c r="O26" s="0"/>
      <c r="P26" s="7" t="n">
        <v>-158</v>
      </c>
      <c r="Q26" s="7"/>
      <c r="R26" s="0"/>
      <c r="S26" s="7" t="n">
        <v>-94.2456140350877</v>
      </c>
      <c r="T26" s="7"/>
      <c r="U26" s="0"/>
      <c r="V26" s="0"/>
      <c r="W26" s="0"/>
      <c r="X26" s="0"/>
      <c r="Y26" s="0"/>
      <c r="Z26" s="7" t="n">
        <v>373.055555555556</v>
      </c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2" hidden="false" customHeight="false" outlineLevel="0" collapsed="false">
      <c r="A27" s="6" t="n">
        <v>1984</v>
      </c>
      <c r="B27" s="7" t="n">
        <v>704.87865497076</v>
      </c>
      <c r="C27" s="0"/>
      <c r="D27" s="7" t="n">
        <v>-39.2690058479532</v>
      </c>
      <c r="E27" s="7" t="n">
        <v>-99.1542397660819</v>
      </c>
      <c r="F27" s="7"/>
      <c r="G27" s="0"/>
      <c r="H27" s="0"/>
      <c r="I27" s="7" t="n">
        <f aca="false">-SUM(B27:H27)-P27-S27+Z27</f>
        <v>138.59649122807</v>
      </c>
      <c r="J27" s="0"/>
      <c r="K27" s="0"/>
      <c r="L27" s="0"/>
      <c r="M27" s="0"/>
      <c r="N27" s="7" t="n">
        <v>704.87865497076</v>
      </c>
      <c r="O27" s="0"/>
      <c r="P27" s="7" t="n">
        <v>-268.184210526316</v>
      </c>
      <c r="Q27" s="7"/>
      <c r="R27" s="0"/>
      <c r="S27" s="7" t="n">
        <v>-94.2456140350877</v>
      </c>
      <c r="T27" s="7"/>
      <c r="U27" s="0"/>
      <c r="V27" s="0"/>
      <c r="W27" s="0"/>
      <c r="X27" s="0"/>
      <c r="Y27" s="0"/>
      <c r="Z27" s="7" t="n">
        <v>342.622076023392</v>
      </c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2" hidden="false" customHeight="false" outlineLevel="0" collapsed="false">
      <c r="A28" s="6" t="n">
        <v>1985</v>
      </c>
      <c r="B28" s="7" t="n">
        <v>738.257309941521</v>
      </c>
      <c r="C28" s="0"/>
      <c r="D28" s="7" t="n">
        <v>53.0131578947369</v>
      </c>
      <c r="E28" s="7" t="n">
        <v>-199.290204678363</v>
      </c>
      <c r="F28" s="7"/>
      <c r="G28" s="0"/>
      <c r="H28" s="0"/>
      <c r="I28" s="7" t="n">
        <f aca="false">-SUM(B28:H28)-P28-S28+Z28</f>
        <v>189.126461988304</v>
      </c>
      <c r="J28" s="0"/>
      <c r="K28" s="0"/>
      <c r="L28" s="0"/>
      <c r="M28" s="0"/>
      <c r="N28" s="7" t="n">
        <v>738.257309941521</v>
      </c>
      <c r="O28" s="0"/>
      <c r="P28" s="7" t="n">
        <v>-435.53947368421</v>
      </c>
      <c r="Q28" s="7"/>
      <c r="R28" s="0"/>
      <c r="S28" s="7" t="n">
        <v>-160.021198830409</v>
      </c>
      <c r="T28" s="7"/>
      <c r="U28" s="0"/>
      <c r="V28" s="0"/>
      <c r="W28" s="0"/>
      <c r="X28" s="0"/>
      <c r="Y28" s="0"/>
      <c r="Z28" s="7" t="n">
        <v>185.546052631579</v>
      </c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0.2" hidden="false" customHeight="false" outlineLevel="0" collapsed="false">
      <c r="A29" s="6" t="n">
        <v>1986</v>
      </c>
      <c r="B29" s="7" t="n">
        <v>790.288742690058</v>
      </c>
      <c r="C29" s="0"/>
      <c r="D29" s="7" t="n">
        <v>19.6345029239766</v>
      </c>
      <c r="E29" s="7" t="n">
        <v>-64.7938596491228</v>
      </c>
      <c r="F29" s="7"/>
      <c r="G29" s="0"/>
      <c r="H29" s="0"/>
      <c r="I29" s="7" t="n">
        <f aca="false">-SUM(B29:H29)-P29-S29+Z29</f>
        <v>60.5204678362574</v>
      </c>
      <c r="J29" s="0"/>
      <c r="K29" s="0"/>
      <c r="L29" s="0"/>
      <c r="M29" s="0"/>
      <c r="N29" s="7" t="n">
        <v>790.288742690058</v>
      </c>
      <c r="O29" s="0"/>
      <c r="P29" s="7" t="n">
        <v>-470.881578947368</v>
      </c>
      <c r="Q29" s="7"/>
      <c r="R29" s="0"/>
      <c r="S29" s="7" t="n">
        <v>-160.021198830409</v>
      </c>
      <c r="T29" s="7"/>
      <c r="U29" s="0"/>
      <c r="V29" s="0"/>
      <c r="W29" s="0"/>
      <c r="X29" s="0"/>
      <c r="Y29" s="0"/>
      <c r="Z29" s="7" t="n">
        <v>174.747076023392</v>
      </c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0.2" hidden="false" customHeight="false" outlineLevel="0" collapsed="false">
      <c r="A30" s="6" t="n">
        <v>1987</v>
      </c>
      <c r="B30" s="7" t="n">
        <v>759.855263157895</v>
      </c>
      <c r="C30" s="0"/>
      <c r="D30" s="7" t="n">
        <v>-20.6162280701754</v>
      </c>
      <c r="E30" s="7" t="n">
        <v>-46.141081871345</v>
      </c>
      <c r="F30" s="7"/>
      <c r="G30" s="0"/>
      <c r="H30" s="0"/>
      <c r="I30" s="7" t="n">
        <f aca="false">-SUM(B30:H30)-P30-S30+Z30</f>
        <v>62.6571637426901</v>
      </c>
      <c r="J30" s="0"/>
      <c r="K30" s="0"/>
      <c r="L30" s="0"/>
      <c r="M30" s="0"/>
      <c r="N30" s="7" t="n">
        <v>759.855263157895</v>
      </c>
      <c r="O30" s="0"/>
      <c r="P30" s="7" t="n">
        <v>-385.644736842105</v>
      </c>
      <c r="Q30" s="7"/>
      <c r="R30" s="0"/>
      <c r="S30" s="7" t="n">
        <v>-147.258771929825</v>
      </c>
      <c r="T30" s="7"/>
      <c r="U30" s="0"/>
      <c r="V30" s="0"/>
      <c r="W30" s="0"/>
      <c r="X30" s="0"/>
      <c r="Y30" s="0"/>
      <c r="Z30" s="7" t="n">
        <v>222.851608187135</v>
      </c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0.2" hidden="false" customHeight="false" outlineLevel="0" collapsed="false">
      <c r="A31" s="6" t="n">
        <v>1988</v>
      </c>
      <c r="B31" s="7" t="n">
        <v>833.484649122807</v>
      </c>
      <c r="C31" s="0"/>
      <c r="D31" s="7" t="n">
        <v>-31.4152046783626</v>
      </c>
      <c r="E31" s="7" t="n">
        <v>-57.921783625731</v>
      </c>
      <c r="F31" s="7"/>
      <c r="G31" s="0"/>
      <c r="H31" s="0"/>
      <c r="I31" s="7" t="n">
        <f aca="false">-SUM(B31:H31)-P31-S31+Z31</f>
        <v>32.68567251462</v>
      </c>
      <c r="J31" s="0"/>
      <c r="K31" s="0"/>
      <c r="L31" s="0"/>
      <c r="M31" s="0"/>
      <c r="N31" s="7" t="n">
        <v>833.484649122807</v>
      </c>
      <c r="O31" s="0"/>
      <c r="P31" s="7" t="n">
        <v>-446.973684210526</v>
      </c>
      <c r="Q31" s="7"/>
      <c r="R31" s="0"/>
      <c r="S31" s="7" t="n">
        <v>-110.934941520468</v>
      </c>
      <c r="T31" s="7"/>
      <c r="U31" s="0"/>
      <c r="V31" s="0"/>
      <c r="W31" s="0"/>
      <c r="X31" s="0"/>
      <c r="Y31" s="0"/>
      <c r="Z31" s="7" t="n">
        <v>218.924707602339</v>
      </c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0.2" hidden="false" customHeight="false" outlineLevel="0" collapsed="false">
      <c r="A32" s="6" t="n">
        <v>1989</v>
      </c>
      <c r="B32" s="7" t="n">
        <v>909.077485380117</v>
      </c>
      <c r="C32" s="0"/>
      <c r="D32" s="7" t="n">
        <v>15.7076023391813</v>
      </c>
      <c r="E32" s="7" t="n">
        <v>-228.741959064327</v>
      </c>
      <c r="F32" s="7"/>
      <c r="G32" s="0"/>
      <c r="H32" s="0"/>
      <c r="I32" s="7" t="n">
        <f aca="false">-SUM(B32:H32)-P32-S32+Z32</f>
        <v>-18.8260233918129</v>
      </c>
      <c r="J32" s="0"/>
      <c r="K32" s="0"/>
      <c r="L32" s="0"/>
      <c r="M32" s="0"/>
      <c r="N32" s="7" t="n">
        <v>909.077485380117</v>
      </c>
      <c r="O32" s="0"/>
      <c r="P32" s="7" t="n">
        <v>-420.986842105263</v>
      </c>
      <c r="Q32" s="7"/>
      <c r="R32" s="0"/>
      <c r="S32" s="7" t="n">
        <v>-61.8486842105263</v>
      </c>
      <c r="T32" s="7"/>
      <c r="U32" s="0"/>
      <c r="V32" s="0"/>
      <c r="W32" s="0"/>
      <c r="X32" s="0"/>
      <c r="Y32" s="0"/>
      <c r="Z32" s="7" t="n">
        <v>194.381578947368</v>
      </c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0.2" hidden="false" customHeight="false" outlineLevel="0" collapsed="false">
      <c r="A33" s="6" t="n">
        <v>1990</v>
      </c>
      <c r="B33" s="7" t="n">
        <v>927.730263157895</v>
      </c>
      <c r="C33" s="0"/>
      <c r="D33" s="7" t="n">
        <v>8.83552631578947</v>
      </c>
      <c r="E33" s="7" t="n">
        <v>-207.144005847953</v>
      </c>
      <c r="F33" s="7"/>
      <c r="G33" s="0"/>
      <c r="H33" s="0"/>
      <c r="I33" s="7" t="n">
        <f aca="false">-SUM(B33:H33)-P33-S33+Z33</f>
        <v>-97.6527777777776</v>
      </c>
      <c r="J33" s="0"/>
      <c r="K33" s="0"/>
      <c r="L33" s="0"/>
      <c r="M33" s="0"/>
      <c r="N33" s="7" t="n">
        <v>927.730263157895</v>
      </c>
      <c r="O33" s="0"/>
      <c r="P33" s="7" t="n">
        <v>-415.789473684211</v>
      </c>
      <c r="Q33" s="7"/>
      <c r="R33" s="0"/>
      <c r="S33" s="7" t="n">
        <v>-58.9035087719298</v>
      </c>
      <c r="T33" s="7"/>
      <c r="U33" s="0"/>
      <c r="V33" s="0"/>
      <c r="W33" s="0"/>
      <c r="X33" s="0"/>
      <c r="Y33" s="0"/>
      <c r="Z33" s="7" t="n">
        <v>157.076023391813</v>
      </c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0.2" hidden="false" customHeight="false" outlineLevel="0" collapsed="false">
      <c r="A34" s="6" t="n">
        <v>1991</v>
      </c>
      <c r="B34" s="7" t="n">
        <v>958.163742690058</v>
      </c>
      <c r="C34" s="0"/>
      <c r="D34" s="7" t="n">
        <v>-49.0862573099415</v>
      </c>
      <c r="E34" s="7" t="n">
        <v>-206.162280701754</v>
      </c>
      <c r="F34" s="7"/>
      <c r="G34" s="0"/>
      <c r="H34" s="0"/>
      <c r="I34" s="7" t="n">
        <f aca="false">-SUM(B34:H34)-P34-S34+Z34</f>
        <v>-39.7309941520465</v>
      </c>
      <c r="J34" s="0"/>
      <c r="K34" s="0"/>
      <c r="L34" s="0"/>
      <c r="M34" s="0"/>
      <c r="N34" s="7" t="n">
        <v>958.163742690058</v>
      </c>
      <c r="O34" s="0"/>
      <c r="P34" s="7" t="n">
        <v>-415.789473684211</v>
      </c>
      <c r="Q34" s="7"/>
      <c r="R34" s="0"/>
      <c r="S34" s="7" t="n">
        <v>-70.6842105263158</v>
      </c>
      <c r="T34" s="7"/>
      <c r="U34" s="0"/>
      <c r="V34" s="0"/>
      <c r="W34" s="0"/>
      <c r="X34" s="0"/>
      <c r="Y34" s="0"/>
      <c r="Z34" s="7" t="n">
        <v>176.71052631579</v>
      </c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1" customFormat="true" ht="10.2" hidden="false" customHeight="false" outlineLevel="0" collapsed="false">
      <c r="A35" s="6" t="n">
        <v>1992</v>
      </c>
      <c r="B35" s="20" t="n">
        <v>1080.87938596491</v>
      </c>
      <c r="D35" s="20" t="n">
        <v>-39.2690058479532</v>
      </c>
      <c r="E35" s="20" t="n">
        <v>-370.110380116959</v>
      </c>
      <c r="F35" s="20"/>
      <c r="I35" s="7" t="n">
        <f aca="false">-SUM(B35:H35)-P35-S35+Z35</f>
        <v>-22.9839181286553</v>
      </c>
      <c r="N35" s="20" t="n">
        <v>1080.87938596491</v>
      </c>
      <c r="P35" s="20" t="n">
        <v>-363.815789473684</v>
      </c>
      <c r="Q35" s="20"/>
      <c r="S35" s="20" t="n">
        <v>-88.3552631578948</v>
      </c>
      <c r="T35" s="20"/>
      <c r="Z35" s="20" t="n">
        <v>196.345029239766</v>
      </c>
    </row>
    <row r="36" customFormat="false" ht="10.2" hidden="false" customHeight="false" outlineLevel="0" collapsed="false">
      <c r="A36" s="6" t="n">
        <v>1993</v>
      </c>
      <c r="B36" s="20"/>
      <c r="D36" s="21"/>
      <c r="E36" s="21"/>
      <c r="F36" s="7"/>
      <c r="I36" s="7"/>
      <c r="N36" s="20"/>
      <c r="P36" s="20"/>
      <c r="Q36" s="7"/>
      <c r="S36" s="21"/>
      <c r="T36" s="7"/>
      <c r="Z36" s="21"/>
    </row>
    <row r="37" customFormat="false" ht="10.2" hidden="false" customHeight="false" outlineLevel="0" collapsed="false">
      <c r="A37" s="6" t="n">
        <v>1994</v>
      </c>
      <c r="B37" s="7"/>
      <c r="F37" s="7"/>
      <c r="I37" s="7"/>
      <c r="N37" s="7"/>
      <c r="P37" s="7"/>
      <c r="Q37" s="7"/>
      <c r="T37" s="7"/>
    </row>
    <row r="38" customFormat="false" ht="10.2" hidden="false" customHeight="false" outlineLevel="0" collapsed="false">
      <c r="A38" s="6" t="n">
        <v>1995</v>
      </c>
      <c r="B38" s="7"/>
      <c r="F38" s="7"/>
      <c r="I38" s="7"/>
      <c r="N38" s="7"/>
      <c r="P38" s="7"/>
      <c r="Q38" s="7"/>
      <c r="T38" s="7"/>
    </row>
    <row r="39" customFormat="false" ht="10.2" hidden="false" customHeight="false" outlineLevel="0" collapsed="false">
      <c r="A39" s="6" t="n">
        <v>1996</v>
      </c>
      <c r="B39" s="7"/>
      <c r="F39" s="7"/>
      <c r="I39" s="7"/>
      <c r="N39" s="7"/>
      <c r="P39" s="7"/>
      <c r="Q39" s="7"/>
      <c r="T39" s="7"/>
    </row>
    <row r="40" customFormat="false" ht="10.2" hidden="false" customHeight="false" outlineLevel="0" collapsed="false">
      <c r="A40" s="6" t="n">
        <v>1997</v>
      </c>
      <c r="B40" s="7"/>
      <c r="F40" s="7"/>
      <c r="I40" s="7"/>
      <c r="N40" s="7"/>
      <c r="P40" s="7"/>
      <c r="Q40" s="7"/>
      <c r="T40" s="7"/>
    </row>
    <row r="41" customFormat="false" ht="10.2" hidden="false" customHeight="false" outlineLevel="0" collapsed="false">
      <c r="A41" s="6" t="n">
        <v>1998</v>
      </c>
      <c r="B41" s="7"/>
      <c r="F41" s="7"/>
      <c r="I41" s="7"/>
      <c r="N41" s="7"/>
      <c r="P41" s="7"/>
      <c r="Q41" s="7"/>
      <c r="T41" s="7"/>
    </row>
    <row r="42" customFormat="false" ht="10.2" hidden="false" customHeight="false" outlineLevel="0" collapsed="false">
      <c r="A42" s="6" t="n">
        <v>1999</v>
      </c>
      <c r="B42" s="7"/>
      <c r="F42" s="7"/>
      <c r="I42" s="7"/>
      <c r="N42" s="7"/>
      <c r="P42" s="7"/>
      <c r="Q42" s="7"/>
      <c r="T42" s="7"/>
    </row>
    <row r="43" customFormat="false" ht="10.2" hidden="false" customHeight="false" outlineLevel="0" collapsed="false">
      <c r="A43" s="6" t="n">
        <v>2000</v>
      </c>
      <c r="B43" s="7"/>
      <c r="F43" s="7"/>
      <c r="I43" s="7"/>
      <c r="N43" s="7"/>
      <c r="P43" s="7"/>
      <c r="Q43" s="7"/>
      <c r="T43" s="7"/>
    </row>
    <row r="44" customFormat="false" ht="10.2" hidden="false" customHeight="false" outlineLevel="0" collapsed="false">
      <c r="A44" s="6" t="n">
        <v>2001</v>
      </c>
      <c r="B44" s="7"/>
      <c r="F44" s="7"/>
      <c r="I44" s="7"/>
      <c r="N44" s="7"/>
      <c r="P44" s="7"/>
      <c r="Q44" s="7"/>
      <c r="T44" s="7"/>
    </row>
    <row r="45" customFormat="false" ht="10.2" hidden="false" customHeight="false" outlineLevel="0" collapsed="false">
      <c r="A45" s="6" t="n">
        <v>2002</v>
      </c>
      <c r="B45" s="7"/>
      <c r="F45" s="7"/>
      <c r="I45" s="7"/>
      <c r="N45" s="7"/>
      <c r="P45" s="7"/>
      <c r="Q45" s="7"/>
      <c r="T45" s="7"/>
    </row>
    <row r="46" customFormat="false" ht="10.2" hidden="false" customHeight="false" outlineLevel="0" collapsed="false">
      <c r="A46" s="6" t="n">
        <v>2003</v>
      </c>
      <c r="B46" s="7"/>
      <c r="F46" s="7"/>
      <c r="I46" s="7"/>
      <c r="N46" s="7"/>
      <c r="P46" s="7"/>
      <c r="Q46" s="7"/>
      <c r="T46" s="7"/>
    </row>
    <row r="47" customFormat="false" ht="10.2" hidden="false" customHeight="false" outlineLevel="0" collapsed="false">
      <c r="A47" s="6" t="n">
        <v>2004</v>
      </c>
      <c r="B47" s="7"/>
      <c r="F47" s="7"/>
      <c r="I47" s="7"/>
      <c r="N47" s="7"/>
      <c r="P47" s="7"/>
      <c r="Q47" s="7"/>
      <c r="T47" s="7"/>
    </row>
    <row r="48" customFormat="false" ht="10.2" hidden="false" customHeight="false" outlineLevel="0" collapsed="false">
      <c r="A48" s="6" t="n">
        <v>2005</v>
      </c>
      <c r="B48" s="7"/>
      <c r="F48" s="7"/>
      <c r="I48" s="7"/>
      <c r="N48" s="7"/>
      <c r="P48" s="7"/>
      <c r="Q48" s="7"/>
      <c r="T48" s="7"/>
    </row>
    <row r="49" customFormat="false" ht="10.2" hidden="false" customHeight="false" outlineLevel="0" collapsed="false">
      <c r="A49" s="6" t="n">
        <v>2006</v>
      </c>
      <c r="B49" s="7"/>
      <c r="F49" s="7"/>
      <c r="I49" s="7"/>
      <c r="N49" s="7"/>
      <c r="P49" s="7"/>
      <c r="Q49" s="7"/>
      <c r="T49" s="7"/>
    </row>
    <row r="50" customFormat="false" ht="10.2" hidden="false" customHeight="false" outlineLevel="0" collapsed="false">
      <c r="A50" s="12" t="n">
        <v>2007</v>
      </c>
      <c r="B50" s="7"/>
      <c r="F50" s="7"/>
      <c r="I50" s="7"/>
      <c r="N50" s="7"/>
      <c r="P50" s="7"/>
      <c r="Q50" s="7"/>
      <c r="T50" s="7"/>
    </row>
    <row r="51" customFormat="false" ht="10.2" hidden="false" customHeight="false" outlineLevel="0" collapsed="false">
      <c r="A51" s="12" t="n">
        <v>2008</v>
      </c>
      <c r="B51" s="7"/>
      <c r="F51" s="7"/>
      <c r="I51" s="7"/>
      <c r="N51" s="7"/>
      <c r="P51" s="7"/>
      <c r="Q51" s="7"/>
      <c r="T51" s="7"/>
    </row>
    <row r="52" customFormat="false" ht="10.2" hidden="false" customHeight="false" outlineLevel="0" collapsed="false">
      <c r="A52" s="12" t="n">
        <v>2009</v>
      </c>
      <c r="B52" s="7"/>
      <c r="F52" s="7"/>
      <c r="I52" s="7"/>
      <c r="N52" s="7"/>
      <c r="P52" s="7"/>
      <c r="Q52" s="7"/>
      <c r="T52" s="7"/>
    </row>
    <row r="53" customFormat="false" ht="10.2" hidden="false" customHeight="false" outlineLevel="0" collapsed="false">
      <c r="A53" s="12" t="n">
        <v>2010</v>
      </c>
      <c r="B53" s="7"/>
      <c r="F53" s="7"/>
      <c r="I53" s="7"/>
      <c r="N53" s="7"/>
      <c r="P53" s="7"/>
      <c r="Q53" s="7"/>
      <c r="T53" s="7"/>
    </row>
    <row r="54" customFormat="false" ht="10.2" hidden="false" customHeight="false" outlineLevel="0" collapsed="false">
      <c r="A54" s="12" t="n">
        <v>2011</v>
      </c>
      <c r="B54" s="7"/>
      <c r="F54" s="7"/>
      <c r="I54" s="7"/>
      <c r="N54" s="7"/>
      <c r="P54" s="7"/>
      <c r="Q54" s="7"/>
      <c r="T54" s="7"/>
    </row>
    <row r="55" customFormat="false" ht="10.2" hidden="false" customHeight="false" outlineLevel="0" collapsed="false">
      <c r="A55" s="12" t="n">
        <v>2012</v>
      </c>
      <c r="B55" s="7"/>
      <c r="F55" s="7"/>
      <c r="I55" s="7"/>
      <c r="N55" s="7"/>
      <c r="P55" s="7"/>
      <c r="Q55" s="7"/>
      <c r="T55" s="7"/>
    </row>
    <row r="56" customFormat="false" ht="10.2" hidden="false" customHeight="false" outlineLevel="0" collapsed="false">
      <c r="A56" s="12" t="n">
        <v>2013</v>
      </c>
      <c r="B56" s="7"/>
      <c r="F56" s="7"/>
      <c r="I56" s="7"/>
      <c r="N56" s="7"/>
      <c r="P56" s="7"/>
      <c r="Q56" s="7"/>
      <c r="T56" s="7"/>
    </row>
    <row r="57" customFormat="false" ht="10.2" hidden="false" customHeight="false" outlineLevel="0" collapsed="false">
      <c r="A57" s="12" t="n">
        <v>2014</v>
      </c>
      <c r="B57" s="7"/>
      <c r="F57" s="7"/>
      <c r="I57" s="7"/>
      <c r="N57" s="7"/>
      <c r="P57" s="7"/>
      <c r="Q57" s="7"/>
      <c r="T57" s="7"/>
    </row>
    <row r="58" customFormat="false" ht="10.2" hidden="false" customHeight="false" outlineLevel="0" collapsed="false">
      <c r="A58" s="12" t="n">
        <v>2015</v>
      </c>
      <c r="B58" s="7"/>
      <c r="F58" s="7"/>
      <c r="I58" s="7"/>
      <c r="N58" s="7"/>
      <c r="P58" s="7"/>
      <c r="Q58" s="7"/>
      <c r="T5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7.49797570850202"/>
    <col collapsed="false" hidden="false" max="10" min="10" style="1" width="2.57085020242915"/>
    <col collapsed="false" hidden="false" max="19" min="11" style="1" width="6.85425101214575"/>
    <col collapsed="false" hidden="false" max="20" min="20" style="1" width="3.31983805668016"/>
    <col collapsed="false" hidden="false" max="26" min="21" style="1" width="6.10526315789474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54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.2" hidden="false" customHeight="false" outlineLevel="0" collapsed="false">
      <c r="A3" s="10" t="n">
        <v>1960</v>
      </c>
      <c r="B3" s="7"/>
      <c r="C3" s="0"/>
      <c r="D3" s="0"/>
      <c r="E3" s="0"/>
      <c r="F3" s="0"/>
      <c r="G3" s="0"/>
      <c r="H3" s="0"/>
      <c r="I3" s="8" t="n">
        <f aca="false">-SUM(B3:H3)-R3+U3</f>
        <v>0</v>
      </c>
      <c r="J3" s="0"/>
      <c r="K3" s="0"/>
      <c r="L3" s="0"/>
      <c r="M3" s="0"/>
      <c r="N3" s="7"/>
      <c r="O3" s="0"/>
      <c r="P3" s="0"/>
      <c r="Q3" s="0"/>
      <c r="R3" s="7"/>
      <c r="S3" s="0"/>
      <c r="T3" s="0"/>
      <c r="U3" s="7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0.2" hidden="false" customHeight="false" outlineLevel="0" collapsed="false">
      <c r="A4" s="6" t="n">
        <v>1961</v>
      </c>
      <c r="B4" s="7"/>
      <c r="C4" s="0"/>
      <c r="D4" s="0"/>
      <c r="E4" s="0"/>
      <c r="F4" s="0"/>
      <c r="G4" s="0"/>
      <c r="H4" s="0"/>
      <c r="I4" s="8" t="n">
        <f aca="false">-SUM(B4:H4)-R4+U4</f>
        <v>0</v>
      </c>
      <c r="J4" s="0"/>
      <c r="K4" s="0"/>
      <c r="L4" s="0"/>
      <c r="M4" s="0"/>
      <c r="N4" s="7"/>
      <c r="O4" s="0"/>
      <c r="P4" s="0"/>
      <c r="Q4" s="0"/>
      <c r="R4" s="7"/>
      <c r="S4" s="0"/>
      <c r="T4" s="0"/>
      <c r="U4" s="7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0.2" hidden="false" customHeight="false" outlineLevel="0" collapsed="false">
      <c r="A5" s="6" t="n">
        <v>1962</v>
      </c>
      <c r="B5" s="7"/>
      <c r="C5" s="0"/>
      <c r="D5" s="0"/>
      <c r="E5" s="0"/>
      <c r="F5" s="0"/>
      <c r="G5" s="0"/>
      <c r="H5" s="0"/>
      <c r="I5" s="8" t="n">
        <f aca="false">-SUM(B5:H5)-R5+U5</f>
        <v>0</v>
      </c>
      <c r="J5" s="0"/>
      <c r="K5" s="0"/>
      <c r="L5" s="0"/>
      <c r="M5" s="0"/>
      <c r="N5" s="7"/>
      <c r="O5" s="0"/>
      <c r="P5" s="0"/>
      <c r="Q5" s="0"/>
      <c r="R5" s="7"/>
      <c r="S5" s="0"/>
      <c r="T5" s="0"/>
      <c r="U5" s="7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0.2" hidden="false" customHeight="false" outlineLevel="0" collapsed="false">
      <c r="A6" s="6" t="n">
        <v>1963</v>
      </c>
      <c r="B6" s="7"/>
      <c r="C6" s="0"/>
      <c r="D6" s="0"/>
      <c r="E6" s="0"/>
      <c r="F6" s="0"/>
      <c r="G6" s="0"/>
      <c r="H6" s="0"/>
      <c r="I6" s="8" t="n">
        <f aca="false">-SUM(B6:H6)-R6+U6</f>
        <v>0</v>
      </c>
      <c r="J6" s="0"/>
      <c r="K6" s="0"/>
      <c r="L6" s="0"/>
      <c r="M6" s="0"/>
      <c r="N6" s="7"/>
      <c r="O6" s="0"/>
      <c r="P6" s="0"/>
      <c r="Q6" s="0"/>
      <c r="R6" s="7"/>
      <c r="S6" s="0"/>
      <c r="T6" s="0"/>
      <c r="U6" s="7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0.2" hidden="false" customHeight="false" outlineLevel="0" collapsed="false">
      <c r="A7" s="6" t="n">
        <v>1964</v>
      </c>
      <c r="B7" s="7"/>
      <c r="C7" s="0"/>
      <c r="D7" s="0"/>
      <c r="E7" s="0"/>
      <c r="F7" s="0"/>
      <c r="G7" s="0"/>
      <c r="H7" s="0"/>
      <c r="I7" s="8" t="n">
        <f aca="false">-SUM(B7:H7)-R7+U7</f>
        <v>0</v>
      </c>
      <c r="J7" s="0"/>
      <c r="K7" s="0"/>
      <c r="L7" s="0"/>
      <c r="M7" s="0"/>
      <c r="N7" s="7"/>
      <c r="O7" s="0"/>
      <c r="P7" s="0"/>
      <c r="Q7" s="0"/>
      <c r="R7" s="7"/>
      <c r="S7" s="0"/>
      <c r="T7" s="0"/>
      <c r="U7" s="7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0.2" hidden="false" customHeight="false" outlineLevel="0" collapsed="false">
      <c r="A8" s="6" t="n">
        <v>1965</v>
      </c>
      <c r="B8" s="7"/>
      <c r="C8" s="0"/>
      <c r="D8" s="0"/>
      <c r="E8" s="0"/>
      <c r="F8" s="0"/>
      <c r="G8" s="0"/>
      <c r="H8" s="0"/>
      <c r="I8" s="8" t="n">
        <f aca="false">-SUM(B8:H8)-R8+U8</f>
        <v>0</v>
      </c>
      <c r="J8" s="0"/>
      <c r="K8" s="0"/>
      <c r="L8" s="0"/>
      <c r="M8" s="0"/>
      <c r="N8" s="7"/>
      <c r="O8" s="0"/>
      <c r="P8" s="0"/>
      <c r="Q8" s="0"/>
      <c r="R8" s="7"/>
      <c r="S8" s="0"/>
      <c r="T8" s="0"/>
      <c r="U8" s="7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0.2" hidden="false" customHeight="false" outlineLevel="0" collapsed="false">
      <c r="A9" s="6" t="n">
        <v>1966</v>
      </c>
      <c r="B9" s="7"/>
      <c r="C9" s="0"/>
      <c r="D9" s="0"/>
      <c r="E9" s="0"/>
      <c r="F9" s="0"/>
      <c r="G9" s="0"/>
      <c r="H9" s="0"/>
      <c r="I9" s="8" t="n">
        <f aca="false">-SUM(B9:H9)-R9+U9</f>
        <v>0</v>
      </c>
      <c r="J9" s="0"/>
      <c r="K9" s="0"/>
      <c r="L9" s="0"/>
      <c r="M9" s="0"/>
      <c r="N9" s="7"/>
      <c r="O9" s="0"/>
      <c r="P9" s="0"/>
      <c r="Q9" s="0"/>
      <c r="R9" s="7"/>
      <c r="S9" s="0"/>
      <c r="T9" s="0"/>
      <c r="U9" s="7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0.2" hidden="false" customHeight="false" outlineLevel="0" collapsed="false">
      <c r="A10" s="6" t="n">
        <v>1967</v>
      </c>
      <c r="B10" s="7"/>
      <c r="C10" s="0"/>
      <c r="D10" s="0"/>
      <c r="E10" s="0"/>
      <c r="F10" s="0"/>
      <c r="G10" s="0"/>
      <c r="H10" s="0"/>
      <c r="I10" s="8" t="n">
        <f aca="false">-SUM(B10:H10)-R10+U10</f>
        <v>0</v>
      </c>
      <c r="J10" s="0"/>
      <c r="K10" s="0"/>
      <c r="L10" s="0"/>
      <c r="M10" s="0"/>
      <c r="N10" s="7"/>
      <c r="O10" s="0"/>
      <c r="P10" s="0"/>
      <c r="Q10" s="0"/>
      <c r="R10" s="7"/>
      <c r="S10" s="0"/>
      <c r="T10" s="0"/>
      <c r="U10" s="7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0.2" hidden="false" customHeight="false" outlineLevel="0" collapsed="false">
      <c r="A11" s="6" t="n">
        <v>1968</v>
      </c>
      <c r="B11" s="7"/>
      <c r="C11" s="0"/>
      <c r="D11" s="0"/>
      <c r="E11" s="0"/>
      <c r="F11" s="0"/>
      <c r="G11" s="0"/>
      <c r="H11" s="0"/>
      <c r="I11" s="8" t="n">
        <f aca="false">-SUM(B11:H11)-R11+U11</f>
        <v>0</v>
      </c>
      <c r="J11" s="0"/>
      <c r="K11" s="0"/>
      <c r="L11" s="0"/>
      <c r="M11" s="0"/>
      <c r="N11" s="7"/>
      <c r="O11" s="0"/>
      <c r="P11" s="0"/>
      <c r="Q11" s="0"/>
      <c r="R11" s="7"/>
      <c r="S11" s="0"/>
      <c r="T11" s="0"/>
      <c r="U11" s="7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.2" hidden="false" customHeight="false" outlineLevel="0" collapsed="false">
      <c r="A12" s="6" t="n">
        <v>1969</v>
      </c>
      <c r="B12" s="7"/>
      <c r="C12" s="0"/>
      <c r="D12" s="0"/>
      <c r="E12" s="0"/>
      <c r="F12" s="0"/>
      <c r="G12" s="0"/>
      <c r="H12" s="0"/>
      <c r="I12" s="8" t="n">
        <f aca="false">-SUM(B12:H12)-R12+U12</f>
        <v>0</v>
      </c>
      <c r="J12" s="0"/>
      <c r="K12" s="0"/>
      <c r="L12" s="0"/>
      <c r="M12" s="0"/>
      <c r="N12" s="7"/>
      <c r="O12" s="0"/>
      <c r="P12" s="0"/>
      <c r="Q12" s="0"/>
      <c r="R12" s="7"/>
      <c r="S12" s="0"/>
      <c r="T12" s="0"/>
      <c r="U12" s="7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.2" hidden="false" customHeight="false" outlineLevel="0" collapsed="false">
      <c r="A13" s="6" t="n">
        <v>1970</v>
      </c>
      <c r="B13" s="7"/>
      <c r="C13" s="0"/>
      <c r="D13" s="0"/>
      <c r="E13" s="0"/>
      <c r="F13" s="0"/>
      <c r="G13" s="0"/>
      <c r="H13" s="0"/>
      <c r="I13" s="8" t="n">
        <f aca="false">-SUM(B13:H13)-R13+U13</f>
        <v>0</v>
      </c>
      <c r="J13" s="0"/>
      <c r="K13" s="0"/>
      <c r="L13" s="0"/>
      <c r="M13" s="0"/>
      <c r="N13" s="7"/>
      <c r="O13" s="0"/>
      <c r="P13" s="0"/>
      <c r="Q13" s="0"/>
      <c r="R13" s="7"/>
      <c r="S13" s="0"/>
      <c r="T13" s="0"/>
      <c r="U13" s="7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0.2" hidden="false" customHeight="false" outlineLevel="0" collapsed="false">
      <c r="A14" s="6" t="n">
        <v>1971</v>
      </c>
      <c r="B14" s="7"/>
      <c r="C14" s="0"/>
      <c r="D14" s="0"/>
      <c r="E14" s="0"/>
      <c r="F14" s="0"/>
      <c r="G14" s="0"/>
      <c r="H14" s="0"/>
      <c r="I14" s="8" t="n">
        <f aca="false">-SUM(B14:H14)-R14+U14</f>
        <v>0</v>
      </c>
      <c r="J14" s="0"/>
      <c r="K14" s="0"/>
      <c r="L14" s="0"/>
      <c r="M14" s="0"/>
      <c r="N14" s="7"/>
      <c r="O14" s="0"/>
      <c r="P14" s="0"/>
      <c r="Q14" s="0"/>
      <c r="R14" s="7"/>
      <c r="S14" s="0"/>
      <c r="T14" s="0"/>
      <c r="U14" s="7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0.2" hidden="false" customHeight="false" outlineLevel="0" collapsed="false">
      <c r="A15" s="6" t="n">
        <v>1972</v>
      </c>
      <c r="B15" s="7"/>
      <c r="C15" s="0"/>
      <c r="D15" s="0"/>
      <c r="E15" s="0"/>
      <c r="F15" s="0"/>
      <c r="G15" s="0"/>
      <c r="H15" s="0"/>
      <c r="I15" s="8" t="n">
        <f aca="false">-SUM(B15:H15)-R15+U15</f>
        <v>0</v>
      </c>
      <c r="J15" s="0"/>
      <c r="K15" s="0"/>
      <c r="L15" s="0"/>
      <c r="M15" s="0"/>
      <c r="N15" s="7"/>
      <c r="O15" s="0"/>
      <c r="P15" s="0"/>
      <c r="Q15" s="0"/>
      <c r="R15" s="7"/>
      <c r="S15" s="0"/>
      <c r="T15" s="0"/>
      <c r="U15" s="7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0.2" hidden="false" customHeight="false" outlineLevel="0" collapsed="false">
      <c r="A16" s="6" t="n">
        <v>1973</v>
      </c>
      <c r="B16" s="7"/>
      <c r="C16" s="0"/>
      <c r="D16" s="0"/>
      <c r="E16" s="0"/>
      <c r="F16" s="0"/>
      <c r="G16" s="0"/>
      <c r="H16" s="0"/>
      <c r="I16" s="8" t="n">
        <f aca="false">-SUM(B16:H16)-R16+U16</f>
        <v>0</v>
      </c>
      <c r="J16" s="0"/>
      <c r="K16" s="0"/>
      <c r="L16" s="0"/>
      <c r="M16" s="0"/>
      <c r="N16" s="7"/>
      <c r="O16" s="0"/>
      <c r="P16" s="0"/>
      <c r="Q16" s="0"/>
      <c r="R16" s="7"/>
      <c r="S16" s="0"/>
      <c r="T16" s="0"/>
      <c r="U16" s="7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0.2" hidden="false" customHeight="false" outlineLevel="0" collapsed="false">
      <c r="A17" s="6" t="n">
        <v>1974</v>
      </c>
      <c r="B17" s="7"/>
      <c r="C17" s="0"/>
      <c r="D17" s="0"/>
      <c r="E17" s="0"/>
      <c r="F17" s="0"/>
      <c r="G17" s="0"/>
      <c r="H17" s="0"/>
      <c r="I17" s="8" t="n">
        <f aca="false">-SUM(B17:H17)-R17+U17</f>
        <v>0</v>
      </c>
      <c r="J17" s="0"/>
      <c r="K17" s="0"/>
      <c r="L17" s="0"/>
      <c r="M17" s="0"/>
      <c r="N17" s="7"/>
      <c r="O17" s="0"/>
      <c r="P17" s="0"/>
      <c r="Q17" s="0"/>
      <c r="R17" s="7"/>
      <c r="S17" s="0"/>
      <c r="T17" s="0"/>
      <c r="U17" s="7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0.2" hidden="false" customHeight="false" outlineLevel="0" collapsed="false">
      <c r="A18" s="6" t="n">
        <v>1975</v>
      </c>
      <c r="B18" s="7"/>
      <c r="C18" s="0"/>
      <c r="D18" s="0"/>
      <c r="E18" s="0"/>
      <c r="F18" s="0"/>
      <c r="G18" s="0"/>
      <c r="H18" s="0"/>
      <c r="I18" s="8" t="n">
        <f aca="false">-SUM(B18:H18)-R18+U18</f>
        <v>0</v>
      </c>
      <c r="J18" s="0"/>
      <c r="K18" s="0"/>
      <c r="L18" s="0"/>
      <c r="M18" s="0"/>
      <c r="N18" s="7"/>
      <c r="O18" s="0"/>
      <c r="P18" s="0"/>
      <c r="Q18" s="0"/>
      <c r="R18" s="7"/>
      <c r="S18" s="0"/>
      <c r="T18" s="0"/>
      <c r="U18" s="7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0.2" hidden="false" customHeight="false" outlineLevel="0" collapsed="false">
      <c r="A19" s="6" t="n">
        <v>1976</v>
      </c>
      <c r="B19" s="7"/>
      <c r="C19" s="0"/>
      <c r="D19" s="0"/>
      <c r="E19" s="0"/>
      <c r="F19" s="0"/>
      <c r="G19" s="0"/>
      <c r="H19" s="0"/>
      <c r="I19" s="8" t="n">
        <f aca="false">-SUM(B19:H19)-R19+U19</f>
        <v>0</v>
      </c>
      <c r="J19" s="0"/>
      <c r="K19" s="0"/>
      <c r="L19" s="0"/>
      <c r="M19" s="0"/>
      <c r="N19" s="7"/>
      <c r="O19" s="0"/>
      <c r="P19" s="0"/>
      <c r="Q19" s="0"/>
      <c r="R19" s="7"/>
      <c r="S19" s="0"/>
      <c r="T19" s="0"/>
      <c r="U19" s="7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0.2" hidden="false" customHeight="false" outlineLevel="0" collapsed="false">
      <c r="A20" s="6" t="n">
        <v>1977</v>
      </c>
      <c r="B20" s="7"/>
      <c r="C20" s="0"/>
      <c r="D20" s="0"/>
      <c r="E20" s="0"/>
      <c r="F20" s="0"/>
      <c r="G20" s="0"/>
      <c r="H20" s="0"/>
      <c r="I20" s="8" t="n">
        <f aca="false">-SUM(B20:H20)-R20+U20</f>
        <v>0</v>
      </c>
      <c r="J20" s="0"/>
      <c r="K20" s="0"/>
      <c r="L20" s="0"/>
      <c r="M20" s="0"/>
      <c r="N20" s="7"/>
      <c r="O20" s="0"/>
      <c r="P20" s="0"/>
      <c r="Q20" s="0"/>
      <c r="R20" s="7"/>
      <c r="S20" s="0"/>
      <c r="T20" s="0"/>
      <c r="U20" s="7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0.2" hidden="false" customHeight="false" outlineLevel="0" collapsed="false">
      <c r="A21" s="6" t="n">
        <v>1978</v>
      </c>
      <c r="B21" s="7"/>
      <c r="C21" s="0"/>
      <c r="D21" s="0"/>
      <c r="E21" s="0"/>
      <c r="F21" s="0"/>
      <c r="G21" s="0"/>
      <c r="H21" s="0"/>
      <c r="I21" s="8" t="n">
        <f aca="false">-SUM(B21:H21)-R21+U21</f>
        <v>0</v>
      </c>
      <c r="J21" s="0"/>
      <c r="K21" s="0"/>
      <c r="L21" s="0"/>
      <c r="M21" s="0"/>
      <c r="N21" s="7"/>
      <c r="O21" s="0"/>
      <c r="P21" s="0"/>
      <c r="Q21" s="0"/>
      <c r="R21" s="7"/>
      <c r="S21" s="0"/>
      <c r="T21" s="0"/>
      <c r="U21" s="7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0.2" hidden="false" customHeight="false" outlineLevel="0" collapsed="false">
      <c r="A22" s="6" t="n">
        <v>1979</v>
      </c>
      <c r="B22" s="7"/>
      <c r="C22" s="0"/>
      <c r="D22" s="0"/>
      <c r="E22" s="0"/>
      <c r="F22" s="0"/>
      <c r="G22" s="0"/>
      <c r="H22" s="0"/>
      <c r="I22" s="8" t="n">
        <f aca="false">-SUM(B22:H22)-R22+U22</f>
        <v>0</v>
      </c>
      <c r="J22" s="0"/>
      <c r="K22" s="0"/>
      <c r="L22" s="0"/>
      <c r="M22" s="0"/>
      <c r="N22" s="7"/>
      <c r="O22" s="0"/>
      <c r="P22" s="0"/>
      <c r="Q22" s="0"/>
      <c r="R22" s="7"/>
      <c r="S22" s="0"/>
      <c r="T22" s="0"/>
      <c r="U22" s="7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0.2" hidden="false" customHeight="false" outlineLevel="0" collapsed="false">
      <c r="A23" s="6" t="n">
        <v>1980</v>
      </c>
      <c r="B23" s="7"/>
      <c r="C23" s="0"/>
      <c r="D23" s="0"/>
      <c r="E23" s="0"/>
      <c r="F23" s="0"/>
      <c r="G23" s="0"/>
      <c r="H23" s="0"/>
      <c r="I23" s="8" t="n">
        <f aca="false">-SUM(B23:H23)-R23+U23</f>
        <v>0</v>
      </c>
      <c r="J23" s="0"/>
      <c r="K23" s="0"/>
      <c r="L23" s="0"/>
      <c r="M23" s="0"/>
      <c r="N23" s="7"/>
      <c r="O23" s="0"/>
      <c r="P23" s="0"/>
      <c r="Q23" s="0"/>
      <c r="R23" s="7"/>
      <c r="S23" s="0"/>
      <c r="T23" s="0"/>
      <c r="U23" s="7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2" hidden="false" customHeight="false" outlineLevel="0" collapsed="false">
      <c r="A24" s="6" t="n">
        <v>1981</v>
      </c>
      <c r="B24" s="7"/>
      <c r="C24" s="0"/>
      <c r="D24" s="0"/>
      <c r="E24" s="0"/>
      <c r="F24" s="0"/>
      <c r="G24" s="0"/>
      <c r="H24" s="0"/>
      <c r="I24" s="8" t="n">
        <f aca="false">-SUM(B24:H24)-R24+U24</f>
        <v>0</v>
      </c>
      <c r="J24" s="0"/>
      <c r="K24" s="0"/>
      <c r="L24" s="0"/>
      <c r="M24" s="0"/>
      <c r="N24" s="7"/>
      <c r="O24" s="0"/>
      <c r="P24" s="0"/>
      <c r="Q24" s="0"/>
      <c r="R24" s="7"/>
      <c r="S24" s="0"/>
      <c r="T24" s="0"/>
      <c r="U24" s="7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2" hidden="false" customHeight="false" outlineLevel="0" collapsed="false">
      <c r="A25" s="6" t="n">
        <v>1982</v>
      </c>
      <c r="B25" s="7"/>
      <c r="C25" s="0"/>
      <c r="D25" s="0"/>
      <c r="E25" s="0"/>
      <c r="F25" s="0"/>
      <c r="G25" s="0"/>
      <c r="H25" s="0"/>
      <c r="I25" s="8" t="n">
        <f aca="false">-SUM(B25:H25)-R25+U25</f>
        <v>0</v>
      </c>
      <c r="J25" s="0"/>
      <c r="K25" s="0"/>
      <c r="L25" s="0"/>
      <c r="M25" s="0"/>
      <c r="N25" s="7"/>
      <c r="O25" s="0"/>
      <c r="P25" s="0"/>
      <c r="Q25" s="0"/>
      <c r="R25" s="7"/>
      <c r="S25" s="0"/>
      <c r="T25" s="0"/>
      <c r="U25" s="7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2" hidden="false" customHeight="false" outlineLevel="0" collapsed="false">
      <c r="A26" s="6" t="n">
        <v>1983</v>
      </c>
      <c r="B26" s="7"/>
      <c r="C26" s="0"/>
      <c r="D26" s="0"/>
      <c r="E26" s="0"/>
      <c r="F26" s="0"/>
      <c r="G26" s="0"/>
      <c r="H26" s="0"/>
      <c r="I26" s="8" t="n">
        <f aca="false">-SUM(B26:H26)-R26+U26</f>
        <v>0</v>
      </c>
      <c r="J26" s="0"/>
      <c r="K26" s="0"/>
      <c r="L26" s="0"/>
      <c r="M26" s="0"/>
      <c r="N26" s="7"/>
      <c r="O26" s="0"/>
      <c r="P26" s="0"/>
      <c r="Q26" s="0"/>
      <c r="R26" s="7"/>
      <c r="S26" s="0"/>
      <c r="T26" s="0"/>
      <c r="U26" s="7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2" hidden="false" customHeight="false" outlineLevel="0" collapsed="false">
      <c r="A27" s="6" t="n">
        <v>1984</v>
      </c>
      <c r="B27" s="7"/>
      <c r="C27" s="0"/>
      <c r="D27" s="0"/>
      <c r="E27" s="0"/>
      <c r="F27" s="0"/>
      <c r="G27" s="0"/>
      <c r="H27" s="0"/>
      <c r="I27" s="8" t="n">
        <f aca="false">-SUM(B27:H27)-R27+U27</f>
        <v>0</v>
      </c>
      <c r="J27" s="0"/>
      <c r="K27" s="0"/>
      <c r="L27" s="0"/>
      <c r="M27" s="0"/>
      <c r="N27" s="7"/>
      <c r="O27" s="0"/>
      <c r="P27" s="0"/>
      <c r="Q27" s="0"/>
      <c r="R27" s="7"/>
      <c r="S27" s="0"/>
      <c r="T27" s="0"/>
      <c r="U27" s="7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2" hidden="false" customHeight="false" outlineLevel="0" collapsed="false">
      <c r="A28" s="6" t="n">
        <v>1985</v>
      </c>
      <c r="B28" s="7"/>
      <c r="C28" s="0"/>
      <c r="D28" s="0"/>
      <c r="E28" s="0"/>
      <c r="F28" s="0"/>
      <c r="G28" s="0"/>
      <c r="H28" s="0"/>
      <c r="I28" s="8" t="n">
        <f aca="false">-SUM(B28:H28)-R28+U28</f>
        <v>0</v>
      </c>
      <c r="J28" s="0"/>
      <c r="K28" s="0"/>
      <c r="L28" s="0"/>
      <c r="M28" s="0"/>
      <c r="N28" s="7"/>
      <c r="O28" s="0"/>
      <c r="P28" s="0"/>
      <c r="Q28" s="0"/>
      <c r="R28" s="7"/>
      <c r="S28" s="0"/>
      <c r="T28" s="0"/>
      <c r="U28" s="7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0.2" hidden="false" customHeight="false" outlineLevel="0" collapsed="false">
      <c r="A29" s="6" t="n">
        <v>1986</v>
      </c>
      <c r="B29" s="7"/>
      <c r="C29" s="0"/>
      <c r="D29" s="0"/>
      <c r="E29" s="0"/>
      <c r="F29" s="0"/>
      <c r="G29" s="0"/>
      <c r="H29" s="0"/>
      <c r="I29" s="8" t="n">
        <f aca="false">-SUM(B29:H29)-R29+U29</f>
        <v>0</v>
      </c>
      <c r="J29" s="0"/>
      <c r="K29" s="0"/>
      <c r="L29" s="0"/>
      <c r="M29" s="0"/>
      <c r="N29" s="7"/>
      <c r="O29" s="0"/>
      <c r="P29" s="0"/>
      <c r="Q29" s="0"/>
      <c r="R29" s="7"/>
      <c r="S29" s="0"/>
      <c r="T29" s="0"/>
      <c r="U29" s="7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0.2" hidden="false" customHeight="false" outlineLevel="0" collapsed="false">
      <c r="A30" s="6" t="n">
        <v>1987</v>
      </c>
      <c r="B30" s="7"/>
      <c r="C30" s="0"/>
      <c r="D30" s="0"/>
      <c r="E30" s="0"/>
      <c r="F30" s="0"/>
      <c r="G30" s="0"/>
      <c r="H30" s="0"/>
      <c r="I30" s="8" t="n">
        <f aca="false">-SUM(B30:H30)-R30+U30</f>
        <v>0</v>
      </c>
      <c r="J30" s="0"/>
      <c r="K30" s="0"/>
      <c r="L30" s="0"/>
      <c r="M30" s="0"/>
      <c r="N30" s="7"/>
      <c r="O30" s="0"/>
      <c r="P30" s="0"/>
      <c r="Q30" s="0"/>
      <c r="R30" s="7"/>
      <c r="S30" s="0"/>
      <c r="T30" s="0"/>
      <c r="U30" s="7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0.2" hidden="false" customHeight="false" outlineLevel="0" collapsed="false">
      <c r="A31" s="6" t="n">
        <v>1988</v>
      </c>
      <c r="B31" s="7"/>
      <c r="C31" s="0"/>
      <c r="D31" s="0"/>
      <c r="E31" s="0"/>
      <c r="F31" s="0"/>
      <c r="G31" s="0"/>
      <c r="H31" s="0"/>
      <c r="I31" s="8" t="n">
        <f aca="false">-SUM(B31:H31)-R31+U31</f>
        <v>0</v>
      </c>
      <c r="J31" s="0"/>
      <c r="K31" s="0"/>
      <c r="L31" s="0"/>
      <c r="M31" s="0"/>
      <c r="N31" s="7"/>
      <c r="O31" s="0"/>
      <c r="P31" s="0"/>
      <c r="Q31" s="0"/>
      <c r="R31" s="7"/>
      <c r="S31" s="0"/>
      <c r="T31" s="0"/>
      <c r="U31" s="7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0.2" hidden="false" customHeight="false" outlineLevel="0" collapsed="false">
      <c r="A32" s="6" t="n">
        <v>1989</v>
      </c>
      <c r="B32" s="7"/>
      <c r="C32" s="0"/>
      <c r="D32" s="0"/>
      <c r="E32" s="0"/>
      <c r="F32" s="0"/>
      <c r="G32" s="0"/>
      <c r="H32" s="0"/>
      <c r="I32" s="8" t="n">
        <f aca="false">-SUM(B32:H32)-R32+U32</f>
        <v>0</v>
      </c>
      <c r="J32" s="0"/>
      <c r="K32" s="0"/>
      <c r="L32" s="0"/>
      <c r="M32" s="0"/>
      <c r="N32" s="7"/>
      <c r="O32" s="0"/>
      <c r="P32" s="0"/>
      <c r="Q32" s="0"/>
      <c r="R32" s="7"/>
      <c r="S32" s="0"/>
      <c r="T32" s="0"/>
      <c r="U32" s="7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0.2" hidden="false" customHeight="false" outlineLevel="0" collapsed="false">
      <c r="A33" s="6" t="n">
        <v>1990</v>
      </c>
      <c r="B33" s="7"/>
      <c r="C33" s="0"/>
      <c r="D33" s="0"/>
      <c r="E33" s="0"/>
      <c r="F33" s="0"/>
      <c r="G33" s="0"/>
      <c r="H33" s="0"/>
      <c r="I33" s="8" t="n">
        <f aca="false">-SUM(B33:H33)-R33+U33</f>
        <v>0</v>
      </c>
      <c r="J33" s="0"/>
      <c r="K33" s="0"/>
      <c r="L33" s="0"/>
      <c r="M33" s="0"/>
      <c r="N33" s="7"/>
      <c r="O33" s="0"/>
      <c r="P33" s="0"/>
      <c r="Q33" s="0"/>
      <c r="R33" s="7"/>
      <c r="S33" s="0"/>
      <c r="T33" s="0"/>
      <c r="U33" s="7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0.2" hidden="false" customHeight="false" outlineLevel="0" collapsed="false">
      <c r="A34" s="6" t="n">
        <v>1991</v>
      </c>
      <c r="B34" s="7"/>
      <c r="C34" s="0"/>
      <c r="D34" s="0"/>
      <c r="E34" s="0"/>
      <c r="F34" s="0"/>
      <c r="G34" s="0"/>
      <c r="H34" s="0"/>
      <c r="I34" s="8" t="n">
        <f aca="false">-SUM(B34:H34)-R34+U34</f>
        <v>0</v>
      </c>
      <c r="J34" s="0"/>
      <c r="K34" s="0"/>
      <c r="L34" s="0"/>
      <c r="M34" s="0"/>
      <c r="N34" s="7"/>
      <c r="O34" s="0"/>
      <c r="P34" s="0"/>
      <c r="Q34" s="0"/>
      <c r="R34" s="7"/>
      <c r="S34" s="0"/>
      <c r="T34" s="0"/>
      <c r="U34" s="7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1" customFormat="true" ht="10.2" hidden="false" customHeight="false" outlineLevel="0" collapsed="false">
      <c r="A35" s="6" t="n">
        <v>1992</v>
      </c>
      <c r="B35" s="20"/>
      <c r="I35" s="8" t="n">
        <f aca="false">-SUM(B35:H35)-R35+U35</f>
        <v>0</v>
      </c>
      <c r="N35" s="20"/>
      <c r="R35" s="20"/>
      <c r="U35" s="20"/>
    </row>
    <row r="36" customFormat="false" ht="10.2" hidden="false" customHeight="false" outlineLevel="0" collapsed="false">
      <c r="A36" s="6" t="n">
        <v>1993</v>
      </c>
      <c r="B36" s="20" t="n">
        <v>1066.15350877193</v>
      </c>
      <c r="D36" s="20" t="n">
        <v>-485.953947368421</v>
      </c>
      <c r="E36" s="20" t="n">
        <v>-319.06067251462</v>
      </c>
      <c r="F36" s="7"/>
      <c r="I36" s="8" t="n">
        <f aca="false">-SUM(B36:H36)-R36+U36</f>
        <v>-26.113888888889</v>
      </c>
      <c r="N36" s="20" t="n">
        <v>1066.15350877193</v>
      </c>
      <c r="R36" s="20" t="n">
        <v>-174.963055555556</v>
      </c>
      <c r="S36" s="7"/>
      <c r="U36" s="20" t="n">
        <v>60.0619444444445</v>
      </c>
    </row>
    <row r="37" customFormat="false" ht="10.2" hidden="false" customHeight="false" outlineLevel="0" collapsed="false">
      <c r="A37" s="6" t="n">
        <v>1994</v>
      </c>
      <c r="B37" s="7" t="n">
        <v>906.132309941521</v>
      </c>
      <c r="D37" s="7" t="n">
        <v>23.5614035087719</v>
      </c>
      <c r="E37" s="7" t="n">
        <v>-393.671783625731</v>
      </c>
      <c r="F37" s="7"/>
      <c r="I37" s="8" t="n">
        <f aca="false">-SUM(B37:H37)-R37+U37</f>
        <v>-53.6021929824561</v>
      </c>
      <c r="N37" s="7" t="n">
        <v>906.132309941521</v>
      </c>
      <c r="R37" s="7" t="n">
        <v>-359.134692982456</v>
      </c>
      <c r="S37" s="7"/>
      <c r="U37" s="7" t="n">
        <v>123.285043859649</v>
      </c>
    </row>
    <row r="38" customFormat="false" ht="10.2" hidden="false" customHeight="false" outlineLevel="0" collapsed="false">
      <c r="A38" s="6" t="n">
        <v>1995</v>
      </c>
      <c r="B38" s="7" t="n">
        <v>905.150584795322</v>
      </c>
      <c r="D38" s="7" t="n">
        <v>168.856725146199</v>
      </c>
      <c r="E38" s="7" t="n">
        <v>-422.141812865497</v>
      </c>
      <c r="F38" s="7"/>
      <c r="I38" s="8" t="n">
        <f aca="false">-SUM(B38:H38)-R38+U38</f>
        <v>-65.1865497076023</v>
      </c>
      <c r="N38" s="7" t="n">
        <v>905.150584795322</v>
      </c>
      <c r="R38" s="7" t="n">
        <v>-436.749883040936</v>
      </c>
      <c r="S38" s="7"/>
      <c r="U38" s="7" t="n">
        <v>149.929064327485</v>
      </c>
    </row>
    <row r="39" customFormat="false" ht="10.2" hidden="false" customHeight="false" outlineLevel="0" collapsed="false">
      <c r="A39" s="6" t="n">
        <v>1996</v>
      </c>
      <c r="B39" s="7" t="n">
        <v>977.798245614035</v>
      </c>
      <c r="D39" s="7" t="n">
        <v>129.587719298246</v>
      </c>
      <c r="E39" s="7" t="n">
        <v>-254.266812865497</v>
      </c>
      <c r="F39" s="7"/>
      <c r="I39" s="8" t="n">
        <f aca="false">-SUM(B39:H39)-R39+U39</f>
        <v>-85.3119152046784</v>
      </c>
      <c r="N39" s="7" t="n">
        <v>977.798245614035</v>
      </c>
      <c r="R39" s="7" t="n">
        <v>-571.589831871345</v>
      </c>
      <c r="S39" s="7"/>
      <c r="U39" s="7" t="n">
        <v>196.21740497076</v>
      </c>
    </row>
    <row r="40" customFormat="false" ht="10.2" hidden="false" customHeight="false" outlineLevel="0" collapsed="false">
      <c r="A40" s="6" t="n">
        <v>1997</v>
      </c>
      <c r="B40" s="7" t="n">
        <v>1042.59210526316</v>
      </c>
      <c r="D40" s="7" t="n">
        <v>106.026315789474</v>
      </c>
      <c r="E40" s="7" t="n">
        <v>-284.700292397661</v>
      </c>
      <c r="F40" s="7"/>
      <c r="I40" s="8" t="n">
        <f aca="false">-SUM(B40:H40)-R40+U40</f>
        <v>-86.3918128654971</v>
      </c>
      <c r="N40" s="7" t="n">
        <v>1042.59210526316</v>
      </c>
      <c r="R40" s="7" t="n">
        <v>-578.825146198831</v>
      </c>
      <c r="S40" s="7"/>
      <c r="U40" s="7" t="n">
        <v>198.701169590643</v>
      </c>
    </row>
    <row r="41" customFormat="false" ht="10.2" hidden="false" customHeight="false" outlineLevel="0" collapsed="false">
      <c r="A41" s="6" t="n">
        <v>1998</v>
      </c>
      <c r="B41" s="7" t="n">
        <v>1124.07529239766</v>
      </c>
      <c r="D41" s="7" t="n">
        <v>-4.90862573099415</v>
      </c>
      <c r="E41" s="7" t="n">
        <v>-191.436403508772</v>
      </c>
      <c r="F41" s="7"/>
      <c r="I41" s="8" t="n">
        <f aca="false">-SUM(B41:H41)-R41+U41</f>
        <v>-92.7730263157895</v>
      </c>
      <c r="N41" s="7" t="n">
        <v>1124.07529239766</v>
      </c>
      <c r="R41" s="7" t="n">
        <v>-621.57927631579</v>
      </c>
      <c r="S41" s="7"/>
      <c r="U41" s="7" t="n">
        <v>213.377960526316</v>
      </c>
    </row>
    <row r="42" customFormat="false" ht="10.2" hidden="false" customHeight="false" outlineLevel="0" collapsed="false">
      <c r="A42" s="6" t="n">
        <v>1999</v>
      </c>
      <c r="B42" s="7" t="n">
        <v>1121.13011695906</v>
      </c>
      <c r="D42" s="7" t="n">
        <v>16.6893274853801</v>
      </c>
      <c r="E42" s="7" t="n">
        <v>-136.459795321637</v>
      </c>
      <c r="F42" s="7"/>
      <c r="I42" s="8" t="n">
        <f aca="false">-SUM(B42:H42)-R42+U42</f>
        <v>-100.135964912281</v>
      </c>
      <c r="N42" s="7" t="n">
        <v>1121.13011695906</v>
      </c>
      <c r="R42" s="7" t="n">
        <v>-670.910964912281</v>
      </c>
      <c r="S42" s="7"/>
      <c r="U42" s="7" t="n">
        <v>230.312719298246</v>
      </c>
    </row>
    <row r="43" customFormat="false" ht="10.2" hidden="false" customHeight="false" outlineLevel="0" collapsed="false">
      <c r="A43" s="6" t="n">
        <v>2000</v>
      </c>
      <c r="B43" s="7" t="n">
        <v>1120.14839181287</v>
      </c>
      <c r="D43" s="7" t="n">
        <v>-298.444444444445</v>
      </c>
      <c r="E43" s="7" t="n">
        <v>0</v>
      </c>
      <c r="F43" s="7"/>
      <c r="I43" s="8" t="n">
        <f aca="false">-SUM(B43:H43)-R43+U43</f>
        <v>-82.170394736842</v>
      </c>
      <c r="N43" s="7" t="n">
        <v>1120.14839181287</v>
      </c>
      <c r="R43" s="7" t="n">
        <v>-550.541644736842</v>
      </c>
      <c r="S43" s="7"/>
      <c r="U43" s="7" t="n">
        <v>188.991907894737</v>
      </c>
    </row>
    <row r="44" customFormat="false" ht="10.2" hidden="false" customHeight="false" outlineLevel="0" collapsed="false">
      <c r="A44" s="6" t="n">
        <v>2001</v>
      </c>
      <c r="B44" s="7" t="n">
        <v>1152.38054888889</v>
      </c>
      <c r="D44" s="7" t="n">
        <v>31.6604788888889</v>
      </c>
      <c r="E44" s="7" t="n">
        <v>-34.3748311111111</v>
      </c>
      <c r="F44" s="7"/>
      <c r="I44" s="8" t="n">
        <f aca="false">-SUM(B44:H44)-R44+U44</f>
        <v>-114.966619666667</v>
      </c>
      <c r="N44" s="7" t="n">
        <v>1152.38054888889</v>
      </c>
      <c r="R44" s="7" t="n">
        <v>-770.276351766667</v>
      </c>
      <c r="S44" s="7"/>
      <c r="U44" s="7" t="n">
        <v>264.423225233333</v>
      </c>
    </row>
    <row r="45" customFormat="false" ht="10.2" hidden="false" customHeight="false" outlineLevel="0" collapsed="false">
      <c r="A45" s="6" t="n">
        <v>2002</v>
      </c>
      <c r="B45" s="7" t="n">
        <v>1180.32987111111</v>
      </c>
      <c r="D45" s="7" t="n">
        <v>32.8057594444445</v>
      </c>
      <c r="E45" s="7" t="n">
        <v>-81.1582361111111</v>
      </c>
      <c r="F45" s="7"/>
      <c r="I45" s="8" t="n">
        <f aca="false">-SUM(B45:H45)-R45+U45</f>
        <v>-113.197739444445</v>
      </c>
      <c r="N45" s="7" t="n">
        <v>1180.32987111111</v>
      </c>
      <c r="R45" s="7" t="n">
        <v>-758.424854277778</v>
      </c>
      <c r="S45" s="7"/>
      <c r="U45" s="7" t="n">
        <v>260.354800722222</v>
      </c>
    </row>
    <row r="46" customFormat="false" ht="10.2" hidden="false" customHeight="false" outlineLevel="0" collapsed="false">
      <c r="A46" s="6" t="n">
        <v>2003</v>
      </c>
      <c r="B46" s="7" t="n">
        <v>1209.74231722222</v>
      </c>
      <c r="D46" s="7" t="n">
        <v>33.0892816666667</v>
      </c>
      <c r="E46" s="7" t="n">
        <v>-114.092326666667</v>
      </c>
      <c r="F46" s="7"/>
      <c r="I46" s="8" t="n">
        <f aca="false">-SUM(B46:H46)-R46+U46</f>
        <v>-112.873927222222</v>
      </c>
      <c r="N46" s="7" t="n">
        <v>1209.74231722222</v>
      </c>
      <c r="R46" s="7" t="n">
        <v>-756.255312388889</v>
      </c>
      <c r="S46" s="7"/>
      <c r="U46" s="7" t="n">
        <v>259.610032611111</v>
      </c>
    </row>
    <row r="47" customFormat="false" ht="10.2" hidden="false" customHeight="false" outlineLevel="0" collapsed="false">
      <c r="A47" s="6" t="n">
        <v>2004</v>
      </c>
      <c r="B47" s="7" t="n">
        <v>1153.66162166667</v>
      </c>
      <c r="D47" s="7" t="n">
        <v>22.66984</v>
      </c>
      <c r="E47" s="7" t="n">
        <v>-106.974426666667</v>
      </c>
      <c r="F47" s="7"/>
      <c r="I47" s="8" t="n">
        <f aca="false">-SUM(B47:H47)-R47+U47</f>
        <v>-106.9357035</v>
      </c>
      <c r="N47" s="7" t="n">
        <v>1153.66162166667</v>
      </c>
      <c r="R47" s="7" t="n">
        <v>-716.46921345</v>
      </c>
      <c r="S47" s="7"/>
      <c r="U47" s="7" t="n">
        <v>245.95211805</v>
      </c>
    </row>
    <row r="48" customFormat="false" ht="10.2" hidden="false" customHeight="false" outlineLevel="0" collapsed="false">
      <c r="A48" s="6" t="n">
        <v>2005</v>
      </c>
      <c r="B48" s="7" t="n">
        <v>1115.90914555556</v>
      </c>
      <c r="D48" s="7" t="n">
        <v>40.605605</v>
      </c>
      <c r="E48" s="7" t="n">
        <v>0</v>
      </c>
      <c r="F48" s="7"/>
      <c r="I48" s="8" t="n">
        <f aca="false">-SUM(B48:H48)-R48+U48</f>
        <v>-115.651475055556</v>
      </c>
      <c r="N48" s="7" t="n">
        <v>1115.90914555556</v>
      </c>
      <c r="R48" s="7" t="n">
        <v>-774.864882872222</v>
      </c>
      <c r="S48" s="7"/>
      <c r="U48" s="7" t="n">
        <v>265.998392627778</v>
      </c>
    </row>
    <row r="49" customFormat="false" ht="10.2" hidden="false" customHeight="false" outlineLevel="0" collapsed="false">
      <c r="A49" s="6" t="n">
        <v>2006</v>
      </c>
      <c r="B49" s="7" t="n">
        <v>1122.03247944444</v>
      </c>
      <c r="D49" s="7" t="n">
        <v>31.0374761111111</v>
      </c>
      <c r="E49" s="7" t="n">
        <v>-19.8823688888889</v>
      </c>
      <c r="F49" s="7"/>
      <c r="I49" s="8" t="n">
        <f aca="false">-SUM(B49:H49)-R49+U49</f>
        <v>-113.318758666666</v>
      </c>
      <c r="N49" s="7" t="n">
        <v>1122.03247944444</v>
      </c>
      <c r="R49" s="7" t="n">
        <v>-759.235683066667</v>
      </c>
      <c r="S49" s="7"/>
      <c r="U49" s="7" t="n">
        <v>260.633144933333</v>
      </c>
    </row>
    <row r="50" customFormat="false" ht="10.2" hidden="false" customHeight="false" outlineLevel="0" collapsed="false">
      <c r="A50" s="12" t="n">
        <v>2007</v>
      </c>
      <c r="B50" s="16" t="n">
        <v>1028</v>
      </c>
      <c r="D50" s="16"/>
      <c r="E50" s="16" t="n">
        <v>0</v>
      </c>
      <c r="F50" s="7"/>
      <c r="I50" s="8" t="n">
        <f aca="false">-SUM(B50:H50)-R50+U50</f>
        <v>0</v>
      </c>
      <c r="N50" s="16" t="n">
        <v>1028</v>
      </c>
      <c r="R50" s="16" t="n">
        <v>-689</v>
      </c>
      <c r="S50" s="7"/>
      <c r="U50" s="16" t="n">
        <v>339</v>
      </c>
    </row>
    <row r="51" customFormat="false" ht="10.2" hidden="false" customHeight="false" outlineLevel="0" collapsed="false">
      <c r="A51" s="12" t="n">
        <v>2008</v>
      </c>
      <c r="B51" s="16" t="n">
        <v>989</v>
      </c>
      <c r="D51" s="16" t="n">
        <v>0</v>
      </c>
      <c r="E51" s="16" t="n">
        <v>0</v>
      </c>
      <c r="F51" s="7"/>
      <c r="I51" s="8" t="n">
        <f aca="false">-SUM(B51:H51)-R51+U51</f>
        <v>-1</v>
      </c>
      <c r="N51" s="16" t="n">
        <v>989</v>
      </c>
      <c r="R51" s="16" t="n">
        <v>-662</v>
      </c>
      <c r="S51" s="7"/>
      <c r="U51" s="16" t="n">
        <v>326</v>
      </c>
    </row>
    <row r="52" customFormat="false" ht="10.2" hidden="false" customHeight="false" outlineLevel="0" collapsed="false">
      <c r="A52" s="12" t="n">
        <v>2009</v>
      </c>
      <c r="B52" s="16" t="n">
        <v>961</v>
      </c>
      <c r="D52" s="16"/>
      <c r="E52" s="16" t="n">
        <v>0</v>
      </c>
      <c r="F52" s="7"/>
      <c r="I52" s="8" t="n">
        <f aca="false">-SUM(B52:H52)-R52+U52</f>
        <v>0</v>
      </c>
      <c r="N52" s="16" t="n">
        <v>961</v>
      </c>
      <c r="R52" s="16" t="n">
        <v>-644</v>
      </c>
      <c r="S52" s="7"/>
      <c r="U52" s="16" t="n">
        <v>317</v>
      </c>
    </row>
    <row r="53" customFormat="false" ht="10.2" hidden="false" customHeight="false" outlineLevel="0" collapsed="false">
      <c r="A53" s="12" t="n">
        <v>2010</v>
      </c>
      <c r="B53" s="9" t="n">
        <v>950.6760332</v>
      </c>
      <c r="D53" s="16" t="n">
        <v>0</v>
      </c>
      <c r="E53" s="16" t="n">
        <v>0</v>
      </c>
      <c r="F53" s="7"/>
      <c r="I53" s="8" t="n">
        <f aca="false">-SUM(B53:H53)-R53+U53</f>
        <v>0.32396679999988</v>
      </c>
      <c r="N53" s="9" t="n">
        <v>950.6760332</v>
      </c>
      <c r="R53" s="16" t="n">
        <v>-637</v>
      </c>
      <c r="S53" s="7"/>
      <c r="U53" s="16" t="n">
        <v>314</v>
      </c>
    </row>
    <row r="54" customFormat="false" ht="10.2" hidden="false" customHeight="false" outlineLevel="0" collapsed="false">
      <c r="A54" s="12" t="n">
        <v>2011</v>
      </c>
      <c r="B54" s="9" t="n">
        <v>946.96249336</v>
      </c>
      <c r="D54" s="16" t="n">
        <v>0</v>
      </c>
      <c r="E54" s="16" t="n">
        <v>0</v>
      </c>
      <c r="F54" s="7"/>
      <c r="I54" s="8" t="n">
        <f aca="false">-SUM(B54:H54)-R54+U54</f>
        <v>-0.962493360000053</v>
      </c>
      <c r="N54" s="9" t="n">
        <v>946.96249336</v>
      </c>
      <c r="R54" s="16" t="n">
        <v>-634</v>
      </c>
      <c r="S54" s="7"/>
      <c r="U54" s="16" t="n">
        <v>312</v>
      </c>
    </row>
    <row r="55" customFormat="false" ht="10.2" hidden="false" customHeight="false" outlineLevel="0" collapsed="false">
      <c r="A55" s="12" t="n">
        <v>2012</v>
      </c>
      <c r="B55" s="9" t="n">
        <v>1002.1116276</v>
      </c>
      <c r="D55" s="16" t="n">
        <v>0</v>
      </c>
      <c r="E55" s="16" t="n">
        <v>0</v>
      </c>
      <c r="F55" s="7"/>
      <c r="I55" s="8" t="n">
        <f aca="false">-SUM(B55:H55)-R55+U55</f>
        <v>-0.111627600000134</v>
      </c>
      <c r="N55" s="9" t="n">
        <v>1002.1116276</v>
      </c>
      <c r="R55" s="16" t="n">
        <v>-671</v>
      </c>
      <c r="S55" s="7"/>
      <c r="U55" s="16" t="n">
        <v>331</v>
      </c>
    </row>
    <row r="56" customFormat="false" ht="10.2" hidden="false" customHeight="false" outlineLevel="0" collapsed="false">
      <c r="A56" s="12" t="n">
        <v>2013</v>
      </c>
      <c r="B56" s="9" t="n">
        <v>913.1062848</v>
      </c>
      <c r="D56" s="16"/>
      <c r="E56" s="16" t="n">
        <v>0</v>
      </c>
      <c r="F56" s="7"/>
      <c r="I56" s="8" t="n">
        <f aca="false">-SUM(B56:H56)-R56+U56</f>
        <v>-0.10628480000014</v>
      </c>
      <c r="N56" s="9" t="n">
        <v>913.1062848</v>
      </c>
      <c r="R56" s="16" t="n">
        <v>-612</v>
      </c>
      <c r="S56" s="7"/>
      <c r="U56" s="16" t="n">
        <v>301</v>
      </c>
    </row>
    <row r="57" customFormat="false" ht="10.2" hidden="false" customHeight="false" outlineLevel="0" collapsed="false">
      <c r="A57" s="12" t="n">
        <v>2014</v>
      </c>
      <c r="B57" s="9" t="n">
        <v>874.56410648</v>
      </c>
      <c r="D57" s="16"/>
      <c r="E57" s="16" t="n">
        <v>0</v>
      </c>
      <c r="F57" s="7"/>
      <c r="I57" s="8" t="n">
        <f aca="false">-SUM(B57:H57)-R57+U57</f>
        <v>0.435893519999922</v>
      </c>
      <c r="N57" s="9" t="n">
        <v>874.56410648</v>
      </c>
      <c r="R57" s="16" t="n">
        <v>-586</v>
      </c>
      <c r="S57" s="7"/>
      <c r="U57" s="16" t="n">
        <v>289</v>
      </c>
    </row>
    <row r="58" customFormat="false" ht="10.2" hidden="false" customHeight="false" outlineLevel="0" collapsed="false">
      <c r="A58" s="12" t="n">
        <v>2015</v>
      </c>
      <c r="B58" s="9" t="n">
        <v>908.83053184</v>
      </c>
      <c r="D58" s="9" t="n">
        <v>0</v>
      </c>
      <c r="E58" s="9" t="n">
        <v>0</v>
      </c>
      <c r="F58" s="7"/>
      <c r="I58" s="8" t="n">
        <f aca="false">-SUM(B58:H58)-R58+U58</f>
        <v>0.0859244928001317</v>
      </c>
      <c r="N58" s="9" t="n">
        <v>908.83053184</v>
      </c>
      <c r="R58" s="9" t="n">
        <v>-608.9164563328</v>
      </c>
      <c r="S58" s="7"/>
      <c r="U58" s="16" t="n">
        <v>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0.2"/>
  <cols>
    <col collapsed="false" hidden="false" max="1" min="1" style="1" width="11.4615384615385"/>
    <col collapsed="false" hidden="false" max="9" min="2" style="1" width="6.85425101214575"/>
    <col collapsed="false" hidden="false" max="10" min="10" style="1" width="2.1417004048583"/>
    <col collapsed="false" hidden="false" max="19" min="11" style="1" width="7.49797570850202"/>
    <col collapsed="false" hidden="false" max="20" min="20" style="1" width="2.46558704453441"/>
    <col collapsed="false" hidden="false" max="26" min="21" style="1" width="5.35627530364372"/>
    <col collapsed="false" hidden="false" max="1025" min="27" style="1" width="11.4615384615385"/>
  </cols>
  <sheetData>
    <row r="1" customFormat="false" ht="10.2" hidden="false" customHeight="false" outlineLevel="0" collapsed="false">
      <c r="A1" s="2" t="s">
        <v>26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11" t="n">
        <v>100.697</v>
      </c>
      <c r="H3" s="11" t="n">
        <v>-0.997</v>
      </c>
      <c r="I3" s="8" t="n">
        <f aca="false">-SUM(B3:H3)-L3-K3</f>
        <v>0</v>
      </c>
      <c r="K3" s="11" t="n">
        <v>-99.7</v>
      </c>
      <c r="L3" s="11" t="n">
        <v>0</v>
      </c>
      <c r="M3" s="7"/>
      <c r="N3" s="7"/>
    </row>
    <row r="4" customFormat="false" ht="10.2" hidden="false" customHeight="false" outlineLevel="0" collapsed="false">
      <c r="A4" s="6" t="n">
        <v>1961</v>
      </c>
      <c r="B4" s="11" t="n">
        <v>117.665</v>
      </c>
      <c r="H4" s="11" t="n">
        <v>-1.165</v>
      </c>
      <c r="I4" s="8" t="n">
        <f aca="false">-SUM(B4:H4)-L4-K4</f>
        <v>0</v>
      </c>
      <c r="K4" s="11" t="n">
        <v>-116.5</v>
      </c>
      <c r="L4" s="11" t="n">
        <v>0</v>
      </c>
      <c r="M4" s="7"/>
      <c r="N4" s="7"/>
    </row>
    <row r="5" customFormat="false" ht="10.2" hidden="false" customHeight="false" outlineLevel="0" collapsed="false">
      <c r="A5" s="6" t="n">
        <v>1962</v>
      </c>
      <c r="B5" s="11" t="n">
        <v>126.755</v>
      </c>
      <c r="H5" s="11" t="n">
        <v>-1.255</v>
      </c>
      <c r="I5" s="8" t="n">
        <f aca="false">-SUM(B5:H5)-L5-K5</f>
        <v>0</v>
      </c>
      <c r="K5" s="11" t="n">
        <v>-125.5</v>
      </c>
      <c r="L5" s="11" t="n">
        <v>0</v>
      </c>
      <c r="M5" s="7"/>
      <c r="N5" s="7"/>
    </row>
    <row r="6" customFormat="false" ht="10.2" hidden="false" customHeight="false" outlineLevel="0" collapsed="false">
      <c r="A6" s="6" t="n">
        <v>1963</v>
      </c>
      <c r="B6" s="11" t="n">
        <v>127.462</v>
      </c>
      <c r="H6" s="11" t="n">
        <v>-1.262</v>
      </c>
      <c r="I6" s="8" t="n">
        <f aca="false">-SUM(B6:H6)-L6-K6</f>
        <v>0</v>
      </c>
      <c r="K6" s="11" t="n">
        <v>-126.2</v>
      </c>
      <c r="L6" s="11" t="n">
        <v>0</v>
      </c>
      <c r="M6" s="7"/>
      <c r="N6" s="7"/>
    </row>
    <row r="7" customFormat="false" ht="10.2" hidden="false" customHeight="false" outlineLevel="0" collapsed="false">
      <c r="A7" s="6" t="n">
        <v>1964</v>
      </c>
      <c r="B7" s="11" t="n">
        <v>134.734</v>
      </c>
      <c r="H7" s="11" t="n">
        <v>-1.334</v>
      </c>
      <c r="I7" s="8" t="n">
        <f aca="false">-SUM(B7:H7)-L7-K7</f>
        <v>0</v>
      </c>
      <c r="K7" s="11" t="n">
        <v>-133.4</v>
      </c>
      <c r="L7" s="11" t="n">
        <v>0</v>
      </c>
      <c r="M7" s="7"/>
      <c r="N7" s="7"/>
    </row>
    <row r="8" customFormat="false" ht="10.2" hidden="false" customHeight="false" outlineLevel="0" collapsed="false">
      <c r="A8" s="6" t="n">
        <v>1965</v>
      </c>
      <c r="B8" s="11" t="n">
        <v>133.017</v>
      </c>
      <c r="H8" s="11" t="n">
        <v>-1.317</v>
      </c>
      <c r="I8" s="8" t="n">
        <f aca="false">-SUM(B8:H8)-L8-K8</f>
        <v>0</v>
      </c>
      <c r="K8" s="11" t="n">
        <v>-131.7</v>
      </c>
      <c r="L8" s="11" t="n">
        <v>0</v>
      </c>
      <c r="M8" s="7"/>
      <c r="N8" s="7"/>
    </row>
    <row r="9" customFormat="false" ht="10.2" hidden="false" customHeight="false" outlineLevel="0" collapsed="false">
      <c r="A9" s="6" t="n">
        <v>1966</v>
      </c>
      <c r="B9" s="11" t="n">
        <v>134.734</v>
      </c>
      <c r="H9" s="11" t="n">
        <v>-1.334</v>
      </c>
      <c r="I9" s="8" t="n">
        <f aca="false">-SUM(B9:H9)-L9-K9</f>
        <v>0</v>
      </c>
      <c r="K9" s="11" t="n">
        <v>-133.4</v>
      </c>
      <c r="L9" s="11" t="n">
        <v>0</v>
      </c>
      <c r="M9" s="7"/>
      <c r="N9" s="7"/>
    </row>
    <row r="10" customFormat="false" ht="10.2" hidden="false" customHeight="false" outlineLevel="0" collapsed="false">
      <c r="A10" s="6" t="n">
        <v>1967</v>
      </c>
      <c r="B10" s="11" t="n">
        <v>137.966</v>
      </c>
      <c r="H10" s="11" t="n">
        <v>-1.366</v>
      </c>
      <c r="I10" s="8" t="n">
        <f aca="false">-SUM(B10:H10)-L10-K10</f>
        <v>0</v>
      </c>
      <c r="K10" s="11" t="n">
        <v>-136.6</v>
      </c>
      <c r="L10" s="11" t="n">
        <v>0</v>
      </c>
      <c r="M10" s="7"/>
      <c r="N10" s="7"/>
    </row>
    <row r="11" customFormat="false" ht="10.2" hidden="false" customHeight="false" outlineLevel="0" collapsed="false">
      <c r="A11" s="6" t="n">
        <v>1968</v>
      </c>
      <c r="B11" s="11" t="n">
        <v>162.61</v>
      </c>
      <c r="H11" s="11" t="n">
        <v>-1.61</v>
      </c>
      <c r="I11" s="8" t="n">
        <f aca="false">-SUM(B11:H11)-L11-K11</f>
        <v>0</v>
      </c>
      <c r="K11" s="11" t="n">
        <v>-161</v>
      </c>
      <c r="L11" s="11" t="n">
        <v>0</v>
      </c>
      <c r="M11" s="7"/>
      <c r="N11" s="7"/>
    </row>
    <row r="12" customFormat="false" ht="10.2" hidden="false" customHeight="false" outlineLevel="0" collapsed="false">
      <c r="A12" s="6" t="n">
        <v>1969</v>
      </c>
      <c r="B12" s="11" t="n">
        <v>145.844</v>
      </c>
      <c r="H12" s="11" t="n">
        <v>-1.444</v>
      </c>
      <c r="I12" s="8" t="n">
        <f aca="false">-SUM(B12:H12)-L12-K12</f>
        <v>0</v>
      </c>
      <c r="K12" s="11" t="n">
        <v>-144.4</v>
      </c>
      <c r="L12" s="11" t="n">
        <v>0</v>
      </c>
      <c r="M12" s="7"/>
      <c r="N12" s="7"/>
    </row>
    <row r="13" customFormat="false" ht="10.2" hidden="false" customHeight="false" outlineLevel="0" collapsed="false">
      <c r="A13" s="6" t="n">
        <v>1970</v>
      </c>
      <c r="B13" s="11" t="n">
        <v>169.065094325</v>
      </c>
      <c r="H13" s="11" t="n">
        <v>-1.673911825</v>
      </c>
      <c r="I13" s="8" t="n">
        <f aca="false">-SUM(B13:H13)-L13-K13</f>
        <v>0</v>
      </c>
      <c r="K13" s="11" t="n">
        <v>-160.3911825</v>
      </c>
      <c r="L13" s="11" t="n">
        <v>-7</v>
      </c>
      <c r="M13" s="7"/>
      <c r="N13" s="7"/>
    </row>
    <row r="14" customFormat="false" ht="10.2" hidden="false" customHeight="false" outlineLevel="0" collapsed="false">
      <c r="A14" s="6" t="n">
        <v>1971</v>
      </c>
      <c r="B14" s="11" t="n">
        <v>167.8730494</v>
      </c>
      <c r="H14" s="11" t="n">
        <v>-1.6621094</v>
      </c>
      <c r="I14" s="8" t="n">
        <f aca="false">-SUM(B14:H14)-L14-K14</f>
        <v>0</v>
      </c>
      <c r="K14" s="11" t="n">
        <v>-159.21094</v>
      </c>
      <c r="L14" s="11" t="n">
        <v>-7</v>
      </c>
      <c r="M14" s="7"/>
      <c r="N14" s="7"/>
    </row>
    <row r="15" customFormat="false" ht="10.2" hidden="false" customHeight="false" outlineLevel="0" collapsed="false">
      <c r="A15" s="6" t="n">
        <v>1972</v>
      </c>
      <c r="B15" s="11" t="n">
        <v>163.14981975</v>
      </c>
      <c r="H15" s="11" t="n">
        <v>-1.61534475</v>
      </c>
      <c r="I15" s="8" t="n">
        <f aca="false">-SUM(B15:H15)-L15-K15</f>
        <v>0</v>
      </c>
      <c r="K15" s="11" t="n">
        <v>-154.534475</v>
      </c>
      <c r="L15" s="11" t="n">
        <v>-7</v>
      </c>
      <c r="M15" s="7"/>
      <c r="N15" s="7"/>
    </row>
    <row r="16" customFormat="false" ht="10.2" hidden="false" customHeight="false" outlineLevel="0" collapsed="false">
      <c r="A16" s="6" t="n">
        <v>1973</v>
      </c>
      <c r="B16" s="11" t="n">
        <v>325.4459168</v>
      </c>
      <c r="H16" s="11" t="n">
        <v>-3.2222368</v>
      </c>
      <c r="I16" s="8" t="n">
        <f aca="false">-SUM(B16:H16)-L16-K16</f>
        <v>0</v>
      </c>
      <c r="K16" s="11" t="n">
        <v>-311.22368</v>
      </c>
      <c r="L16" s="11" t="n">
        <v>-11</v>
      </c>
      <c r="M16" s="7"/>
      <c r="N16" s="7"/>
    </row>
    <row r="17" customFormat="false" ht="10.2" hidden="false" customHeight="false" outlineLevel="0" collapsed="false">
      <c r="A17" s="6" t="n">
        <v>1974</v>
      </c>
      <c r="B17" s="11" t="n">
        <v>542.295530175</v>
      </c>
      <c r="H17" s="11" t="n">
        <v>-5.369262675</v>
      </c>
      <c r="I17" s="8" t="n">
        <f aca="false">-SUM(B17:H17)-L17-K17</f>
        <v>0</v>
      </c>
      <c r="K17" s="11" t="n">
        <v>-530.9262675</v>
      </c>
      <c r="L17" s="11" t="n">
        <v>-6</v>
      </c>
      <c r="M17" s="7"/>
      <c r="N17" s="7"/>
    </row>
    <row r="18" customFormat="false" ht="10.2" hidden="false" customHeight="false" outlineLevel="0" collapsed="false">
      <c r="A18" s="6" t="n">
        <v>1975</v>
      </c>
      <c r="B18" s="11" t="n">
        <v>564.0226527</v>
      </c>
      <c r="H18" s="11" t="n">
        <v>-5.5843827</v>
      </c>
      <c r="I18" s="8" t="n">
        <f aca="false">-SUM(B18:H18)-L18-K18</f>
        <v>0</v>
      </c>
      <c r="K18" s="11" t="n">
        <v>-550.43827</v>
      </c>
      <c r="L18" s="11" t="n">
        <v>-8</v>
      </c>
      <c r="M18" s="7"/>
      <c r="N18" s="7"/>
    </row>
    <row r="19" customFormat="false" ht="10.2" hidden="false" customHeight="false" outlineLevel="0" collapsed="false">
      <c r="A19" s="6" t="n">
        <v>1976</v>
      </c>
      <c r="B19" s="11" t="n">
        <v>544.49301495</v>
      </c>
      <c r="H19" s="11" t="n">
        <v>-5.39101995</v>
      </c>
      <c r="I19" s="8" t="n">
        <f aca="false">-SUM(B19:H19)-L19-K19</f>
        <v>0</v>
      </c>
      <c r="K19" s="11" t="n">
        <v>-532.101995</v>
      </c>
      <c r="L19" s="11" t="n">
        <v>-7</v>
      </c>
      <c r="M19" s="7"/>
      <c r="N19" s="7"/>
    </row>
    <row r="20" customFormat="false" ht="10.2" hidden="false" customHeight="false" outlineLevel="0" collapsed="false">
      <c r="A20" s="6" t="n">
        <v>1977</v>
      </c>
      <c r="B20" s="11" t="n">
        <v>626.12820415</v>
      </c>
      <c r="H20" s="11" t="n">
        <v>-6.19928915</v>
      </c>
      <c r="I20" s="8" t="n">
        <f aca="false">-SUM(B20:H20)-L20-K20</f>
        <v>0</v>
      </c>
      <c r="K20" s="11" t="n">
        <v>-611.928915</v>
      </c>
      <c r="L20" s="11" t="n">
        <v>-8</v>
      </c>
      <c r="M20" s="7"/>
      <c r="N20" s="7"/>
    </row>
    <row r="21" customFormat="false" ht="10.2" hidden="false" customHeight="false" outlineLevel="0" collapsed="false">
      <c r="A21" s="6" t="n">
        <v>1978</v>
      </c>
      <c r="B21" s="11" t="n">
        <v>841.089077125</v>
      </c>
      <c r="H21" s="11" t="n">
        <v>-8.327614625</v>
      </c>
      <c r="I21" s="8" t="n">
        <f aca="false">-SUM(B21:H21)-L21-K21</f>
        <v>0</v>
      </c>
      <c r="K21" s="11" t="n">
        <v>-822.7614625</v>
      </c>
      <c r="L21" s="11" t="n">
        <v>-10</v>
      </c>
      <c r="M21" s="7"/>
      <c r="N21" s="7"/>
    </row>
    <row r="22" customFormat="false" ht="10.2" hidden="false" customHeight="false" outlineLevel="0" collapsed="false">
      <c r="A22" s="6" t="n">
        <v>1979</v>
      </c>
      <c r="B22" s="11" t="n">
        <v>1157.07435675</v>
      </c>
      <c r="H22" s="11" t="n">
        <v>-11.45618175</v>
      </c>
      <c r="I22" s="8" t="n">
        <f aca="false">-SUM(B22:H22)-L22-K22</f>
        <v>0</v>
      </c>
      <c r="K22" s="11" t="n">
        <v>-1135.618175</v>
      </c>
      <c r="L22" s="11" t="n">
        <v>-10</v>
      </c>
      <c r="M22" s="7"/>
      <c r="N22" s="7"/>
    </row>
    <row r="23" customFormat="false" ht="10.2" hidden="false" customHeight="false" outlineLevel="0" collapsed="false">
      <c r="A23" s="6" t="n">
        <v>1980</v>
      </c>
      <c r="B23" s="11" t="n">
        <v>1643.921147</v>
      </c>
      <c r="H23" s="11" t="n">
        <v>-16.276447</v>
      </c>
      <c r="I23" s="8" t="n">
        <f aca="false">-SUM(B23:H23)-L23-K23</f>
        <v>0</v>
      </c>
      <c r="K23" s="11" t="n">
        <v>-1618.6447</v>
      </c>
      <c r="L23" s="11" t="n">
        <v>-9</v>
      </c>
      <c r="M23" s="7"/>
      <c r="N23" s="7"/>
    </row>
    <row r="24" customFormat="false" ht="10.2" hidden="false" customHeight="false" outlineLevel="0" collapsed="false">
      <c r="A24" s="6" t="n">
        <v>1981</v>
      </c>
      <c r="B24" s="11" t="n">
        <v>1594.401536325</v>
      </c>
      <c r="H24" s="11" t="n">
        <v>-15.786153825</v>
      </c>
      <c r="I24" s="8" t="n">
        <f aca="false">-SUM(B24:H24)-L24-K24</f>
        <v>0</v>
      </c>
      <c r="K24" s="11" t="n">
        <v>-1568.6153825</v>
      </c>
      <c r="L24" s="11" t="n">
        <v>-10</v>
      </c>
      <c r="M24" s="7"/>
      <c r="N24" s="7"/>
    </row>
    <row r="25" customFormat="false" ht="10.2" hidden="false" customHeight="false" outlineLevel="0" collapsed="false">
      <c r="A25" s="6" t="n">
        <v>1982</v>
      </c>
      <c r="B25" s="11" t="n">
        <v>1910.072673125</v>
      </c>
      <c r="H25" s="11" t="n">
        <v>-18.911610625</v>
      </c>
      <c r="I25" s="8" t="n">
        <f aca="false">-SUM(B25:H25)-L25-K25</f>
        <v>0</v>
      </c>
      <c r="K25" s="11" t="n">
        <v>-1882.1610625</v>
      </c>
      <c r="L25" s="11" t="n">
        <v>-9</v>
      </c>
      <c r="M25" s="7"/>
      <c r="N25" s="7"/>
    </row>
    <row r="26" customFormat="false" ht="10.2" hidden="false" customHeight="false" outlineLevel="0" collapsed="false">
      <c r="A26" s="6" t="n">
        <v>1983</v>
      </c>
      <c r="B26" s="11" t="n">
        <v>1999.78982425</v>
      </c>
      <c r="H26" s="11" t="n">
        <v>-19.79989925</v>
      </c>
      <c r="I26" s="8" t="n">
        <f aca="false">-SUM(B26:H26)-L26-K26</f>
        <v>0</v>
      </c>
      <c r="K26" s="11" t="n">
        <v>-1970.989925</v>
      </c>
      <c r="L26" s="11" t="n">
        <v>-9</v>
      </c>
      <c r="M26" s="7"/>
      <c r="N26" s="7"/>
    </row>
    <row r="27" customFormat="false" ht="10.2" hidden="false" customHeight="false" outlineLevel="0" collapsed="false">
      <c r="A27" s="6" t="n">
        <v>1984</v>
      </c>
      <c r="B27" s="11" t="n">
        <v>2158.239328725</v>
      </c>
      <c r="H27" s="11" t="n">
        <v>-21.368706225</v>
      </c>
      <c r="I27" s="8" t="n">
        <f aca="false">-SUM(B27:H27)-L27-K27</f>
        <v>0</v>
      </c>
      <c r="K27" s="11" t="n">
        <v>-2126.8706225</v>
      </c>
      <c r="L27" s="11" t="n">
        <v>-10</v>
      </c>
      <c r="M27" s="7"/>
      <c r="N27" s="7"/>
    </row>
    <row r="28" customFormat="false" ht="10.2" hidden="false" customHeight="false" outlineLevel="0" collapsed="false">
      <c r="A28" s="6" t="n">
        <v>1985</v>
      </c>
      <c r="B28" s="11" t="n">
        <v>2242.412966075</v>
      </c>
      <c r="H28" s="11" t="n">
        <v>-22.202108575</v>
      </c>
      <c r="I28" s="8" t="n">
        <f aca="false">-SUM(B28:H28)-L28-K28</f>
        <v>0</v>
      </c>
      <c r="K28" s="11" t="n">
        <v>-2210.2108575</v>
      </c>
      <c r="L28" s="11" t="n">
        <v>-10</v>
      </c>
      <c r="M28" s="7"/>
      <c r="N28" s="7"/>
    </row>
    <row r="29" customFormat="false" ht="10.2" hidden="false" customHeight="false" outlineLevel="0" collapsed="false">
      <c r="A29" s="6" t="n">
        <v>1986</v>
      </c>
      <c r="B29" s="11" t="n">
        <v>2283.358987225</v>
      </c>
      <c r="H29" s="11" t="n">
        <v>-22.607514725</v>
      </c>
      <c r="I29" s="8" t="n">
        <f aca="false">-SUM(B29:H29)-L29-K29</f>
        <v>0</v>
      </c>
      <c r="K29" s="11" t="n">
        <v>-2250.7514725</v>
      </c>
      <c r="L29" s="11" t="n">
        <v>-10</v>
      </c>
      <c r="M29" s="7"/>
      <c r="N29" s="7"/>
    </row>
    <row r="30" customFormat="false" ht="10.2" hidden="false" customHeight="false" outlineLevel="0" collapsed="false">
      <c r="A30" s="6" t="n">
        <v>1987</v>
      </c>
      <c r="B30" s="11" t="n">
        <v>2379.15156105</v>
      </c>
      <c r="H30" s="11" t="n">
        <v>-23.55595605</v>
      </c>
      <c r="I30" s="8" t="n">
        <f aca="false">-SUM(B30:H30)-L30-K30</f>
        <v>0</v>
      </c>
      <c r="K30" s="11" t="n">
        <v>-2345.595605</v>
      </c>
      <c r="L30" s="11" t="n">
        <v>-10</v>
      </c>
      <c r="M30" s="7"/>
      <c r="N30" s="7"/>
    </row>
    <row r="31" customFormat="false" ht="10.2" hidden="false" customHeight="false" outlineLevel="0" collapsed="false">
      <c r="A31" s="6" t="n">
        <v>1988</v>
      </c>
      <c r="B31" s="11" t="n">
        <v>1660.1273747</v>
      </c>
      <c r="H31" s="11" t="n">
        <v>-16.4369047</v>
      </c>
      <c r="I31" s="8" t="n">
        <f aca="false">-SUM(B31:H31)-L31-K31</f>
        <v>0</v>
      </c>
      <c r="K31" s="11" t="n">
        <v>-1631.69047</v>
      </c>
      <c r="L31" s="11" t="n">
        <v>-12</v>
      </c>
      <c r="M31" s="7"/>
      <c r="N31" s="7"/>
    </row>
    <row r="32" customFormat="false" ht="10.2" hidden="false" customHeight="false" outlineLevel="0" collapsed="false">
      <c r="A32" s="6" t="n">
        <v>1989</v>
      </c>
      <c r="B32" s="11" t="n">
        <v>1445.5016374</v>
      </c>
      <c r="H32" s="11" t="n">
        <v>-14.3118974</v>
      </c>
      <c r="I32" s="8" t="n">
        <f aca="false">-SUM(B32:H32)-L32-K32</f>
        <v>0</v>
      </c>
      <c r="K32" s="11" t="n">
        <v>-1422.18974</v>
      </c>
      <c r="L32" s="11" t="n">
        <v>-9</v>
      </c>
      <c r="M32" s="7"/>
      <c r="N32" s="7"/>
    </row>
    <row r="33" customFormat="false" ht="10.2" hidden="false" customHeight="false" outlineLevel="0" collapsed="false">
      <c r="A33" s="6" t="n">
        <v>1990</v>
      </c>
      <c r="B33" s="11" t="n">
        <v>1969.243805925</v>
      </c>
      <c r="H33" s="11" t="n">
        <v>-19.497463425</v>
      </c>
      <c r="I33" s="8" t="n">
        <f aca="false">-SUM(B33:H33)-L33-K33</f>
        <v>0</v>
      </c>
      <c r="K33" s="11" t="n">
        <v>-1942.7463425</v>
      </c>
      <c r="L33" s="11" t="n">
        <v>-7</v>
      </c>
      <c r="M33" s="7"/>
      <c r="N33" s="7"/>
    </row>
    <row r="34" customFormat="false" ht="10.2" hidden="false" customHeight="false" outlineLevel="0" collapsed="false">
      <c r="A34" s="6" t="n">
        <v>1991</v>
      </c>
      <c r="B34" s="11" t="n">
        <v>1786.629160125</v>
      </c>
      <c r="H34" s="11" t="n">
        <v>-17.689397625</v>
      </c>
      <c r="I34" s="8" t="n">
        <f aca="false">-SUM(B34:H34)-L34-K34</f>
        <v>0</v>
      </c>
      <c r="K34" s="11" t="n">
        <v>-1760.9397625</v>
      </c>
      <c r="L34" s="11" t="n">
        <v>-8</v>
      </c>
      <c r="M34" s="7"/>
      <c r="N34" s="7"/>
    </row>
    <row r="35" customFormat="false" ht="10.2" hidden="false" customHeight="false" outlineLevel="0" collapsed="false">
      <c r="A35" s="6" t="n">
        <v>1992</v>
      </c>
      <c r="B35" s="11" t="n">
        <v>2128.73132275</v>
      </c>
      <c r="H35" s="11" t="n">
        <v>-21.07654775</v>
      </c>
      <c r="I35" s="8" t="n">
        <f aca="false">-SUM(B35:H35)-L35-K35</f>
        <v>0</v>
      </c>
      <c r="K35" s="11" t="n">
        <v>-2098.654775</v>
      </c>
      <c r="L35" s="11" t="n">
        <v>-9</v>
      </c>
      <c r="M35" s="7"/>
      <c r="N35" s="7"/>
    </row>
    <row r="36" customFormat="false" ht="10.2" hidden="false" customHeight="false" outlineLevel="0" collapsed="false">
      <c r="A36" s="6" t="n">
        <v>1993</v>
      </c>
      <c r="B36" s="11" t="n">
        <v>2622.6624853</v>
      </c>
      <c r="H36" s="11" t="n">
        <v>-25.9669553</v>
      </c>
      <c r="I36" s="8" t="n">
        <f aca="false">-SUM(B36:H36)-L36-K36</f>
        <v>0</v>
      </c>
      <c r="K36" s="11" t="n">
        <v>-2586.69553</v>
      </c>
      <c r="L36" s="11" t="n">
        <v>-10</v>
      </c>
      <c r="M36" s="7"/>
      <c r="N36" s="7"/>
    </row>
    <row r="37" customFormat="false" ht="10.2" hidden="false" customHeight="false" outlineLevel="0" collapsed="false">
      <c r="A37" s="6" t="n">
        <v>1994</v>
      </c>
      <c r="B37" s="11" t="n">
        <v>3003.58368735</v>
      </c>
      <c r="H37" s="11" t="n">
        <v>-29.73845235</v>
      </c>
      <c r="I37" s="8" t="n">
        <f aca="false">-SUM(B37:H37)-L37-K37</f>
        <v>0</v>
      </c>
      <c r="K37" s="11" t="n">
        <v>-2965.845235</v>
      </c>
      <c r="L37" s="11" t="n">
        <v>-8</v>
      </c>
      <c r="M37" s="7"/>
      <c r="N37" s="7"/>
    </row>
    <row r="38" customFormat="false" ht="10.2" hidden="false" customHeight="false" outlineLevel="0" collapsed="false">
      <c r="A38" s="6" t="n">
        <v>1995</v>
      </c>
      <c r="B38" s="11" t="n">
        <v>2930.513255225</v>
      </c>
      <c r="H38" s="11" t="n">
        <v>-29.014982725</v>
      </c>
      <c r="I38" s="8" t="n">
        <f aca="false">-SUM(B38:H38)-L38-K38</f>
        <v>0</v>
      </c>
      <c r="K38" s="11" t="n">
        <v>-2893.4982725</v>
      </c>
      <c r="L38" s="11" t="n">
        <v>-8</v>
      </c>
      <c r="M38" s="7"/>
      <c r="N38" s="7"/>
    </row>
    <row r="39" customFormat="false" ht="10.2" hidden="false" customHeight="false" outlineLevel="0" collapsed="false">
      <c r="A39" s="6" t="n">
        <v>1996</v>
      </c>
      <c r="B39" s="11" t="n">
        <v>2495.2365524</v>
      </c>
      <c r="H39" s="11" t="n">
        <v>-24.7053124</v>
      </c>
      <c r="I39" s="8" t="n">
        <f aca="false">-SUM(B39:H39)-L39-K39</f>
        <v>0</v>
      </c>
      <c r="K39" s="11" t="n">
        <v>-2464.53124</v>
      </c>
      <c r="L39" s="11" t="n">
        <v>-6</v>
      </c>
      <c r="M39" s="7"/>
      <c r="N39" s="7"/>
    </row>
    <row r="40" customFormat="false" ht="10.2" hidden="false" customHeight="false" outlineLevel="0" collapsed="false">
      <c r="A40" s="6" t="n">
        <v>1997</v>
      </c>
      <c r="B40" s="11" t="n">
        <v>3059.824307675</v>
      </c>
      <c r="H40" s="11" t="n">
        <v>-30.295290175</v>
      </c>
      <c r="I40" s="8" t="n">
        <f aca="false">-SUM(B40:H40)-L40-K40</f>
        <v>0</v>
      </c>
      <c r="K40" s="11" t="n">
        <v>-3022.5290175</v>
      </c>
      <c r="L40" s="11" t="n">
        <v>-7</v>
      </c>
      <c r="M40" s="7"/>
      <c r="N40" s="7"/>
    </row>
    <row r="41" customFormat="false" ht="10.2" hidden="false" customHeight="false" outlineLevel="0" collapsed="false">
      <c r="A41" s="6" t="n">
        <v>1998</v>
      </c>
      <c r="B41" s="11" t="n">
        <v>2887.715449575</v>
      </c>
      <c r="H41" s="11" t="n">
        <v>-28.591242075</v>
      </c>
      <c r="I41" s="8" t="n">
        <f aca="false">-SUM(B41:H41)-L41-K41</f>
        <v>0</v>
      </c>
      <c r="K41" s="11" t="n">
        <v>-2849.1242075</v>
      </c>
      <c r="L41" s="11" t="n">
        <v>-10</v>
      </c>
      <c r="M41" s="7"/>
      <c r="N41" s="7"/>
    </row>
    <row r="42" customFormat="false" ht="10.2" hidden="false" customHeight="false" outlineLevel="0" collapsed="false">
      <c r="A42" s="6" t="n">
        <v>1999</v>
      </c>
      <c r="B42" s="11" t="n">
        <v>2353.1232399</v>
      </c>
      <c r="H42" s="11" t="n">
        <v>-23.2982499</v>
      </c>
      <c r="I42" s="8" t="n">
        <f aca="false">-SUM(B42:H42)-L42-K42</f>
        <v>0</v>
      </c>
      <c r="K42" s="11" t="n">
        <v>-2321.82499</v>
      </c>
      <c r="L42" s="11" t="n">
        <v>-8</v>
      </c>
      <c r="M42" s="7"/>
      <c r="N42" s="7"/>
    </row>
    <row r="43" customFormat="false" ht="10.2" hidden="false" customHeight="false" outlineLevel="0" collapsed="false">
      <c r="A43" s="6" t="n">
        <v>2000</v>
      </c>
      <c r="B43" s="11" t="n">
        <v>3130.894932225</v>
      </c>
      <c r="H43" s="11" t="n">
        <v>-30.998959725</v>
      </c>
      <c r="I43" s="8" t="n">
        <f aca="false">-SUM(B43:H43)-L43-K43</f>
        <v>0</v>
      </c>
      <c r="K43" s="11" t="n">
        <v>-3091.8959725</v>
      </c>
      <c r="L43" s="11" t="n">
        <v>-8</v>
      </c>
      <c r="M43" s="7"/>
      <c r="N43" s="7"/>
    </row>
    <row r="44" customFormat="false" ht="10.2" hidden="false" customHeight="false" outlineLevel="0" collapsed="false">
      <c r="A44" s="6" t="n">
        <v>2001</v>
      </c>
      <c r="B44" s="11" t="n">
        <v>4021.85396125</v>
      </c>
      <c r="H44" s="11" t="n">
        <v>-39.82033625</v>
      </c>
      <c r="I44" s="8" t="n">
        <f aca="false">-SUM(B44:H44)-L44-K44</f>
        <v>0</v>
      </c>
      <c r="K44" s="11" t="n">
        <v>-3972.033625</v>
      </c>
      <c r="L44" s="11" t="n">
        <v>-10</v>
      </c>
      <c r="M44" s="7"/>
      <c r="N44" s="7"/>
    </row>
    <row r="45" customFormat="false" ht="10.2" hidden="false" customHeight="false" outlineLevel="0" collapsed="false">
      <c r="A45" s="6" t="n">
        <v>2002</v>
      </c>
      <c r="B45" s="11" t="n">
        <v>3896.738971475</v>
      </c>
      <c r="H45" s="11" t="n">
        <v>-38.581573975</v>
      </c>
      <c r="I45" s="8" t="n">
        <f aca="false">-SUM(B45:H45)-L45-K45</f>
        <v>0</v>
      </c>
      <c r="K45" s="11" t="n">
        <v>-3848.1573975</v>
      </c>
      <c r="L45" s="11" t="n">
        <v>-10</v>
      </c>
      <c r="M45" s="7"/>
      <c r="N45" s="7"/>
    </row>
    <row r="46" customFormat="false" ht="10.2" hidden="false" customHeight="false" outlineLevel="0" collapsed="false">
      <c r="A46" s="6" t="n">
        <v>2003</v>
      </c>
      <c r="B46" s="11" t="n">
        <v>3674.132027325</v>
      </c>
      <c r="H46" s="11" t="n">
        <v>-36.377544825</v>
      </c>
      <c r="I46" s="8" t="n">
        <f aca="false">-SUM(B46:H46)-L46-K46</f>
        <v>0</v>
      </c>
      <c r="K46" s="11" t="n">
        <v>-3626.7544825</v>
      </c>
      <c r="L46" s="11" t="n">
        <v>-11</v>
      </c>
      <c r="M46" s="7"/>
      <c r="N46" s="7"/>
    </row>
    <row r="47" customFormat="false" ht="10.2" hidden="false" customHeight="false" outlineLevel="0" collapsed="false">
      <c r="A47" s="6" t="n">
        <v>2004</v>
      </c>
      <c r="B47" s="11" t="n">
        <v>3314.295630725</v>
      </c>
      <c r="H47" s="11" t="n">
        <v>-32.814808225</v>
      </c>
      <c r="I47" s="8" t="n">
        <f aca="false">-SUM(B47:H47)-L47-K47</f>
        <v>0</v>
      </c>
      <c r="K47" s="11" t="n">
        <v>-3272.84997</v>
      </c>
      <c r="L47" s="11" t="n">
        <v>-8.6308525</v>
      </c>
      <c r="M47" s="7"/>
      <c r="N47" s="7"/>
    </row>
    <row r="48" customFormat="false" ht="10.2" hidden="false" customHeight="false" outlineLevel="0" collapsed="false">
      <c r="A48" s="6" t="n">
        <v>2005</v>
      </c>
      <c r="B48" s="11" t="n">
        <v>3720.1199912</v>
      </c>
      <c r="H48" s="11" t="n">
        <v>-36.8328712</v>
      </c>
      <c r="I48" s="8" t="n">
        <f aca="false">-SUM(B48:H48)-L48-K48</f>
        <v>0</v>
      </c>
      <c r="K48" s="11" t="n">
        <v>-3675.672035</v>
      </c>
      <c r="L48" s="11" t="n">
        <v>-7.615085</v>
      </c>
      <c r="M48" s="7"/>
      <c r="N48" s="7"/>
    </row>
    <row r="49" customFormat="false" ht="10.2" hidden="false" customHeight="false" outlineLevel="0" collapsed="false">
      <c r="A49" s="6" t="n">
        <v>2006</v>
      </c>
      <c r="B49" s="11" t="n">
        <v>4142.919401475</v>
      </c>
      <c r="H49" s="11" t="n">
        <v>-41.019003975</v>
      </c>
      <c r="I49" s="8" t="n">
        <f aca="false">-SUM(B49:H49)-L49-K49</f>
        <v>0</v>
      </c>
      <c r="K49" s="11" t="n">
        <v>-4091.059345</v>
      </c>
      <c r="L49" s="11" t="n">
        <v>-10.8410525</v>
      </c>
      <c r="M49" s="7"/>
      <c r="N49" s="7"/>
    </row>
    <row r="50" customFormat="false" ht="10.2" hidden="false" customHeight="false" outlineLevel="0" collapsed="false">
      <c r="A50" s="12" t="n">
        <v>2007</v>
      </c>
      <c r="B50" s="14" t="n">
        <v>3436.63218625</v>
      </c>
      <c r="H50" s="14" t="n">
        <v>-34.02606125</v>
      </c>
      <c r="I50" s="8" t="n">
        <f aca="false">-SUM(B50:H50)-L50-K50</f>
        <v>0</v>
      </c>
      <c r="K50" s="14" t="n">
        <v>-3392.7259075</v>
      </c>
      <c r="L50" s="14" t="n">
        <v>-9.8802175</v>
      </c>
      <c r="M50" s="7"/>
      <c r="N50" s="7"/>
    </row>
    <row r="51" customFormat="false" ht="10.2" hidden="false" customHeight="false" outlineLevel="0" collapsed="false">
      <c r="A51" s="12" t="n">
        <v>2008</v>
      </c>
      <c r="B51" s="14" t="n">
        <v>3424.96538933955</v>
      </c>
      <c r="H51" s="14" t="n">
        <v>-33.9105484093025</v>
      </c>
      <c r="I51" s="8" t="n">
        <f aca="false">-SUM(B51:H51)-L51-K51</f>
        <v>0</v>
      </c>
      <c r="K51" s="14" t="n">
        <v>-3381.55678593025</v>
      </c>
      <c r="L51" s="14" t="n">
        <v>-9.498055</v>
      </c>
      <c r="M51" s="7"/>
      <c r="N51" s="7"/>
    </row>
    <row r="52" customFormat="false" ht="10.2" hidden="false" customHeight="false" outlineLevel="0" collapsed="false">
      <c r="A52" s="12" t="n">
        <v>2009</v>
      </c>
      <c r="B52" s="14" t="n">
        <v>3820.12303226942</v>
      </c>
      <c r="H52" s="14" t="n">
        <v>-37.8230003194992</v>
      </c>
      <c r="I52" s="8" t="n">
        <f aca="false">-SUM(B52:H52)-L52-K52</f>
        <v>0</v>
      </c>
      <c r="K52" s="14" t="n">
        <v>-3772.48861444992</v>
      </c>
      <c r="L52" s="14" t="n">
        <v>-9.8114175</v>
      </c>
      <c r="M52" s="7"/>
      <c r="N52" s="7"/>
    </row>
    <row r="53" customFormat="false" ht="10.2" hidden="false" customHeight="false" outlineLevel="0" collapsed="false">
      <c r="A53" s="12" t="n">
        <v>2010</v>
      </c>
      <c r="B53" s="14" t="n">
        <v>3680.46537575762</v>
      </c>
      <c r="H53" s="14" t="n">
        <v>-36.440251245125</v>
      </c>
      <c r="I53" s="8" t="n">
        <f aca="false">-SUM(B53:H53)-L53-K53</f>
        <v>0</v>
      </c>
      <c r="K53" s="14" t="n">
        <v>-3636.2772770125</v>
      </c>
      <c r="L53" s="14" t="n">
        <v>-7.7478475</v>
      </c>
      <c r="M53" s="7"/>
      <c r="N53" s="7"/>
    </row>
    <row r="54" customFormat="false" ht="10.2" hidden="false" customHeight="false" outlineLevel="0" collapsed="false">
      <c r="A54" s="12" t="n">
        <v>2011</v>
      </c>
      <c r="B54" s="14" t="n">
        <v>3463.75203129225</v>
      </c>
      <c r="H54" s="14" t="n">
        <v>-34.29457456725</v>
      </c>
      <c r="I54" s="8" t="n">
        <f aca="false">-SUM(B54:H54)-L54-K54</f>
        <v>0</v>
      </c>
      <c r="K54" s="14" t="n">
        <v>-3423.149894225</v>
      </c>
      <c r="L54" s="14" t="n">
        <v>-6.3075625</v>
      </c>
      <c r="M54" s="7"/>
      <c r="N54" s="7"/>
    </row>
    <row r="55" customFormat="false" ht="10.2" hidden="false" customHeight="false" outlineLevel="0" collapsed="false">
      <c r="A55" s="12" t="n">
        <v>2012</v>
      </c>
      <c r="B55" s="14" t="n">
        <v>3226.34947312359</v>
      </c>
      <c r="H55" s="14" t="n">
        <v>-31.9440541893425</v>
      </c>
      <c r="I55" s="8" t="n">
        <f aca="false">-SUM(B55:H55)-L55-K55</f>
        <v>0</v>
      </c>
      <c r="K55" s="14" t="n">
        <v>-3188.21976143425</v>
      </c>
      <c r="L55" s="14" t="n">
        <v>-6.1856575</v>
      </c>
      <c r="M55" s="7"/>
      <c r="N55" s="7"/>
    </row>
    <row r="56" customFormat="false" ht="10.2" hidden="false" customHeight="false" outlineLevel="0" collapsed="false">
      <c r="A56" s="12" t="n">
        <v>2013</v>
      </c>
      <c r="B56" s="14" t="n">
        <v>3619.0630260385</v>
      </c>
      <c r="H56" s="14" t="n">
        <v>-35.8323071885</v>
      </c>
      <c r="I56" s="8" t="n">
        <f aca="false">-SUM(B56:H56)-L56-K56</f>
        <v>0</v>
      </c>
      <c r="K56" s="14" t="n">
        <v>-3577.17954385</v>
      </c>
      <c r="L56" s="14" t="n">
        <v>-6.051175</v>
      </c>
      <c r="M56" s="7"/>
      <c r="N56" s="7"/>
    </row>
    <row r="57" customFormat="false" ht="10.2" hidden="false" customHeight="false" outlineLevel="0" collapsed="false">
      <c r="A57" s="12" t="n">
        <v>2014</v>
      </c>
      <c r="B57" s="14" t="n">
        <v>3597.70825033629</v>
      </c>
      <c r="H57" s="14" t="n">
        <v>-35.6208737657058</v>
      </c>
      <c r="I57" s="8" t="n">
        <f aca="false">-SUM(B57:H57)-L57-K57</f>
        <v>0</v>
      </c>
      <c r="K57" s="14" t="n">
        <v>-3558.08598329808</v>
      </c>
      <c r="L57" s="14" t="n">
        <v>-4.0013932725</v>
      </c>
      <c r="M57" s="7"/>
      <c r="N57" s="7"/>
    </row>
    <row r="58" customFormat="false" ht="10.2" hidden="false" customHeight="false" outlineLevel="0" collapsed="false">
      <c r="A58" s="12" t="n">
        <v>2015</v>
      </c>
      <c r="B58" s="14" t="n">
        <v>3565.00253042954</v>
      </c>
      <c r="H58" s="14" t="n">
        <v>-35.2970547567281</v>
      </c>
      <c r="I58" s="8" t="n">
        <f aca="false">-SUM(B58:H58)-L58-K58</f>
        <v>0</v>
      </c>
      <c r="K58" s="14" t="n">
        <v>-3525.8293814825</v>
      </c>
      <c r="L58" s="14" t="n">
        <v>-3.87609419031608</v>
      </c>
      <c r="M58" s="7"/>
      <c r="N5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6.53441295546559"/>
    <col collapsed="false" hidden="false" max="10" min="10" style="1" width="2.57085020242915"/>
    <col collapsed="false" hidden="false" max="19" min="11" style="1" width="5.89068825910931"/>
    <col collapsed="false" hidden="false" max="20" min="20" style="1" width="2.1417004048583"/>
    <col collapsed="false" hidden="false" max="26" min="21" style="1" width="6.42914979757085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55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121.930263157895</v>
      </c>
      <c r="C3" s="7" t="n">
        <v>49.2710526315789</v>
      </c>
      <c r="D3" s="7" t="n">
        <v>0</v>
      </c>
      <c r="E3" s="7" t="n">
        <v>0</v>
      </c>
      <c r="F3" s="7"/>
      <c r="H3" s="7"/>
      <c r="I3" s="8" t="n">
        <f aca="false">-SUM(B3:H3)-R3+Z3</f>
        <v>0</v>
      </c>
      <c r="P3" s="7" t="n">
        <v>121.930263157895</v>
      </c>
      <c r="R3" s="7" t="n">
        <v>-116.365872751499</v>
      </c>
      <c r="S3" s="7"/>
      <c r="Z3" s="7" t="n">
        <v>54.8354430379747</v>
      </c>
    </row>
    <row r="4" customFormat="false" ht="10.2" hidden="false" customHeight="false" outlineLevel="0" collapsed="false">
      <c r="A4" s="6" t="n">
        <v>1961</v>
      </c>
      <c r="B4" s="7" t="n">
        <v>233.465789473684</v>
      </c>
      <c r="C4" s="7" t="n">
        <v>32.0157894736842</v>
      </c>
      <c r="D4" s="7" t="n">
        <v>5.925</v>
      </c>
      <c r="E4" s="7" t="n">
        <v>0</v>
      </c>
      <c r="F4" s="7"/>
      <c r="H4" s="7"/>
      <c r="I4" s="8" t="n">
        <f aca="false">-SUM(B4:H4)-R4+Z4</f>
        <v>0</v>
      </c>
      <c r="P4" s="7" t="n">
        <v>233.465789473684</v>
      </c>
      <c r="R4" s="7" t="n">
        <v>-204.06480679547</v>
      </c>
      <c r="S4" s="7"/>
      <c r="Z4" s="7" t="n">
        <v>67.3417721518987</v>
      </c>
    </row>
    <row r="5" customFormat="false" ht="10.2" hidden="false" customHeight="false" outlineLevel="0" collapsed="false">
      <c r="A5" s="6" t="n">
        <v>1962</v>
      </c>
      <c r="B5" s="7" t="n">
        <v>264.65</v>
      </c>
      <c r="C5" s="7" t="n">
        <v>16.0078947368421</v>
      </c>
      <c r="D5" s="7" t="n">
        <v>-8.52368421052632</v>
      </c>
      <c r="E5" s="7" t="n">
        <v>0</v>
      </c>
      <c r="F5" s="7"/>
      <c r="H5" s="7"/>
      <c r="I5" s="8" t="n">
        <f aca="false">-SUM(B5:H5)-R5+Z5</f>
        <v>0</v>
      </c>
      <c r="P5" s="7" t="n">
        <v>264.65</v>
      </c>
      <c r="R5" s="7" t="n">
        <v>-209.602564956696</v>
      </c>
      <c r="S5" s="7"/>
      <c r="Z5" s="7" t="n">
        <v>62.5316455696203</v>
      </c>
    </row>
    <row r="6" customFormat="false" ht="10.2" hidden="false" customHeight="false" outlineLevel="0" collapsed="false">
      <c r="A6" s="6" t="n">
        <v>1963</v>
      </c>
      <c r="B6" s="7" t="n">
        <v>241.885526315789</v>
      </c>
      <c r="C6" s="7" t="n">
        <v>1.35131578947368</v>
      </c>
      <c r="D6" s="7" t="n">
        <v>-5.19736842105263</v>
      </c>
      <c r="E6" s="7" t="n">
        <v>0</v>
      </c>
      <c r="F6" s="7"/>
      <c r="H6" s="7"/>
      <c r="I6" s="8" t="n">
        <f aca="false">-SUM(B6:H6)-R6+Z6</f>
        <v>0</v>
      </c>
      <c r="P6" s="7" t="n">
        <v>241.885526315789</v>
      </c>
      <c r="R6" s="7" t="n">
        <v>-193.786309127249</v>
      </c>
      <c r="S6" s="7"/>
      <c r="Z6" s="7" t="n">
        <v>44.253164556962</v>
      </c>
    </row>
    <row r="7" customFormat="false" ht="10.2" hidden="false" customHeight="false" outlineLevel="0" collapsed="false">
      <c r="A7" s="6" t="n">
        <v>1964</v>
      </c>
      <c r="B7" s="7" t="n">
        <v>345.417105263158</v>
      </c>
      <c r="C7" s="7" t="n">
        <v>49.375</v>
      </c>
      <c r="D7" s="7" t="n">
        <v>-29.4171052631579</v>
      </c>
      <c r="E7" s="7" t="n">
        <v>0</v>
      </c>
      <c r="F7" s="7"/>
      <c r="H7" s="7"/>
      <c r="I7" s="8" t="n">
        <f aca="false">-SUM(B7:H7)-R7+Z7</f>
        <v>0</v>
      </c>
      <c r="P7" s="7" t="n">
        <v>345.417105263158</v>
      </c>
      <c r="R7" s="7" t="n">
        <v>-276.868670886076</v>
      </c>
      <c r="S7" s="7"/>
      <c r="Z7" s="7" t="n">
        <v>88.5063291139241</v>
      </c>
    </row>
    <row r="8" customFormat="false" ht="10.2" hidden="false" customHeight="false" outlineLevel="0" collapsed="false">
      <c r="A8" s="6" t="n">
        <v>1965</v>
      </c>
      <c r="B8" s="7" t="n">
        <v>339.284210526316</v>
      </c>
      <c r="C8" s="7" t="n">
        <v>52.2855263157895</v>
      </c>
      <c r="D8" s="7" t="n">
        <v>0</v>
      </c>
      <c r="E8" s="7" t="n">
        <v>0</v>
      </c>
      <c r="F8" s="7"/>
      <c r="H8" s="7"/>
      <c r="I8" s="8" t="n">
        <f aca="false">-SUM(B8:H8)-R8+Z8</f>
        <v>0</v>
      </c>
      <c r="P8" s="7" t="n">
        <v>339.284210526316</v>
      </c>
      <c r="R8" s="7" t="n">
        <v>-320.379863424384</v>
      </c>
      <c r="S8" s="7"/>
      <c r="Z8" s="7" t="n">
        <v>71.1898734177215</v>
      </c>
    </row>
    <row r="9" customFormat="false" ht="10.2" hidden="false" customHeight="false" outlineLevel="0" collapsed="false">
      <c r="A9" s="6" t="n">
        <v>1966</v>
      </c>
      <c r="B9" s="7" t="n">
        <v>289.285526315789</v>
      </c>
      <c r="C9" s="7" t="n">
        <v>32.9513157894737</v>
      </c>
      <c r="D9" s="7" t="n">
        <v>-4.46973684210526</v>
      </c>
      <c r="E9" s="7" t="n">
        <v>0</v>
      </c>
      <c r="F9" s="7"/>
      <c r="H9" s="7"/>
      <c r="I9" s="8" t="n">
        <f aca="false">-SUM(B9:H9)-R9+Z9</f>
        <v>0</v>
      </c>
      <c r="P9" s="7" t="n">
        <v>289.285526315789</v>
      </c>
      <c r="R9" s="7" t="n">
        <v>-244.653181212525</v>
      </c>
      <c r="S9" s="7"/>
      <c r="Z9" s="7" t="n">
        <v>73.1139240506329</v>
      </c>
    </row>
    <row r="10" customFormat="false" ht="10.2" hidden="false" customHeight="false" outlineLevel="0" collapsed="false">
      <c r="A10" s="6" t="n">
        <v>1967</v>
      </c>
      <c r="B10" s="7" t="n">
        <v>333.878947368421</v>
      </c>
      <c r="C10" s="7" t="n">
        <v>24.4276315789474</v>
      </c>
      <c r="D10" s="7" t="n">
        <v>-30.7684210526316</v>
      </c>
      <c r="E10" s="7" t="n">
        <v>0</v>
      </c>
      <c r="F10" s="7"/>
      <c r="H10" s="7"/>
      <c r="I10" s="8" t="n">
        <f aca="false">-SUM(B10:H10)-R10+Z10</f>
        <v>0</v>
      </c>
      <c r="P10" s="7" t="n">
        <v>333.878947368421</v>
      </c>
      <c r="R10" s="7" t="n">
        <v>-265.006512325117</v>
      </c>
      <c r="S10" s="7"/>
      <c r="Z10" s="7" t="n">
        <v>62.5316455696203</v>
      </c>
    </row>
    <row r="11" customFormat="false" ht="10.2" hidden="false" customHeight="false" outlineLevel="0" collapsed="false">
      <c r="A11" s="6" t="n">
        <v>1968</v>
      </c>
      <c r="B11" s="7" t="n">
        <v>277.53947368421</v>
      </c>
      <c r="C11" s="7" t="n">
        <v>19.5421052631579</v>
      </c>
      <c r="D11" s="7" t="n">
        <v>7.9</v>
      </c>
      <c r="E11" s="7" t="n">
        <v>0</v>
      </c>
      <c r="F11" s="7"/>
      <c r="H11" s="7"/>
      <c r="I11" s="8" t="n">
        <f aca="false">-SUM(B11:H11)-R11+Z11</f>
        <v>0</v>
      </c>
      <c r="P11" s="7" t="n">
        <v>277.53947368421</v>
      </c>
      <c r="R11" s="7" t="n">
        <v>-253.032211858761</v>
      </c>
      <c r="S11" s="7"/>
      <c r="Z11" s="7" t="n">
        <v>51.9493670886076</v>
      </c>
    </row>
    <row r="12" customFormat="false" ht="10.2" hidden="false" customHeight="false" outlineLevel="0" collapsed="false">
      <c r="A12" s="6" t="n">
        <v>1969</v>
      </c>
      <c r="B12" s="7" t="n">
        <v>323.9</v>
      </c>
      <c r="C12" s="7" t="n">
        <v>28.7934210526316</v>
      </c>
      <c r="D12" s="7" t="n">
        <v>-0.519736842105263</v>
      </c>
      <c r="E12" s="7" t="n">
        <v>18.3986842105263</v>
      </c>
      <c r="F12" s="7"/>
      <c r="H12" s="7"/>
      <c r="I12" s="8" t="n">
        <f aca="false">-SUM(B12:H12)-R12+Z12</f>
        <v>0</v>
      </c>
      <c r="P12" s="7" t="n">
        <v>323.9</v>
      </c>
      <c r="R12" s="7" t="n">
        <v>-267.635659560293</v>
      </c>
      <c r="S12" s="7"/>
      <c r="Z12" s="7" t="n">
        <v>102.93670886076</v>
      </c>
    </row>
    <row r="13" customFormat="false" ht="10.2" hidden="false" customHeight="false" outlineLevel="0" collapsed="false">
      <c r="A13" s="6" t="n">
        <v>1970</v>
      </c>
      <c r="B13" s="7" t="n">
        <v>399.157894736842</v>
      </c>
      <c r="C13" s="7" t="n">
        <v>7.27631578947368</v>
      </c>
      <c r="D13" s="7" t="n">
        <v>4.9478947368421</v>
      </c>
      <c r="E13" s="7" t="n">
        <v>0</v>
      </c>
      <c r="F13" s="7"/>
      <c r="H13" s="7"/>
      <c r="I13" s="8" t="n">
        <f aca="false">-SUM(B13:H13)-R13+Z13</f>
        <v>0</v>
      </c>
      <c r="P13" s="7" t="n">
        <v>399.157894736842</v>
      </c>
      <c r="R13" s="7" t="n">
        <v>-306.062631578947</v>
      </c>
      <c r="S13" s="7"/>
      <c r="Z13" s="7" t="n">
        <v>105.319473684211</v>
      </c>
    </row>
    <row r="14" customFormat="false" ht="10.2" hidden="false" customHeight="false" outlineLevel="0" collapsed="false">
      <c r="A14" s="6" t="n">
        <v>1971</v>
      </c>
      <c r="B14" s="7" t="n">
        <v>404.313684210526</v>
      </c>
      <c r="C14" s="7" t="n">
        <v>6.36157894736842</v>
      </c>
      <c r="D14" s="7" t="n">
        <v>0</v>
      </c>
      <c r="E14" s="7" t="n">
        <v>22.6189473684211</v>
      </c>
      <c r="F14" s="7"/>
      <c r="H14" s="7"/>
      <c r="I14" s="8" t="n">
        <f aca="false">-SUM(B14:H14)-R14+Z14</f>
        <v>0</v>
      </c>
      <c r="P14" s="7" t="n">
        <v>404.313684210526</v>
      </c>
      <c r="R14" s="7" t="n">
        <v>-347.766315789474</v>
      </c>
      <c r="S14" s="7"/>
      <c r="Z14" s="7" t="n">
        <v>85.5278947368421</v>
      </c>
    </row>
    <row r="15" customFormat="false" ht="10.2" hidden="false" customHeight="false" outlineLevel="0" collapsed="false">
      <c r="A15" s="6" t="n">
        <v>1972</v>
      </c>
      <c r="B15" s="7" t="n">
        <v>344.232105263158</v>
      </c>
      <c r="C15" s="7" t="n">
        <v>8.4821052631579</v>
      </c>
      <c r="D15" s="7" t="n">
        <v>22.6189473684211</v>
      </c>
      <c r="E15" s="7" t="n">
        <v>15.5505263157895</v>
      </c>
      <c r="F15" s="7"/>
      <c r="H15" s="7"/>
      <c r="I15" s="8" t="n">
        <f aca="false">-SUM(B15:H15)-R15+Z15</f>
        <v>0</v>
      </c>
      <c r="P15" s="7" t="n">
        <v>344.232105263158</v>
      </c>
      <c r="R15" s="7" t="n">
        <v>-305.355789473684</v>
      </c>
      <c r="S15" s="7"/>
      <c r="Z15" s="7" t="n">
        <v>85.5278947368421</v>
      </c>
    </row>
    <row r="16" customFormat="false" ht="10.2" hidden="false" customHeight="false" outlineLevel="0" collapsed="false">
      <c r="A16" s="6" t="n">
        <v>1973</v>
      </c>
      <c r="B16" s="7" t="n">
        <v>433.294210526316</v>
      </c>
      <c r="C16" s="7" t="n">
        <v>2.12052631578947</v>
      </c>
      <c r="D16" s="7" t="n">
        <v>-17.6710526315789</v>
      </c>
      <c r="E16" s="7" t="n">
        <v>6.36157894736842</v>
      </c>
      <c r="F16" s="7"/>
      <c r="H16" s="7"/>
      <c r="I16" s="8" t="n">
        <f aca="false">-SUM(B16:H16)-R16+Z16</f>
        <v>0</v>
      </c>
      <c r="P16" s="7" t="n">
        <v>433.294210526316</v>
      </c>
      <c r="R16" s="7" t="n">
        <v>-296.166842105263</v>
      </c>
      <c r="S16" s="7"/>
      <c r="Z16" s="7" t="n">
        <v>127.938421052632</v>
      </c>
    </row>
    <row r="17" customFormat="false" ht="10.2" hidden="false" customHeight="false" outlineLevel="0" collapsed="false">
      <c r="A17" s="6" t="n">
        <v>1974</v>
      </c>
      <c r="B17" s="7" t="n">
        <v>508.219473684211</v>
      </c>
      <c r="C17" s="7" t="n">
        <v>2.12052631578947</v>
      </c>
      <c r="D17" s="7" t="n">
        <v>21.9121052631579</v>
      </c>
      <c r="E17" s="7" t="n">
        <v>6.36157894736842</v>
      </c>
      <c r="F17" s="7"/>
      <c r="H17" s="7"/>
      <c r="I17" s="8" t="n">
        <f aca="false">-SUM(B17:H17)-R17+Z17</f>
        <v>0</v>
      </c>
      <c r="P17" s="7" t="n">
        <v>508.219473684211</v>
      </c>
      <c r="R17" s="7" t="n">
        <v>-456.62</v>
      </c>
      <c r="S17" s="7"/>
      <c r="Z17" s="7" t="n">
        <v>81.9936842105263</v>
      </c>
    </row>
    <row r="18" customFormat="false" ht="10.2" hidden="false" customHeight="false" outlineLevel="0" collapsed="false">
      <c r="A18" s="6" t="n">
        <v>1975</v>
      </c>
      <c r="B18" s="7" t="n">
        <v>578.196842105263</v>
      </c>
      <c r="C18" s="7" t="n">
        <v>14.8436842105263</v>
      </c>
      <c r="D18" s="7" t="n">
        <v>-96.8373684210526</v>
      </c>
      <c r="E18" s="7" t="n">
        <v>2.82736842105263</v>
      </c>
      <c r="F18" s="7"/>
      <c r="H18" s="7"/>
      <c r="I18" s="8" t="n">
        <f aca="false">-SUM(B18:H18)-R18+Z18</f>
        <v>0</v>
      </c>
      <c r="P18" s="7" t="n">
        <v>578.196842105263</v>
      </c>
      <c r="R18" s="7" t="n">
        <v>-426.225789473684</v>
      </c>
      <c r="S18" s="7"/>
      <c r="Z18" s="7" t="n">
        <v>72.8047368421053</v>
      </c>
    </row>
    <row r="19" customFormat="false" ht="10.2" hidden="false" customHeight="false" outlineLevel="0" collapsed="false">
      <c r="A19" s="6" t="n">
        <v>1976</v>
      </c>
      <c r="B19" s="7" t="n">
        <v>545.682105263158</v>
      </c>
      <c r="C19" s="7" t="n">
        <v>16.9642105263158</v>
      </c>
      <c r="D19" s="7" t="n">
        <v>-14.8436842105263</v>
      </c>
      <c r="E19" s="7" t="n">
        <v>11.3094736842105</v>
      </c>
      <c r="F19" s="7"/>
      <c r="H19" s="7"/>
      <c r="I19" s="8" t="n">
        <f aca="false">-SUM(B19:H19)-R19+Z19</f>
        <v>0</v>
      </c>
      <c r="P19" s="7" t="n">
        <v>545.682105263158</v>
      </c>
      <c r="R19" s="7" t="n">
        <v>-492.668947368421</v>
      </c>
      <c r="S19" s="7"/>
      <c r="Z19" s="7" t="n">
        <v>66.4431578947368</v>
      </c>
    </row>
    <row r="20" customFormat="false" ht="10.2" hidden="false" customHeight="false" outlineLevel="0" collapsed="false">
      <c r="A20" s="6" t="n">
        <v>1977</v>
      </c>
      <c r="B20" s="7" t="n">
        <v>512.460526315789</v>
      </c>
      <c r="C20" s="7" t="n">
        <v>24.0326315789474</v>
      </c>
      <c r="D20" s="7" t="n">
        <v>-75.6321052631579</v>
      </c>
      <c r="E20" s="7" t="n">
        <v>45.9447368421053</v>
      </c>
      <c r="F20" s="7"/>
      <c r="H20" s="7"/>
      <c r="I20" s="8" t="n">
        <f aca="false">-SUM(B20:H20)-R20+Z20</f>
        <v>0</v>
      </c>
      <c r="P20" s="7" t="n">
        <v>512.460526315789</v>
      </c>
      <c r="R20" s="7" t="n">
        <v>-440.362631578947</v>
      </c>
      <c r="S20" s="7"/>
      <c r="Z20" s="7" t="n">
        <v>66.4431578947368</v>
      </c>
    </row>
    <row r="21" customFormat="false" ht="10.2" hidden="false" customHeight="false" outlineLevel="0" collapsed="false">
      <c r="A21" s="6" t="n">
        <v>1978</v>
      </c>
      <c r="B21" s="7" t="n">
        <v>574.662631578947</v>
      </c>
      <c r="C21" s="7" t="n">
        <v>26.86</v>
      </c>
      <c r="D21" s="7" t="n">
        <v>136.420526315789</v>
      </c>
      <c r="E21" s="7" t="n">
        <v>4.24105263157895</v>
      </c>
      <c r="F21" s="7"/>
      <c r="H21" s="7"/>
      <c r="I21" s="8" t="n">
        <f aca="false">-SUM(B21:H21)-R21+Z21</f>
        <v>0</v>
      </c>
      <c r="P21" s="7" t="n">
        <v>574.662631578947</v>
      </c>
      <c r="R21" s="7" t="n">
        <v>-581.024210526316</v>
      </c>
      <c r="S21" s="7"/>
      <c r="Z21" s="7" t="n">
        <v>161.16</v>
      </c>
    </row>
    <row r="22" customFormat="false" ht="10.2" hidden="false" customHeight="false" outlineLevel="0" collapsed="false">
      <c r="A22" s="6" t="n">
        <v>1979</v>
      </c>
      <c r="B22" s="7" t="n">
        <v>462.274736842105</v>
      </c>
      <c r="C22" s="7" t="n">
        <v>46.6515789473684</v>
      </c>
      <c r="D22" s="7" t="n">
        <v>53.72</v>
      </c>
      <c r="E22" s="7" t="n">
        <v>21.9121052631579</v>
      </c>
      <c r="F22" s="7"/>
      <c r="H22" s="7"/>
      <c r="I22" s="8" t="n">
        <f aca="false">-SUM(B22:H22)-R22+Z22</f>
        <v>0</v>
      </c>
      <c r="P22" s="7" t="n">
        <v>462.274736842105</v>
      </c>
      <c r="R22" s="7" t="n">
        <v>-513.874210526316</v>
      </c>
      <c r="S22" s="7"/>
      <c r="Z22" s="7" t="n">
        <v>70.6842105263158</v>
      </c>
    </row>
    <row r="23" customFormat="false" ht="10.2" hidden="false" customHeight="false" outlineLevel="0" collapsed="false">
      <c r="A23" s="6" t="n">
        <v>1980</v>
      </c>
      <c r="B23" s="7" t="n">
        <v>379.574210526316</v>
      </c>
      <c r="C23" s="7" t="n">
        <v>46.6515789473684</v>
      </c>
      <c r="D23" s="7" t="n">
        <v>-26.1531578947368</v>
      </c>
      <c r="E23" s="7" t="n">
        <v>2.82736842105263</v>
      </c>
      <c r="F23" s="7"/>
      <c r="H23" s="7"/>
      <c r="I23" s="8" t="n">
        <f aca="false">-SUM(B23:H23)-R23+Z23</f>
        <v>0</v>
      </c>
      <c r="P23" s="7" t="n">
        <v>379.574210526316</v>
      </c>
      <c r="R23" s="7" t="n">
        <v>-368.264736842105</v>
      </c>
      <c r="S23" s="7"/>
      <c r="Z23" s="7" t="n">
        <v>34.6352631578947</v>
      </c>
    </row>
    <row r="24" customFormat="false" ht="10.2" hidden="false" customHeight="false" outlineLevel="0" collapsed="false">
      <c r="A24" s="6" t="n">
        <v>1981</v>
      </c>
      <c r="B24" s="7" t="n">
        <v>357.578947368421</v>
      </c>
      <c r="C24" s="7" t="n">
        <v>39.5831578947368</v>
      </c>
      <c r="D24" s="7" t="n">
        <v>26.1531578947368</v>
      </c>
      <c r="E24" s="7" t="n">
        <v>2.12052631578947</v>
      </c>
      <c r="F24" s="7"/>
      <c r="H24" s="7"/>
      <c r="I24" s="8" t="n">
        <f aca="false">-SUM(B24:H24)-R24+Z24</f>
        <v>-5.41788836017076E-014</v>
      </c>
      <c r="P24" s="7" t="n">
        <v>357.578947368421</v>
      </c>
      <c r="R24" s="7" t="n">
        <v>-420.487894736842</v>
      </c>
      <c r="S24" s="7"/>
      <c r="Z24" s="7" t="n">
        <v>4.9478947368421</v>
      </c>
    </row>
    <row r="25" customFormat="false" ht="10.2" hidden="false" customHeight="false" outlineLevel="0" collapsed="false">
      <c r="A25" s="6" t="n">
        <v>1982</v>
      </c>
      <c r="B25" s="7" t="n">
        <v>495.496315789474</v>
      </c>
      <c r="C25" s="7" t="n">
        <v>37.4626315789474</v>
      </c>
      <c r="D25" s="7" t="n">
        <v>0</v>
      </c>
      <c r="E25" s="7" t="n">
        <v>2.82736842105263</v>
      </c>
      <c r="F25" s="7"/>
      <c r="H25" s="7"/>
      <c r="I25" s="8" t="n">
        <f aca="false">-SUM(B25:H25)-R25+Z25</f>
        <v>0</v>
      </c>
      <c r="P25" s="7" t="n">
        <v>495.496315789474</v>
      </c>
      <c r="R25" s="7" t="n">
        <v>-477.825263157895</v>
      </c>
      <c r="S25" s="7"/>
      <c r="Z25" s="7" t="n">
        <v>57.9610526315789</v>
      </c>
    </row>
    <row r="26" customFormat="false" ht="10.2" hidden="false" customHeight="false" outlineLevel="0" collapsed="false">
      <c r="A26" s="6" t="n">
        <v>1983</v>
      </c>
      <c r="B26" s="7" t="n">
        <v>380.281052631579</v>
      </c>
      <c r="C26" s="7" t="n">
        <v>24.0326315789474</v>
      </c>
      <c r="D26" s="7" t="n">
        <v>4.24105263157895</v>
      </c>
      <c r="E26" s="7" t="n">
        <v>0</v>
      </c>
      <c r="F26" s="7"/>
      <c r="H26" s="7"/>
      <c r="I26" s="8" t="n">
        <f aca="false">-SUM(B26:H26)-R26+Z26</f>
        <v>0</v>
      </c>
      <c r="P26" s="7" t="n">
        <v>380.281052631579</v>
      </c>
      <c r="R26" s="7" t="n">
        <v>-371.092105263158</v>
      </c>
      <c r="S26" s="7"/>
      <c r="Z26" s="7" t="n">
        <v>37.4626315789474</v>
      </c>
    </row>
    <row r="27" customFormat="false" ht="10.2" hidden="false" customHeight="false" outlineLevel="0" collapsed="false">
      <c r="A27" s="6" t="n">
        <v>1984</v>
      </c>
      <c r="B27" s="7" t="n">
        <v>454.49947368421</v>
      </c>
      <c r="C27" s="7" t="n">
        <v>0</v>
      </c>
      <c r="D27" s="7" t="n">
        <v>-24.7394736842105</v>
      </c>
      <c r="E27" s="7" t="n">
        <v>0</v>
      </c>
      <c r="F27" s="7"/>
      <c r="H27" s="7"/>
      <c r="I27" s="8" t="n">
        <f aca="false">-SUM(B27:H27)-R27+Z27</f>
        <v>0</v>
      </c>
      <c r="P27" s="7" t="n">
        <v>454.49947368421</v>
      </c>
      <c r="R27" s="7" t="n">
        <v>-367.557894736842</v>
      </c>
      <c r="S27" s="7"/>
      <c r="Z27" s="7" t="n">
        <v>62.2021052631579</v>
      </c>
    </row>
    <row r="28" customFormat="false" ht="10.2" hidden="false" customHeight="false" outlineLevel="0" collapsed="false">
      <c r="A28" s="6" t="n">
        <v>1985</v>
      </c>
      <c r="B28" s="7" t="n">
        <v>702.601052631579</v>
      </c>
      <c r="C28" s="7" t="n">
        <v>0</v>
      </c>
      <c r="D28" s="7" t="n">
        <v>24.0326315789474</v>
      </c>
      <c r="E28" s="7" t="n">
        <v>103.198947368421</v>
      </c>
      <c r="F28" s="7"/>
      <c r="H28" s="7"/>
      <c r="I28" s="8" t="n">
        <f aca="false">-SUM(B28:H28)-R28+Z28</f>
        <v>0</v>
      </c>
      <c r="P28" s="7" t="n">
        <v>702.601052631579</v>
      </c>
      <c r="R28" s="7" t="n">
        <v>-785.301578947368</v>
      </c>
      <c r="S28" s="7"/>
      <c r="Z28" s="7" t="n">
        <v>44.5310526315789</v>
      </c>
    </row>
    <row r="29" customFormat="false" ht="10.2" hidden="false" customHeight="false" outlineLevel="0" collapsed="false">
      <c r="A29" s="6" t="n">
        <v>1986</v>
      </c>
      <c r="B29" s="7" t="n">
        <v>762.682631578947</v>
      </c>
      <c r="C29" s="7" t="n">
        <v>0</v>
      </c>
      <c r="D29" s="7" t="n">
        <v>-7.06842105263158</v>
      </c>
      <c r="E29" s="7" t="n">
        <v>116.628947368421</v>
      </c>
      <c r="F29" s="7"/>
      <c r="H29" s="7"/>
      <c r="I29" s="8" t="n">
        <f aca="false">-SUM(B29:H29)-R29+Z29</f>
        <v>0</v>
      </c>
      <c r="P29" s="7" t="n">
        <v>762.682631578947</v>
      </c>
      <c r="R29" s="7" t="n">
        <v>-803.679473684211</v>
      </c>
      <c r="S29" s="7"/>
      <c r="Z29" s="7" t="n">
        <v>68.5636842105263</v>
      </c>
    </row>
    <row r="30" customFormat="false" ht="10.2" hidden="false" customHeight="false" outlineLevel="0" collapsed="false">
      <c r="A30" s="6" t="n">
        <v>1987</v>
      </c>
      <c r="B30" s="7" t="n">
        <v>761.975789473684</v>
      </c>
      <c r="C30" s="7" t="n">
        <v>6.36157894736842</v>
      </c>
      <c r="D30" s="7" t="n">
        <v>-10.6026315789474</v>
      </c>
      <c r="E30" s="7" t="n">
        <v>67.8568421052632</v>
      </c>
      <c r="F30" s="7"/>
      <c r="H30" s="7"/>
      <c r="I30" s="8" t="n">
        <f aca="false">-SUM(B30:H30)-R30+Z30</f>
        <v>0</v>
      </c>
      <c r="P30" s="7" t="n">
        <v>761.975789473684</v>
      </c>
      <c r="R30" s="7" t="n">
        <v>-755.614210526316</v>
      </c>
      <c r="S30" s="7"/>
      <c r="Z30" s="7" t="n">
        <v>69.9773684210526</v>
      </c>
    </row>
    <row r="31" customFormat="false" ht="10.2" hidden="false" customHeight="false" outlineLevel="0" collapsed="false">
      <c r="A31" s="6" t="n">
        <v>1988</v>
      </c>
      <c r="B31" s="7" t="n">
        <v>773.285263157895</v>
      </c>
      <c r="C31" s="7" t="n">
        <v>0</v>
      </c>
      <c r="D31" s="7" t="n">
        <v>6.36157894736842</v>
      </c>
      <c r="E31" s="7" t="n">
        <v>106.026315789474</v>
      </c>
      <c r="F31" s="7"/>
      <c r="H31" s="7"/>
      <c r="I31" s="8" t="n">
        <f aca="false">-SUM(B31:H31)-R31+Z31</f>
        <v>0</v>
      </c>
      <c r="P31" s="7" t="n">
        <v>773.285263157895</v>
      </c>
      <c r="R31" s="7" t="n">
        <v>-790.24947368421</v>
      </c>
      <c r="S31" s="7"/>
      <c r="Z31" s="7" t="n">
        <v>95.4236842105263</v>
      </c>
    </row>
    <row r="32" customFormat="false" ht="10.2" hidden="false" customHeight="false" outlineLevel="0" collapsed="false">
      <c r="A32" s="6" t="n">
        <v>1989</v>
      </c>
      <c r="B32" s="7" t="n">
        <v>971.201052631579</v>
      </c>
      <c r="C32" s="7" t="n">
        <v>0</v>
      </c>
      <c r="D32" s="7" t="n">
        <v>-27.5668421052632</v>
      </c>
      <c r="E32" s="7" t="n">
        <v>152.677894736842</v>
      </c>
      <c r="F32" s="7"/>
      <c r="H32" s="7"/>
      <c r="I32" s="8" t="n">
        <f aca="false">-SUM(B32:H32)-R32+Z32</f>
        <v>0</v>
      </c>
      <c r="P32" s="7" t="n">
        <v>971.201052631579</v>
      </c>
      <c r="R32" s="7" t="n">
        <v>-944.341052631579</v>
      </c>
      <c r="S32" s="7"/>
      <c r="Z32" s="7" t="n">
        <v>151.971052631579</v>
      </c>
    </row>
    <row r="33" customFormat="false" ht="10.2" hidden="false" customHeight="false" outlineLevel="0" collapsed="false">
      <c r="A33" s="6" t="n">
        <v>1990</v>
      </c>
      <c r="B33" s="7" t="n">
        <v>834.073684210526</v>
      </c>
      <c r="C33" s="7" t="n">
        <v>0</v>
      </c>
      <c r="D33" s="7" t="n">
        <v>-28.2736842105263</v>
      </c>
      <c r="E33" s="7" t="n">
        <v>82.7005263157895</v>
      </c>
      <c r="F33" s="7"/>
      <c r="H33" s="7"/>
      <c r="I33" s="8" t="n">
        <f aca="false">-SUM(B33:H33)-R33+Z33</f>
        <v>0</v>
      </c>
      <c r="P33" s="7" t="n">
        <v>834.073684210526</v>
      </c>
      <c r="R33" s="7" t="n">
        <v>-747.132105263158</v>
      </c>
      <c r="S33" s="7"/>
      <c r="Z33" s="7" t="n">
        <v>141.368421052632</v>
      </c>
    </row>
    <row r="34" customFormat="false" ht="10.2" hidden="false" customHeight="false" outlineLevel="0" collapsed="false">
      <c r="A34" s="6" t="n">
        <v>1991</v>
      </c>
      <c r="B34" s="7" t="n">
        <v>689.877894736842</v>
      </c>
      <c r="C34" s="7" t="n">
        <v>0</v>
      </c>
      <c r="D34" s="7" t="n">
        <v>-22.6189473684211</v>
      </c>
      <c r="E34" s="7" t="n">
        <v>96.8373684210526</v>
      </c>
      <c r="F34" s="7"/>
      <c r="H34" s="7"/>
      <c r="I34" s="8" t="n">
        <f aca="false">-SUM(B34:H34)-R34+Z34</f>
        <v>0</v>
      </c>
      <c r="P34" s="7" t="n">
        <v>689.877894736842</v>
      </c>
      <c r="R34" s="7" t="n">
        <v>-658.07</v>
      </c>
      <c r="S34" s="7"/>
      <c r="Z34" s="7" t="n">
        <v>106.026315789474</v>
      </c>
    </row>
    <row r="35" customFormat="false" ht="10.2" hidden="false" customHeight="false" outlineLevel="0" collapsed="false">
      <c r="A35" s="6" t="n">
        <v>1992</v>
      </c>
      <c r="B35" s="20" t="n">
        <v>671.5</v>
      </c>
      <c r="C35" s="20" t="n">
        <v>109.56052631579</v>
      </c>
      <c r="D35" s="20" t="n">
        <v>0</v>
      </c>
      <c r="E35" s="20" t="n">
        <v>89.7689473684211</v>
      </c>
      <c r="F35" s="7"/>
      <c r="H35" s="20"/>
      <c r="I35" s="8" t="n">
        <f aca="false">-SUM(B35:H35)-R35+Z35</f>
        <v>0</v>
      </c>
      <c r="P35" s="20" t="n">
        <v>671.5</v>
      </c>
      <c r="R35" s="20" t="n">
        <v>-786.008421052632</v>
      </c>
      <c r="S35" s="7"/>
      <c r="Z35" s="20" t="n">
        <v>84.8210526315789</v>
      </c>
    </row>
    <row r="36" customFormat="false" ht="10.2" hidden="false" customHeight="false" outlineLevel="0" collapsed="false">
      <c r="A36" s="6" t="n">
        <v>1993</v>
      </c>
      <c r="B36" s="20" t="n">
        <v>330.03125</v>
      </c>
      <c r="C36" s="20" t="n">
        <v>7.06842105263158</v>
      </c>
      <c r="D36" s="20" t="n">
        <v>0</v>
      </c>
      <c r="E36" s="20" t="n">
        <v>66.4431578947368</v>
      </c>
      <c r="F36" s="7"/>
      <c r="H36" s="20"/>
      <c r="I36" s="8" t="n">
        <f aca="false">-SUM(B36:H36)-R36+Z36</f>
        <v>0</v>
      </c>
      <c r="P36" s="20" t="n">
        <v>330.03125</v>
      </c>
      <c r="R36" s="20" t="n">
        <v>-403.542828947368</v>
      </c>
      <c r="S36" s="7"/>
      <c r="Z36" s="20" t="n">
        <v>0</v>
      </c>
    </row>
    <row r="37" customFormat="false" ht="10.2" hidden="false" customHeight="false" outlineLevel="0" collapsed="false">
      <c r="A37" s="6" t="n">
        <v>1994</v>
      </c>
      <c r="B37" s="7" t="n">
        <v>343.859375</v>
      </c>
      <c r="C37" s="7" t="n">
        <v>0</v>
      </c>
      <c r="D37" s="7" t="n">
        <v>0</v>
      </c>
      <c r="E37" s="7" t="n">
        <v>0</v>
      </c>
      <c r="F37" s="7"/>
      <c r="H37" s="7"/>
      <c r="I37" s="8" t="n">
        <f aca="false">-SUM(B37:H37)-R37+Z37</f>
        <v>0</v>
      </c>
      <c r="P37" s="7" t="n">
        <v>343.859375</v>
      </c>
      <c r="R37" s="7" t="n">
        <v>-343.859375</v>
      </c>
      <c r="S37" s="7"/>
      <c r="Z37" s="7" t="n">
        <v>0</v>
      </c>
    </row>
    <row r="38" customFormat="false" ht="10.2" hidden="false" customHeight="false" outlineLevel="0" collapsed="false">
      <c r="A38" s="6" t="n">
        <v>1995</v>
      </c>
      <c r="B38" s="7" t="n">
        <v>331.4140625</v>
      </c>
      <c r="C38" s="7" t="n">
        <v>0</v>
      </c>
      <c r="D38" s="7" t="n">
        <v>4.24105263157895</v>
      </c>
      <c r="E38" s="7" t="n">
        <v>15.5505263157895</v>
      </c>
      <c r="F38" s="7"/>
      <c r="H38" s="7"/>
      <c r="I38" s="8" t="n">
        <f aca="false">-SUM(B38:H38)-R38+Z38</f>
        <v>0</v>
      </c>
      <c r="P38" s="7" t="n">
        <v>331.4140625</v>
      </c>
      <c r="R38" s="7" t="n">
        <v>-351.205641447368</v>
      </c>
      <c r="S38" s="7"/>
      <c r="Z38" s="7" t="n">
        <v>0</v>
      </c>
    </row>
    <row r="39" customFormat="false" ht="10.2" hidden="false" customHeight="false" outlineLevel="0" collapsed="false">
      <c r="A39" s="6" t="n">
        <v>1996</v>
      </c>
      <c r="B39" s="7" t="n">
        <v>406.546875</v>
      </c>
      <c r="C39" s="7" t="n">
        <v>0</v>
      </c>
      <c r="D39" s="7" t="n">
        <v>-4.24105263157895</v>
      </c>
      <c r="E39" s="7" t="n">
        <v>0</v>
      </c>
      <c r="F39" s="7"/>
      <c r="H39" s="7"/>
      <c r="I39" s="8" t="n">
        <f aca="false">-SUM(B39:H39)-R39+Z39</f>
        <v>0</v>
      </c>
      <c r="P39" s="7" t="n">
        <v>406.546875</v>
      </c>
      <c r="R39" s="7" t="n">
        <v>-402.305822368421</v>
      </c>
      <c r="S39" s="7"/>
      <c r="Z39" s="7" t="n">
        <v>0</v>
      </c>
    </row>
    <row r="40" customFormat="false" ht="10.2" hidden="false" customHeight="false" outlineLevel="0" collapsed="false">
      <c r="A40" s="6" t="n">
        <v>1997</v>
      </c>
      <c r="B40" s="7" t="n">
        <v>398.4375</v>
      </c>
      <c r="C40" s="7" t="n">
        <v>0</v>
      </c>
      <c r="D40" s="7" t="n">
        <v>-8.4821052631579</v>
      </c>
      <c r="E40" s="7" t="n">
        <v>0</v>
      </c>
      <c r="F40" s="7"/>
      <c r="H40" s="7"/>
      <c r="I40" s="8" t="n">
        <f aca="false">-SUM(B40:H40)-R40+Z40</f>
        <v>0</v>
      </c>
      <c r="P40" s="7" t="n">
        <v>398.4375</v>
      </c>
      <c r="R40" s="7" t="n">
        <v>-389.955394736842</v>
      </c>
      <c r="S40" s="7"/>
      <c r="Z40" s="7" t="n">
        <v>0</v>
      </c>
    </row>
    <row r="41" customFormat="false" ht="10.2" hidden="false" customHeight="false" outlineLevel="0" collapsed="false">
      <c r="A41" s="6" t="n">
        <v>1998</v>
      </c>
      <c r="B41" s="7" t="n">
        <v>416.2265625</v>
      </c>
      <c r="C41" s="7" t="n">
        <v>56.5473684210526</v>
      </c>
      <c r="D41" s="7" t="n">
        <v>-24.0326315789474</v>
      </c>
      <c r="E41" s="7" t="n">
        <v>125.111052631579</v>
      </c>
      <c r="F41" s="7"/>
      <c r="H41" s="7"/>
      <c r="I41" s="8" t="n">
        <f aca="false">-SUM(B41:H41)-R41+Z41</f>
        <v>0</v>
      </c>
      <c r="P41" s="7" t="n">
        <v>416.2265625</v>
      </c>
      <c r="R41" s="7" t="n">
        <v>-573.852351973684</v>
      </c>
      <c r="S41" s="7"/>
      <c r="Z41" s="7" t="n">
        <v>0</v>
      </c>
    </row>
    <row r="42" customFormat="false" ht="10.2" hidden="false" customHeight="false" outlineLevel="0" collapsed="false">
      <c r="A42" s="6" t="n">
        <v>1999</v>
      </c>
      <c r="B42" s="7" t="n">
        <v>382.1171875</v>
      </c>
      <c r="C42" s="7" t="n">
        <v>2.82736842105263</v>
      </c>
      <c r="D42" s="7" t="n">
        <v>-4.24105263157895</v>
      </c>
      <c r="E42" s="7" t="n">
        <v>194.381578947368</v>
      </c>
      <c r="F42" s="7"/>
      <c r="H42" s="7"/>
      <c r="I42" s="8" t="n">
        <f aca="false">-SUM(B42:H42)-R42+Z42</f>
        <v>0</v>
      </c>
      <c r="P42" s="7" t="n">
        <v>382.1171875</v>
      </c>
      <c r="R42" s="7" t="n">
        <v>-575.085082236842</v>
      </c>
      <c r="S42" s="7"/>
      <c r="Z42" s="7" t="n">
        <v>0</v>
      </c>
    </row>
    <row r="43" customFormat="false" ht="10.2" hidden="false" customHeight="false" outlineLevel="0" collapsed="false">
      <c r="A43" s="6" t="n">
        <v>2000</v>
      </c>
      <c r="B43" s="7" t="n">
        <v>313.8984375</v>
      </c>
      <c r="C43" s="7" t="n">
        <v>3.53421052631579</v>
      </c>
      <c r="D43" s="7" t="n">
        <v>17.6710526315789</v>
      </c>
      <c r="E43" s="7" t="n">
        <v>229.016842105263</v>
      </c>
      <c r="F43" s="7"/>
      <c r="H43" s="7"/>
      <c r="I43" s="8" t="n">
        <f aca="false">-SUM(B43:H43)-R43+Z43</f>
        <v>0</v>
      </c>
      <c r="P43" s="7" t="n">
        <v>313.8984375</v>
      </c>
      <c r="R43" s="7" t="n">
        <v>-564.120542763158</v>
      </c>
      <c r="S43" s="7"/>
      <c r="Z43" s="7" t="n">
        <v>0</v>
      </c>
    </row>
    <row r="44" customFormat="false" ht="10.2" hidden="false" customHeight="false" outlineLevel="0" collapsed="false">
      <c r="A44" s="6" t="n">
        <v>2001</v>
      </c>
      <c r="B44" s="7" t="n">
        <v>378.73781779661</v>
      </c>
      <c r="C44" s="7" t="n">
        <v>0</v>
      </c>
      <c r="D44" s="7" t="n">
        <v>0</v>
      </c>
      <c r="E44" s="7" t="n">
        <v>0</v>
      </c>
      <c r="F44" s="7"/>
      <c r="H44" s="7"/>
      <c r="I44" s="8" t="n">
        <f aca="false">-SUM(B44:H44)-R44+Z44</f>
        <v>0</v>
      </c>
      <c r="P44" s="7" t="n">
        <v>378.73781779661</v>
      </c>
      <c r="R44" s="7" t="n">
        <v>-378.73781779661</v>
      </c>
      <c r="S44" s="7"/>
      <c r="Z44" s="7" t="n">
        <v>0</v>
      </c>
    </row>
    <row r="45" customFormat="false" ht="10.2" hidden="false" customHeight="false" outlineLevel="0" collapsed="false">
      <c r="A45" s="6" t="n">
        <v>2002</v>
      </c>
      <c r="B45" s="7" t="n">
        <v>383.924258474576</v>
      </c>
      <c r="C45" s="7" t="n">
        <v>0</v>
      </c>
      <c r="D45" s="7" t="n">
        <v>0</v>
      </c>
      <c r="E45" s="7" t="n">
        <v>0</v>
      </c>
      <c r="F45" s="7"/>
      <c r="H45" s="7"/>
      <c r="I45" s="8" t="n">
        <f aca="false">-SUM(B45:H45)-R45+Z45</f>
        <v>0</v>
      </c>
      <c r="P45" s="7" t="n">
        <v>383.924258474576</v>
      </c>
      <c r="R45" s="7" t="n">
        <v>-383.924258474576</v>
      </c>
      <c r="S45" s="7"/>
      <c r="Z45" s="7" t="n">
        <v>0</v>
      </c>
    </row>
    <row r="46" customFormat="false" ht="10.2" hidden="false" customHeight="false" outlineLevel="0" collapsed="false">
      <c r="A46" s="6" t="n">
        <v>2003</v>
      </c>
      <c r="B46" s="7" t="n">
        <v>469.039194915254</v>
      </c>
      <c r="C46" s="7" t="n">
        <v>0</v>
      </c>
      <c r="D46" s="7" t="n">
        <v>0</v>
      </c>
      <c r="E46" s="7" t="n">
        <v>0</v>
      </c>
      <c r="F46" s="7"/>
      <c r="H46" s="7"/>
      <c r="I46" s="8" t="n">
        <f aca="false">-SUM(B46:H46)-R46+Z46</f>
        <v>0</v>
      </c>
      <c r="P46" s="7" t="n">
        <v>469.039194915254</v>
      </c>
      <c r="R46" s="7" t="n">
        <v>-469.039194915254</v>
      </c>
      <c r="S46" s="7"/>
      <c r="Z46" s="7" t="n">
        <v>0</v>
      </c>
    </row>
    <row r="47" customFormat="false" ht="10.2" hidden="false" customHeight="false" outlineLevel="0" collapsed="false">
      <c r="A47" s="6" t="n">
        <v>2004</v>
      </c>
      <c r="B47" s="7" t="n">
        <v>603.33537</v>
      </c>
      <c r="C47" s="7" t="n">
        <v>0</v>
      </c>
      <c r="D47" s="7" t="n">
        <v>0</v>
      </c>
      <c r="E47" s="7" t="n">
        <v>0</v>
      </c>
      <c r="F47" s="7"/>
      <c r="H47" s="7"/>
      <c r="I47" s="8" t="n">
        <f aca="false">-SUM(B47:H47)-R47+Z47</f>
        <v>0</v>
      </c>
      <c r="P47" s="7" t="n">
        <v>603.33537</v>
      </c>
      <c r="R47" s="7" t="n">
        <v>-603.33537</v>
      </c>
      <c r="S47" s="7"/>
      <c r="Z47" s="7" t="n">
        <v>0</v>
      </c>
    </row>
    <row r="48" customFormat="false" ht="10.2" hidden="false" customHeight="false" outlineLevel="0" collapsed="false">
      <c r="A48" s="6" t="n">
        <v>2005</v>
      </c>
      <c r="B48" s="7" t="n">
        <v>508.087065</v>
      </c>
      <c r="C48" s="7" t="n">
        <v>0</v>
      </c>
      <c r="D48" s="7" t="n">
        <v>0</v>
      </c>
      <c r="E48" s="7" t="n">
        <v>0</v>
      </c>
      <c r="F48" s="7"/>
      <c r="H48" s="7"/>
      <c r="I48" s="8" t="n">
        <f aca="false">-SUM(B48:H48)-R48+Z48</f>
        <v>0</v>
      </c>
      <c r="P48" s="7" t="n">
        <v>508.087065</v>
      </c>
      <c r="R48" s="7" t="n">
        <v>-508.087065</v>
      </c>
      <c r="S48" s="7"/>
      <c r="Z48" s="7" t="n">
        <v>0</v>
      </c>
    </row>
    <row r="49" customFormat="false" ht="10.2" hidden="false" customHeight="false" outlineLevel="0" collapsed="false">
      <c r="A49" s="6" t="n">
        <v>2006</v>
      </c>
      <c r="B49" s="7" t="n">
        <v>481.590165</v>
      </c>
      <c r="C49" s="7" t="n">
        <v>0</v>
      </c>
      <c r="D49" s="7" t="n">
        <v>0</v>
      </c>
      <c r="E49" s="7" t="n">
        <v>0</v>
      </c>
      <c r="F49" s="7"/>
      <c r="H49" s="7"/>
      <c r="I49" s="8" t="n">
        <f aca="false">-SUM(B49:H49)-R49+Z49</f>
        <v>0</v>
      </c>
      <c r="P49" s="7" t="n">
        <v>481.590165</v>
      </c>
      <c r="R49" s="7" t="n">
        <v>-481.590165</v>
      </c>
      <c r="S49" s="7"/>
      <c r="Z49" s="7" t="n">
        <v>0</v>
      </c>
    </row>
    <row r="50" customFormat="false" ht="10.2" hidden="false" customHeight="false" outlineLevel="0" collapsed="false">
      <c r="A50" s="12" t="n">
        <v>2007</v>
      </c>
      <c r="B50" s="16" t="n">
        <v>657</v>
      </c>
      <c r="C50" s="7" t="n">
        <v>0</v>
      </c>
      <c r="D50" s="7" t="n">
        <v>0</v>
      </c>
      <c r="E50" s="7" t="n">
        <v>0</v>
      </c>
      <c r="F50" s="7"/>
      <c r="H50" s="7"/>
      <c r="I50" s="8" t="n">
        <f aca="false">-SUM(B50:H50)-R50+Z50</f>
        <v>0</v>
      </c>
      <c r="P50" s="16" t="n">
        <v>657</v>
      </c>
      <c r="R50" s="16" t="n">
        <v>-657</v>
      </c>
      <c r="S50" s="7"/>
      <c r="Z50" s="7" t="n">
        <v>0</v>
      </c>
    </row>
    <row r="51" customFormat="false" ht="10.2" hidden="false" customHeight="false" outlineLevel="0" collapsed="false">
      <c r="A51" s="12" t="n">
        <v>2008</v>
      </c>
      <c r="B51" s="16" t="n">
        <v>788</v>
      </c>
      <c r="C51" s="7" t="n">
        <v>0</v>
      </c>
      <c r="D51" s="7" t="n">
        <v>0</v>
      </c>
      <c r="E51" s="7" t="n">
        <v>0</v>
      </c>
      <c r="F51" s="7"/>
      <c r="H51" s="7"/>
      <c r="I51" s="8" t="n">
        <f aca="false">-SUM(B51:H51)-R51+Z51</f>
        <v>0</v>
      </c>
      <c r="P51" s="16" t="n">
        <v>788</v>
      </c>
      <c r="R51" s="16" t="n">
        <v>-788</v>
      </c>
      <c r="S51" s="7"/>
      <c r="Z51" s="7" t="n">
        <v>0</v>
      </c>
    </row>
    <row r="52" customFormat="false" ht="10.2" hidden="false" customHeight="false" outlineLevel="0" collapsed="false">
      <c r="A52" s="12" t="n">
        <v>2009</v>
      </c>
      <c r="B52" s="9" t="n">
        <v>315.0250184034</v>
      </c>
      <c r="C52" s="9" t="n">
        <v>0</v>
      </c>
      <c r="D52" s="9" t="n">
        <v>0</v>
      </c>
      <c r="E52" s="9" t="n">
        <v>0</v>
      </c>
      <c r="F52" s="7"/>
      <c r="H52" s="7"/>
      <c r="I52" s="8" t="n">
        <f aca="false">-SUM(B52:H52)-R52+Z52</f>
        <v>0</v>
      </c>
      <c r="P52" s="9" t="n">
        <v>315.0250184034</v>
      </c>
      <c r="R52" s="9" t="n">
        <v>-315.0250184034</v>
      </c>
      <c r="S52" s="7"/>
      <c r="Z52" s="7" t="n">
        <v>0</v>
      </c>
    </row>
    <row r="53" customFormat="false" ht="10.2" hidden="false" customHeight="false" outlineLevel="0" collapsed="false">
      <c r="A53" s="12" t="n">
        <v>2010</v>
      </c>
      <c r="B53" s="9" t="n">
        <v>532.753391709</v>
      </c>
      <c r="C53" s="9" t="n">
        <v>0</v>
      </c>
      <c r="D53" s="9" t="n">
        <v>0</v>
      </c>
      <c r="E53" s="9" t="n">
        <v>0</v>
      </c>
      <c r="F53" s="7"/>
      <c r="H53" s="7"/>
      <c r="I53" s="8" t="n">
        <f aca="false">-SUM(B53:H53)-R53+Z53</f>
        <v>0</v>
      </c>
      <c r="P53" s="9" t="n">
        <v>532.753391709</v>
      </c>
      <c r="R53" s="9" t="n">
        <v>-532.753391709</v>
      </c>
      <c r="S53" s="7"/>
      <c r="Z53" s="7" t="n">
        <v>0</v>
      </c>
    </row>
    <row r="54" customFormat="false" ht="10.2" hidden="false" customHeight="false" outlineLevel="0" collapsed="false">
      <c r="A54" s="12" t="n">
        <v>2011</v>
      </c>
      <c r="B54" s="9" t="n">
        <v>628.4513457</v>
      </c>
      <c r="C54" s="9" t="n">
        <v>0</v>
      </c>
      <c r="D54" s="9" t="n">
        <v>0</v>
      </c>
      <c r="E54" s="9" t="n">
        <v>0</v>
      </c>
      <c r="F54" s="7"/>
      <c r="H54" s="7"/>
      <c r="I54" s="8" t="n">
        <f aca="false">-SUM(B54:H54)-R54+Z54</f>
        <v>0</v>
      </c>
      <c r="P54" s="9" t="n">
        <v>628.4513457</v>
      </c>
      <c r="R54" s="9" t="n">
        <v>-628.4513457</v>
      </c>
      <c r="S54" s="7"/>
      <c r="Z54" s="7" t="n">
        <v>0</v>
      </c>
    </row>
    <row r="55" customFormat="false" ht="10.2" hidden="false" customHeight="false" outlineLevel="0" collapsed="false">
      <c r="A55" s="12" t="n">
        <v>2012</v>
      </c>
      <c r="B55" s="9" t="n">
        <v>519.05038086</v>
      </c>
      <c r="C55" s="9" t="n">
        <v>0</v>
      </c>
      <c r="D55" s="9" t="n">
        <v>0</v>
      </c>
      <c r="E55" s="9" t="n">
        <v>0</v>
      </c>
      <c r="F55" s="7"/>
      <c r="H55" s="7"/>
      <c r="I55" s="8" t="n">
        <f aca="false">-SUM(B55:H55)-R55+Z55</f>
        <v>0</v>
      </c>
      <c r="P55" s="9" t="n">
        <v>519.05038086</v>
      </c>
      <c r="R55" s="9" t="n">
        <v>-519.05038086</v>
      </c>
      <c r="S55" s="7"/>
      <c r="Z55" s="7" t="n">
        <v>0</v>
      </c>
    </row>
    <row r="56" customFormat="false" ht="10.2" hidden="false" customHeight="false" outlineLevel="0" collapsed="false">
      <c r="A56" s="12" t="n">
        <v>2013</v>
      </c>
      <c r="B56" s="9" t="n">
        <v>483.5252175348</v>
      </c>
      <c r="C56" s="9" t="n">
        <v>0</v>
      </c>
      <c r="D56" s="9" t="n">
        <v>0</v>
      </c>
      <c r="E56" s="9" t="n">
        <v>0</v>
      </c>
      <c r="F56" s="7"/>
      <c r="H56" s="7"/>
      <c r="I56" s="8" t="n">
        <f aca="false">-SUM(B56:H56)-R56+Z56</f>
        <v>0</v>
      </c>
      <c r="P56" s="9" t="n">
        <v>483.5252175348</v>
      </c>
      <c r="R56" s="9" t="n">
        <v>-483.5252175348</v>
      </c>
      <c r="S56" s="7"/>
      <c r="Z56" s="7" t="n">
        <v>0</v>
      </c>
    </row>
    <row r="57" customFormat="false" ht="10.2" hidden="false" customHeight="false" outlineLevel="0" collapsed="false">
      <c r="A57" s="12" t="n">
        <v>2014</v>
      </c>
      <c r="B57" s="9" t="n">
        <v>610.70997348</v>
      </c>
      <c r="C57" s="9" t="n">
        <v>0</v>
      </c>
      <c r="D57" s="9" t="n">
        <v>0</v>
      </c>
      <c r="E57" s="9" t="n">
        <v>0</v>
      </c>
      <c r="F57" s="7"/>
      <c r="H57" s="7"/>
      <c r="I57" s="8" t="n">
        <f aca="false">-SUM(B57:H57)-R57+Z57</f>
        <v>0</v>
      </c>
      <c r="P57" s="9" t="n">
        <v>610.70997348</v>
      </c>
      <c r="R57" s="9" t="n">
        <v>-610.70997348</v>
      </c>
      <c r="S57" s="7"/>
      <c r="Z57" s="7" t="n">
        <v>0</v>
      </c>
    </row>
    <row r="58" customFormat="false" ht="10.2" hidden="false" customHeight="false" outlineLevel="0" collapsed="false">
      <c r="A58" s="12" t="n">
        <v>2015</v>
      </c>
      <c r="B58" s="9" t="n">
        <v>614.11119894</v>
      </c>
      <c r="C58" s="9" t="n">
        <v>0</v>
      </c>
      <c r="D58" s="9" t="n">
        <v>0</v>
      </c>
      <c r="E58" s="9" t="n">
        <v>0</v>
      </c>
      <c r="F58" s="7"/>
      <c r="H58" s="7"/>
      <c r="I58" s="8" t="n">
        <f aca="false">-SUM(B58:H58)-R58+Z58</f>
        <v>0</v>
      </c>
      <c r="P58" s="9" t="n">
        <v>614.11119894</v>
      </c>
      <c r="R58" s="9" t="n">
        <v>-614.11119894</v>
      </c>
      <c r="S58" s="7"/>
      <c r="Z58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6"/>
    <col collapsed="false" hidden="false" max="10" min="10" style="1" width="2.57085020242915"/>
    <col collapsed="false" hidden="false" max="19" min="11" style="1" width="5.67611336032389"/>
    <col collapsed="false" hidden="false" max="20" min="20" style="1" width="3.10526315789474"/>
    <col collapsed="false" hidden="false" max="26" min="21" style="1" width="6.53441295546559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56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39.933125</v>
      </c>
      <c r="I3" s="8" t="n">
        <f aca="false">-B3-L3-S3</f>
        <v>0</v>
      </c>
      <c r="L3" s="7" t="n">
        <v>0</v>
      </c>
      <c r="M3" s="7"/>
      <c r="P3" s="7" t="n">
        <v>39.933125</v>
      </c>
      <c r="S3" s="7" t="n">
        <v>-39.933125</v>
      </c>
      <c r="T3" s="7"/>
    </row>
    <row r="4" customFormat="false" ht="10.2" hidden="false" customHeight="false" outlineLevel="0" collapsed="false">
      <c r="A4" s="6" t="n">
        <v>1961</v>
      </c>
      <c r="B4" s="7" t="n">
        <v>75.228125</v>
      </c>
      <c r="I4" s="8" t="n">
        <f aca="false">-B4-L4-S4</f>
        <v>0</v>
      </c>
      <c r="L4" s="7" t="n">
        <v>0</v>
      </c>
      <c r="M4" s="7"/>
      <c r="P4" s="7" t="n">
        <v>75.228125</v>
      </c>
      <c r="S4" s="7" t="n">
        <v>-75.228125</v>
      </c>
      <c r="T4" s="7"/>
    </row>
    <row r="5" customFormat="false" ht="10.2" hidden="false" customHeight="false" outlineLevel="0" collapsed="false">
      <c r="A5" s="6" t="n">
        <v>1962</v>
      </c>
      <c r="B5" s="7" t="n">
        <v>60.635</v>
      </c>
      <c r="I5" s="8" t="n">
        <f aca="false">-B5-L5-S5</f>
        <v>0</v>
      </c>
      <c r="L5" s="7" t="n">
        <v>0</v>
      </c>
      <c r="M5" s="7"/>
      <c r="P5" s="7" t="n">
        <v>60.635</v>
      </c>
      <c r="S5" s="7" t="n">
        <v>-60.635</v>
      </c>
      <c r="T5" s="7"/>
    </row>
    <row r="6" customFormat="false" ht="10.2" hidden="false" customHeight="false" outlineLevel="0" collapsed="false">
      <c r="A6" s="6" t="n">
        <v>1963</v>
      </c>
      <c r="B6" s="7" t="n">
        <v>75.5675</v>
      </c>
      <c r="I6" s="8" t="n">
        <f aca="false">-B6-L6-S6</f>
        <v>0</v>
      </c>
      <c r="L6" s="7" t="n">
        <v>0</v>
      </c>
      <c r="M6" s="7"/>
      <c r="P6" s="7" t="n">
        <v>75.5675</v>
      </c>
      <c r="S6" s="7" t="n">
        <v>-75.5675</v>
      </c>
      <c r="T6" s="7"/>
    </row>
    <row r="7" customFormat="false" ht="10.2" hidden="false" customHeight="false" outlineLevel="0" collapsed="false">
      <c r="A7" s="6" t="n">
        <v>1964</v>
      </c>
      <c r="B7" s="7" t="n">
        <v>109.505</v>
      </c>
      <c r="I7" s="8" t="n">
        <f aca="false">-B7-L7-S7</f>
        <v>0</v>
      </c>
      <c r="L7" s="7" t="n">
        <v>0</v>
      </c>
      <c r="M7" s="7"/>
      <c r="P7" s="7" t="n">
        <v>109.505</v>
      </c>
      <c r="S7" s="7" t="n">
        <v>-109.505</v>
      </c>
      <c r="T7" s="7"/>
    </row>
    <row r="8" customFormat="false" ht="10.2" hidden="false" customHeight="false" outlineLevel="0" collapsed="false">
      <c r="A8" s="6" t="n">
        <v>1965</v>
      </c>
      <c r="B8" s="7" t="n">
        <v>105.4325</v>
      </c>
      <c r="I8" s="8" t="n">
        <f aca="false">-B8-L8-S8</f>
        <v>0</v>
      </c>
      <c r="L8" s="7" t="n">
        <v>0</v>
      </c>
      <c r="M8" s="7"/>
      <c r="P8" s="7" t="n">
        <v>105.4325</v>
      </c>
      <c r="S8" s="7" t="n">
        <v>-105.4325</v>
      </c>
      <c r="T8" s="7"/>
    </row>
    <row r="9" customFormat="false" ht="10.2" hidden="false" customHeight="false" outlineLevel="0" collapsed="false">
      <c r="A9" s="6" t="n">
        <v>1966</v>
      </c>
      <c r="B9" s="7" t="n">
        <v>90.160625</v>
      </c>
      <c r="I9" s="8" t="n">
        <f aca="false">-B9-L9-S9</f>
        <v>0</v>
      </c>
      <c r="L9" s="7" t="n">
        <v>0</v>
      </c>
      <c r="M9" s="7"/>
      <c r="P9" s="7" t="n">
        <v>90.160625</v>
      </c>
      <c r="S9" s="7" t="n">
        <v>-90.160625</v>
      </c>
      <c r="T9" s="7"/>
    </row>
    <row r="10" customFormat="false" ht="10.2" hidden="false" customHeight="false" outlineLevel="0" collapsed="false">
      <c r="A10" s="6" t="n">
        <v>1967</v>
      </c>
      <c r="B10" s="7" t="n">
        <v>107.695</v>
      </c>
      <c r="I10" s="8" t="n">
        <f aca="false">-B10-L10-S10</f>
        <v>0</v>
      </c>
      <c r="L10" s="7" t="n">
        <v>0</v>
      </c>
      <c r="M10" s="7"/>
      <c r="P10" s="7" t="n">
        <v>107.695</v>
      </c>
      <c r="S10" s="7" t="n">
        <v>-107.695</v>
      </c>
      <c r="T10" s="7"/>
    </row>
    <row r="11" customFormat="false" ht="10.2" hidden="false" customHeight="false" outlineLevel="0" collapsed="false">
      <c r="A11" s="6" t="n">
        <v>1968</v>
      </c>
      <c r="B11" s="7" t="n">
        <v>84.504375</v>
      </c>
      <c r="I11" s="8" t="n">
        <f aca="false">-B11-L11-S11</f>
        <v>0</v>
      </c>
      <c r="L11" s="7" t="n">
        <v>0</v>
      </c>
      <c r="M11" s="7"/>
      <c r="P11" s="7" t="n">
        <v>84.504375</v>
      </c>
      <c r="S11" s="7" t="n">
        <v>-84.504375</v>
      </c>
      <c r="T11" s="7"/>
    </row>
    <row r="12" customFormat="false" ht="10.2" hidden="false" customHeight="false" outlineLevel="0" collapsed="false">
      <c r="A12" s="6" t="n">
        <v>1969</v>
      </c>
      <c r="B12" s="7" t="n">
        <v>96.60875</v>
      </c>
      <c r="I12" s="8" t="n">
        <f aca="false">-B12-L12-S12</f>
        <v>0</v>
      </c>
      <c r="L12" s="7" t="n">
        <v>0</v>
      </c>
      <c r="M12" s="7"/>
      <c r="P12" s="7" t="n">
        <v>96.60875</v>
      </c>
      <c r="S12" s="7" t="n">
        <v>-96.60875</v>
      </c>
      <c r="T12" s="7"/>
    </row>
    <row r="13" customFormat="false" ht="10.2" hidden="false" customHeight="false" outlineLevel="0" collapsed="false">
      <c r="A13" s="6" t="n">
        <v>1970</v>
      </c>
      <c r="B13" s="7" t="n">
        <v>116.51875</v>
      </c>
      <c r="I13" s="8" t="n">
        <f aca="false">-B13-L13-S13</f>
        <v>0</v>
      </c>
      <c r="L13" s="7" t="n">
        <v>-14</v>
      </c>
      <c r="M13" s="7"/>
      <c r="P13" s="7" t="n">
        <v>116.51875</v>
      </c>
      <c r="S13" s="7" t="n">
        <v>-102.51875</v>
      </c>
      <c r="T13" s="7"/>
    </row>
    <row r="14" customFormat="false" ht="10.2" hidden="false" customHeight="false" outlineLevel="0" collapsed="false">
      <c r="A14" s="6" t="n">
        <v>1971</v>
      </c>
      <c r="B14" s="7" t="n">
        <v>109.686</v>
      </c>
      <c r="I14" s="8" t="n">
        <f aca="false">-B14-L14-S14</f>
        <v>0</v>
      </c>
      <c r="L14" s="7" t="n">
        <v>-8.16</v>
      </c>
      <c r="M14" s="7"/>
      <c r="P14" s="7" t="n">
        <v>109.686</v>
      </c>
      <c r="S14" s="7" t="n">
        <v>-101.526</v>
      </c>
      <c r="T14" s="7"/>
    </row>
    <row r="15" customFormat="false" ht="10.2" hidden="false" customHeight="false" outlineLevel="0" collapsed="false">
      <c r="A15" s="6" t="n">
        <v>1972</v>
      </c>
      <c r="B15" s="7" t="n">
        <v>100.455</v>
      </c>
      <c r="I15" s="8" t="n">
        <f aca="false">-B15-L15-S15</f>
        <v>0</v>
      </c>
      <c r="L15" s="7" t="n">
        <v>-8.16</v>
      </c>
      <c r="M15" s="7"/>
      <c r="P15" s="7" t="n">
        <v>100.455</v>
      </c>
      <c r="S15" s="7" t="n">
        <v>-92.295</v>
      </c>
      <c r="T15" s="7"/>
    </row>
    <row r="16" customFormat="false" ht="10.2" hidden="false" customHeight="false" outlineLevel="0" collapsed="false">
      <c r="A16" s="6" t="n">
        <v>1973</v>
      </c>
      <c r="B16" s="7" t="n">
        <v>111.858</v>
      </c>
      <c r="I16" s="8" t="n">
        <f aca="false">-B16-L16-S16</f>
        <v>0</v>
      </c>
      <c r="L16" s="7" t="n">
        <v>-7.2</v>
      </c>
      <c r="M16" s="7"/>
      <c r="P16" s="7" t="n">
        <v>111.858</v>
      </c>
      <c r="S16" s="7" t="n">
        <v>-104.658</v>
      </c>
      <c r="T16" s="7"/>
    </row>
    <row r="17" customFormat="false" ht="10.2" hidden="false" customHeight="false" outlineLevel="0" collapsed="false">
      <c r="A17" s="6" t="n">
        <v>1974</v>
      </c>
      <c r="B17" s="7" t="n">
        <v>151.497</v>
      </c>
      <c r="I17" s="8" t="n">
        <f aca="false">-B17-L17-S17</f>
        <v>0</v>
      </c>
      <c r="L17" s="7" t="n">
        <v>-4.8</v>
      </c>
      <c r="M17" s="7"/>
      <c r="P17" s="7" t="n">
        <v>151.497</v>
      </c>
      <c r="S17" s="7" t="n">
        <v>-146.697</v>
      </c>
      <c r="T17" s="7"/>
    </row>
    <row r="18" customFormat="false" ht="10.2" hidden="false" customHeight="false" outlineLevel="0" collapsed="false">
      <c r="A18" s="6" t="n">
        <v>1975</v>
      </c>
      <c r="B18" s="7" t="n">
        <v>176.475</v>
      </c>
      <c r="I18" s="8" t="n">
        <f aca="false">-B18-L18-S18</f>
        <v>0</v>
      </c>
      <c r="L18" s="7" t="n">
        <v>-7.2</v>
      </c>
      <c r="M18" s="7"/>
      <c r="P18" s="7" t="n">
        <v>176.475</v>
      </c>
      <c r="S18" s="7" t="n">
        <v>-169.275</v>
      </c>
      <c r="T18" s="7"/>
    </row>
    <row r="19" customFormat="false" ht="10.2" hidden="false" customHeight="false" outlineLevel="0" collapsed="false">
      <c r="A19" s="6" t="n">
        <v>1976</v>
      </c>
      <c r="B19" s="7" t="n">
        <v>165.072</v>
      </c>
      <c r="I19" s="8" t="n">
        <f aca="false">-B19-L19-S19</f>
        <v>0</v>
      </c>
      <c r="L19" s="7" t="n">
        <v>-12.96</v>
      </c>
      <c r="M19" s="7"/>
      <c r="P19" s="7" t="n">
        <v>165.072</v>
      </c>
      <c r="S19" s="7" t="n">
        <v>-152.112</v>
      </c>
      <c r="T19" s="7"/>
    </row>
    <row r="20" customFormat="false" ht="10.2" hidden="false" customHeight="false" outlineLevel="0" collapsed="false">
      <c r="A20" s="6" t="n">
        <v>1977</v>
      </c>
      <c r="B20" s="7" t="n">
        <v>153.669</v>
      </c>
      <c r="I20" s="8" t="n">
        <f aca="false">-B20-L20-S20</f>
        <v>0</v>
      </c>
      <c r="L20" s="7" t="n">
        <v>-7.2</v>
      </c>
      <c r="M20" s="7"/>
      <c r="P20" s="7" t="n">
        <v>153.669</v>
      </c>
      <c r="S20" s="7" t="n">
        <v>-146.469</v>
      </c>
      <c r="T20" s="7"/>
    </row>
    <row r="21" customFormat="false" ht="10.2" hidden="false" customHeight="false" outlineLevel="0" collapsed="false">
      <c r="A21" s="6" t="n">
        <v>1978</v>
      </c>
      <c r="B21" s="7" t="n">
        <v>149.325</v>
      </c>
      <c r="I21" s="8" t="n">
        <f aca="false">-B21-L21-S21</f>
        <v>0</v>
      </c>
      <c r="L21" s="7" t="n">
        <v>-7.2</v>
      </c>
      <c r="M21" s="7"/>
      <c r="P21" s="7" t="n">
        <v>149.325</v>
      </c>
      <c r="S21" s="7" t="n">
        <v>-142.125</v>
      </c>
      <c r="T21" s="7"/>
    </row>
    <row r="22" customFormat="false" ht="10.2" hidden="false" customHeight="false" outlineLevel="0" collapsed="false">
      <c r="A22" s="6" t="n">
        <v>1979</v>
      </c>
      <c r="B22" s="7" t="n">
        <v>136.836</v>
      </c>
      <c r="I22" s="8" t="n">
        <f aca="false">-B22-L22-S22</f>
        <v>0</v>
      </c>
      <c r="L22" s="7" t="n">
        <v>-10.08</v>
      </c>
      <c r="M22" s="7"/>
      <c r="P22" s="7" t="n">
        <v>136.836</v>
      </c>
      <c r="S22" s="7" t="n">
        <v>-126.756</v>
      </c>
      <c r="T22" s="7"/>
    </row>
    <row r="23" customFormat="false" ht="10.2" hidden="false" customHeight="false" outlineLevel="0" collapsed="false">
      <c r="A23" s="6" t="n">
        <v>1980</v>
      </c>
      <c r="B23" s="7" t="n">
        <v>127.605</v>
      </c>
      <c r="I23" s="8" t="n">
        <f aca="false">-B23-L23-S23</f>
        <v>0</v>
      </c>
      <c r="L23" s="7" t="n">
        <v>-13.92</v>
      </c>
      <c r="M23" s="7"/>
      <c r="P23" s="7" t="n">
        <v>127.605</v>
      </c>
      <c r="S23" s="7" t="n">
        <v>-113.685</v>
      </c>
      <c r="T23" s="7"/>
    </row>
    <row r="24" customFormat="false" ht="10.2" hidden="false" customHeight="false" outlineLevel="0" collapsed="false">
      <c r="A24" s="6" t="n">
        <v>1981</v>
      </c>
      <c r="B24" s="7" t="n">
        <v>100.455</v>
      </c>
      <c r="I24" s="8" t="n">
        <f aca="false">-B24-L24-S24</f>
        <v>0</v>
      </c>
      <c r="L24" s="7" t="n">
        <v>-4.8</v>
      </c>
      <c r="M24" s="7"/>
      <c r="P24" s="7" t="n">
        <v>100.455</v>
      </c>
      <c r="S24" s="7" t="n">
        <v>-95.655</v>
      </c>
      <c r="T24" s="7"/>
    </row>
    <row r="25" customFormat="false" ht="10.2" hidden="false" customHeight="false" outlineLevel="0" collapsed="false">
      <c r="A25" s="6" t="n">
        <v>1982</v>
      </c>
      <c r="B25" s="7" t="n">
        <v>117.831</v>
      </c>
      <c r="I25" s="8" t="n">
        <f aca="false">-B25-L25-S25</f>
        <v>0</v>
      </c>
      <c r="L25" s="7" t="n">
        <v>-13.92</v>
      </c>
      <c r="M25" s="7"/>
      <c r="P25" s="7" t="n">
        <v>117.831</v>
      </c>
      <c r="S25" s="7" t="n">
        <v>-103.911</v>
      </c>
      <c r="T25" s="7"/>
    </row>
    <row r="26" customFormat="false" ht="10.2" hidden="false" customHeight="false" outlineLevel="0" collapsed="false">
      <c r="A26" s="6" t="n">
        <v>1983</v>
      </c>
      <c r="B26" s="7" t="n">
        <v>99.369</v>
      </c>
      <c r="I26" s="8" t="n">
        <f aca="false">-B26-L26-S26</f>
        <v>0</v>
      </c>
      <c r="L26" s="7" t="n">
        <v>-7.2</v>
      </c>
      <c r="M26" s="7"/>
      <c r="P26" s="7" t="n">
        <v>99.369</v>
      </c>
      <c r="S26" s="7" t="n">
        <v>-92.169</v>
      </c>
      <c r="T26" s="7"/>
    </row>
    <row r="27" customFormat="false" ht="10.2" hidden="false" customHeight="false" outlineLevel="0" collapsed="false">
      <c r="A27" s="6" t="n">
        <v>1984</v>
      </c>
      <c r="B27" s="7" t="n">
        <v>104.256</v>
      </c>
      <c r="I27" s="8" t="n">
        <f aca="false">-B27-L27-S27</f>
        <v>0</v>
      </c>
      <c r="L27" s="7" t="n">
        <v>-88.8</v>
      </c>
      <c r="M27" s="7"/>
      <c r="P27" s="7" t="n">
        <v>104.256</v>
      </c>
      <c r="S27" s="7" t="n">
        <v>-15.456</v>
      </c>
      <c r="T27" s="7"/>
    </row>
    <row r="28" customFormat="false" ht="10.2" hidden="false" customHeight="false" outlineLevel="0" collapsed="false">
      <c r="A28" s="6" t="n">
        <v>1985</v>
      </c>
      <c r="B28" s="7" t="n">
        <v>163.986</v>
      </c>
      <c r="I28" s="8" t="n">
        <f aca="false">-B28-L28-S28</f>
        <v>0</v>
      </c>
      <c r="L28" s="7" t="n">
        <v>-96</v>
      </c>
      <c r="M28" s="7"/>
      <c r="P28" s="7" t="n">
        <v>163.986</v>
      </c>
      <c r="S28" s="7" t="n">
        <v>-67.986</v>
      </c>
      <c r="T28" s="7"/>
    </row>
    <row r="29" customFormat="false" ht="10.2" hidden="false" customHeight="false" outlineLevel="0" collapsed="false">
      <c r="A29" s="6" t="n">
        <v>1986</v>
      </c>
      <c r="B29" s="7" t="n">
        <v>183.534</v>
      </c>
      <c r="I29" s="8" t="n">
        <f aca="false">-B29-L29-S29</f>
        <v>0</v>
      </c>
      <c r="L29" s="7" t="n">
        <v>-150.24</v>
      </c>
      <c r="M29" s="7"/>
      <c r="P29" s="7" t="n">
        <v>183.534</v>
      </c>
      <c r="S29" s="7" t="n">
        <v>-33.294</v>
      </c>
      <c r="T29" s="7"/>
    </row>
    <row r="30" customFormat="false" ht="10.2" hidden="false" customHeight="false" outlineLevel="0" collapsed="false">
      <c r="A30" s="6" t="n">
        <v>1987</v>
      </c>
      <c r="B30" s="7" t="n">
        <v>192.222</v>
      </c>
      <c r="I30" s="8" t="n">
        <f aca="false">-B30-L30-S30</f>
        <v>0</v>
      </c>
      <c r="L30" s="7" t="n">
        <v>-100.8</v>
      </c>
      <c r="M30" s="7"/>
      <c r="P30" s="7" t="n">
        <v>192.222</v>
      </c>
      <c r="S30" s="7" t="n">
        <v>-91.422</v>
      </c>
      <c r="T30" s="7"/>
    </row>
    <row r="31" customFormat="false" ht="10.2" hidden="false" customHeight="false" outlineLevel="0" collapsed="false">
      <c r="A31" s="6" t="n">
        <v>1988</v>
      </c>
      <c r="B31" s="7" t="n">
        <v>171.045</v>
      </c>
      <c r="I31" s="8" t="n">
        <f aca="false">-B31-L31-S31</f>
        <v>0</v>
      </c>
      <c r="L31" s="7" t="n">
        <v>-110.4</v>
      </c>
      <c r="M31" s="7"/>
      <c r="P31" s="7" t="n">
        <v>171.045</v>
      </c>
      <c r="S31" s="7" t="n">
        <v>-60.645</v>
      </c>
      <c r="T31" s="7"/>
    </row>
    <row r="32" customFormat="false" ht="10.2" hidden="false" customHeight="false" outlineLevel="0" collapsed="false">
      <c r="A32" s="6" t="n">
        <v>1989</v>
      </c>
      <c r="B32" s="7" t="n">
        <v>224.802</v>
      </c>
      <c r="I32" s="8" t="n">
        <f aca="false">-B32-L32-S32</f>
        <v>0</v>
      </c>
      <c r="L32" s="7" t="n">
        <v>-45.12</v>
      </c>
      <c r="M32" s="7"/>
      <c r="P32" s="7" t="n">
        <v>224.802</v>
      </c>
      <c r="S32" s="7" t="n">
        <v>-179.682</v>
      </c>
      <c r="T32" s="7"/>
    </row>
    <row r="33" customFormat="false" ht="10.2" hidden="false" customHeight="false" outlineLevel="0" collapsed="false">
      <c r="A33" s="6" t="n">
        <v>1990</v>
      </c>
      <c r="B33" s="7" t="n">
        <v>181.905</v>
      </c>
      <c r="I33" s="8" t="n">
        <f aca="false">-B33-L33-S33</f>
        <v>0</v>
      </c>
      <c r="L33" s="7" t="n">
        <v>-38.4</v>
      </c>
      <c r="M33" s="7"/>
      <c r="P33" s="7" t="n">
        <v>181.905</v>
      </c>
      <c r="S33" s="7" t="n">
        <v>-143.505</v>
      </c>
      <c r="T33" s="7"/>
    </row>
    <row r="34" customFormat="false" ht="10.2" hidden="false" customHeight="false" outlineLevel="0" collapsed="false">
      <c r="A34" s="6" t="n">
        <v>1991</v>
      </c>
      <c r="B34" s="7" t="n">
        <v>158.556</v>
      </c>
      <c r="I34" s="8" t="n">
        <f aca="false">-B34-L34-S34</f>
        <v>0</v>
      </c>
      <c r="L34" s="7" t="n">
        <v>-33.12</v>
      </c>
      <c r="M34" s="7"/>
      <c r="P34" s="7" t="n">
        <v>158.556</v>
      </c>
      <c r="S34" s="7" t="n">
        <v>-125.436</v>
      </c>
      <c r="T34" s="7"/>
    </row>
    <row r="35" customFormat="false" ht="10.2" hidden="false" customHeight="false" outlineLevel="0" collapsed="false">
      <c r="A35" s="6" t="n">
        <v>1992</v>
      </c>
      <c r="B35" s="20" t="n">
        <v>162.9</v>
      </c>
      <c r="I35" s="8" t="n">
        <f aca="false">-B35-L35-S35</f>
        <v>0</v>
      </c>
      <c r="L35" s="20" t="n">
        <v>-24</v>
      </c>
      <c r="M35" s="7"/>
      <c r="P35" s="20" t="n">
        <v>162.9</v>
      </c>
      <c r="S35" s="20" t="n">
        <v>-138.9</v>
      </c>
      <c r="T35" s="7"/>
    </row>
    <row r="36" customFormat="false" ht="10.2" hidden="false" customHeight="false" outlineLevel="0" collapsed="false">
      <c r="A36" s="6" t="n">
        <v>1993</v>
      </c>
      <c r="B36" s="20" t="n">
        <v>66.00625</v>
      </c>
      <c r="I36" s="8" t="n">
        <f aca="false">-B36-L36-S36</f>
        <v>0</v>
      </c>
      <c r="L36" s="20" t="n">
        <v>-24</v>
      </c>
      <c r="M36" s="7"/>
      <c r="P36" s="20" t="n">
        <v>66.00625</v>
      </c>
      <c r="S36" s="20" t="n">
        <v>-42.00625</v>
      </c>
      <c r="T36" s="7"/>
    </row>
    <row r="37" customFormat="false" ht="10.2" hidden="false" customHeight="false" outlineLevel="0" collapsed="false">
      <c r="A37" s="6" t="n">
        <v>1994</v>
      </c>
      <c r="B37" s="7" t="n">
        <v>68.771875</v>
      </c>
      <c r="I37" s="8" t="n">
        <f aca="false">-B37-L37-S37</f>
        <v>0</v>
      </c>
      <c r="L37" s="7" t="n">
        <v>-46.56</v>
      </c>
      <c r="M37" s="7"/>
      <c r="P37" s="7" t="n">
        <v>68.771875</v>
      </c>
      <c r="S37" s="7" t="n">
        <v>-22.211875</v>
      </c>
      <c r="T37" s="7"/>
    </row>
    <row r="38" customFormat="false" ht="10.2" hidden="false" customHeight="false" outlineLevel="0" collapsed="false">
      <c r="A38" s="6" t="n">
        <v>1995</v>
      </c>
      <c r="B38" s="7" t="n">
        <v>66.2828125</v>
      </c>
      <c r="I38" s="8" t="n">
        <f aca="false">-B38-L38-S38</f>
        <v>0</v>
      </c>
      <c r="L38" s="7" t="n">
        <v>-32.64</v>
      </c>
      <c r="M38" s="7"/>
      <c r="P38" s="7" t="n">
        <v>66.2828125</v>
      </c>
      <c r="S38" s="7" t="n">
        <v>-33.6428125</v>
      </c>
      <c r="T38" s="7"/>
    </row>
    <row r="39" customFormat="false" ht="10.2" hidden="false" customHeight="false" outlineLevel="0" collapsed="false">
      <c r="A39" s="6" t="n">
        <v>1996</v>
      </c>
      <c r="B39" s="7" t="n">
        <v>81.309375</v>
      </c>
      <c r="I39" s="8" t="n">
        <f aca="false">-B39-L39-S39</f>
        <v>0</v>
      </c>
      <c r="L39" s="7" t="n">
        <v>-38.88</v>
      </c>
      <c r="M39" s="7"/>
      <c r="P39" s="7" t="n">
        <v>81.309375</v>
      </c>
      <c r="S39" s="7" t="n">
        <v>-42.429375</v>
      </c>
      <c r="T39" s="7"/>
    </row>
    <row r="40" customFormat="false" ht="10.2" hidden="false" customHeight="false" outlineLevel="0" collapsed="false">
      <c r="A40" s="6" t="n">
        <v>1997</v>
      </c>
      <c r="B40" s="7" t="n">
        <v>79.6875</v>
      </c>
      <c r="I40" s="8" t="n">
        <f aca="false">-B40-L40-S40</f>
        <v>0</v>
      </c>
      <c r="L40" s="7" t="n">
        <v>-46.56</v>
      </c>
      <c r="M40" s="7"/>
      <c r="P40" s="7" t="n">
        <v>79.6875</v>
      </c>
      <c r="S40" s="7" t="n">
        <v>-33.1275</v>
      </c>
      <c r="T40" s="7"/>
    </row>
    <row r="41" customFormat="false" ht="10.2" hidden="false" customHeight="false" outlineLevel="0" collapsed="false">
      <c r="A41" s="6" t="n">
        <v>1998</v>
      </c>
      <c r="B41" s="7" t="n">
        <v>83.2453125</v>
      </c>
      <c r="I41" s="8" t="n">
        <f aca="false">-B41-L41-S41</f>
        <v>0</v>
      </c>
      <c r="L41" s="7" t="n">
        <v>-62.88</v>
      </c>
      <c r="M41" s="7"/>
      <c r="P41" s="7" t="n">
        <v>83.2453125</v>
      </c>
      <c r="S41" s="7" t="n">
        <v>-20.3653125</v>
      </c>
      <c r="T41" s="7"/>
    </row>
    <row r="42" customFormat="false" ht="10.2" hidden="false" customHeight="false" outlineLevel="0" collapsed="false">
      <c r="A42" s="6" t="n">
        <v>1999</v>
      </c>
      <c r="B42" s="7" t="n">
        <v>76.4234375</v>
      </c>
      <c r="I42" s="8" t="n">
        <f aca="false">-B42-L42-S42</f>
        <v>0</v>
      </c>
      <c r="L42" s="7" t="n">
        <v>-58.08</v>
      </c>
      <c r="M42" s="7"/>
      <c r="P42" s="7" t="n">
        <v>76.4234375</v>
      </c>
      <c r="S42" s="7" t="n">
        <v>-18.3434375</v>
      </c>
      <c r="T42" s="7"/>
    </row>
    <row r="43" customFormat="false" ht="10.2" hidden="false" customHeight="false" outlineLevel="0" collapsed="false">
      <c r="A43" s="6" t="n">
        <v>2000</v>
      </c>
      <c r="B43" s="7" t="n">
        <v>62.7796875</v>
      </c>
      <c r="I43" s="8" t="n">
        <f aca="false">-B43-L43-S43</f>
        <v>0</v>
      </c>
      <c r="L43" s="7" t="n">
        <v>-51.84</v>
      </c>
      <c r="M43" s="7"/>
      <c r="P43" s="7" t="n">
        <v>62.7796875</v>
      </c>
      <c r="S43" s="7" t="n">
        <v>-10.9396875</v>
      </c>
      <c r="T43" s="7"/>
    </row>
    <row r="44" customFormat="false" ht="10.2" hidden="false" customHeight="false" outlineLevel="0" collapsed="false">
      <c r="A44" s="6" t="n">
        <v>2001</v>
      </c>
      <c r="B44" s="7" t="n">
        <v>75.747563559322</v>
      </c>
      <c r="I44" s="8" t="n">
        <f aca="false">-B44-L44-S44</f>
        <v>0</v>
      </c>
      <c r="L44" s="7" t="n">
        <v>-92</v>
      </c>
      <c r="M44" s="7"/>
      <c r="P44" s="7" t="n">
        <v>75.747563559322</v>
      </c>
      <c r="S44" s="7" t="n">
        <v>16.252436440678</v>
      </c>
      <c r="T44" s="7"/>
    </row>
    <row r="45" customFormat="false" ht="10.2" hidden="false" customHeight="false" outlineLevel="0" collapsed="false">
      <c r="A45" s="6" t="n">
        <v>2002</v>
      </c>
      <c r="B45" s="7" t="n">
        <v>76.7848516949153</v>
      </c>
      <c r="I45" s="8" t="n">
        <f aca="false">-B45-L45-S45</f>
        <v>0</v>
      </c>
      <c r="L45" s="7" t="n">
        <v>-93</v>
      </c>
      <c r="M45" s="7"/>
      <c r="P45" s="7" t="n">
        <v>76.7848516949153</v>
      </c>
      <c r="S45" s="7" t="n">
        <v>16.2151483050847</v>
      </c>
      <c r="T45" s="7"/>
    </row>
    <row r="46" customFormat="false" ht="10.2" hidden="false" customHeight="false" outlineLevel="0" collapsed="false">
      <c r="A46" s="6" t="n">
        <v>2003</v>
      </c>
      <c r="B46" s="7" t="n">
        <v>93.8078389830509</v>
      </c>
      <c r="I46" s="8" t="n">
        <f aca="false">-B46-L46-S46</f>
        <v>0</v>
      </c>
      <c r="L46" s="7" t="n">
        <v>-73</v>
      </c>
      <c r="M46" s="7"/>
      <c r="P46" s="7" t="n">
        <v>93.8078389830509</v>
      </c>
      <c r="S46" s="7" t="n">
        <v>-20.8078389830509</v>
      </c>
      <c r="T46" s="7"/>
    </row>
    <row r="47" customFormat="false" ht="10.2" hidden="false" customHeight="false" outlineLevel="0" collapsed="false">
      <c r="A47" s="6" t="n">
        <v>2004</v>
      </c>
      <c r="B47" s="7" t="n">
        <v>120.667074</v>
      </c>
      <c r="I47" s="8" t="n">
        <f aca="false">-B47-L47-S47</f>
        <v>0</v>
      </c>
      <c r="L47" s="7" t="n">
        <v>-17.2459138121547</v>
      </c>
      <c r="M47" s="7"/>
      <c r="P47" s="7" t="n">
        <v>120.667074</v>
      </c>
      <c r="S47" s="7" t="n">
        <v>-103.421160187845</v>
      </c>
      <c r="T47" s="7"/>
    </row>
    <row r="48" customFormat="false" ht="10.2" hidden="false" customHeight="false" outlineLevel="0" collapsed="false">
      <c r="A48" s="6" t="n">
        <v>2005</v>
      </c>
      <c r="B48" s="7" t="n">
        <v>101.617413</v>
      </c>
      <c r="I48" s="8" t="n">
        <f aca="false">-B48-L48-S48</f>
        <v>0</v>
      </c>
      <c r="L48" s="7" t="n">
        <v>-12.3413922651934</v>
      </c>
      <c r="M48" s="7"/>
      <c r="P48" s="7" t="n">
        <v>101.617413</v>
      </c>
      <c r="S48" s="7" t="n">
        <v>-89.2760207348066</v>
      </c>
      <c r="T48" s="7"/>
    </row>
    <row r="49" customFormat="false" ht="10.2" hidden="false" customHeight="false" outlineLevel="0" collapsed="false">
      <c r="A49" s="6" t="n">
        <v>2006</v>
      </c>
      <c r="B49" s="7" t="n">
        <v>96.318033</v>
      </c>
      <c r="I49" s="8" t="n">
        <f aca="false">-B49-L49-S49</f>
        <v>0</v>
      </c>
      <c r="L49" s="7" t="n">
        <v>-17.3259668508287</v>
      </c>
      <c r="M49" s="7"/>
      <c r="P49" s="7" t="n">
        <v>96.318033</v>
      </c>
      <c r="S49" s="7" t="n">
        <v>-78.9920661491713</v>
      </c>
      <c r="T49" s="7"/>
    </row>
    <row r="50" customFormat="false" ht="10.2" hidden="false" customHeight="false" outlineLevel="0" collapsed="false">
      <c r="A50" s="12" t="n">
        <v>2007</v>
      </c>
      <c r="B50" s="16" t="n">
        <v>131</v>
      </c>
      <c r="I50" s="8" t="n">
        <f aca="false">-B50-L50-S50</f>
        <v>0.159999999999997</v>
      </c>
      <c r="L50" s="16" t="n">
        <v>-17.16</v>
      </c>
      <c r="M50" s="7"/>
      <c r="P50" s="16" t="n">
        <v>131</v>
      </c>
      <c r="S50" s="16" t="n">
        <v>-114</v>
      </c>
      <c r="T50" s="7"/>
    </row>
    <row r="51" customFormat="false" ht="10.2" hidden="false" customHeight="false" outlineLevel="0" collapsed="false">
      <c r="A51" s="12" t="n">
        <v>2008</v>
      </c>
      <c r="B51" s="16" t="n">
        <v>158</v>
      </c>
      <c r="I51" s="8" t="n">
        <f aca="false">-B51-L51-S51</f>
        <v>-0.488</v>
      </c>
      <c r="L51" s="16" t="n">
        <v>-18.512</v>
      </c>
      <c r="M51" s="7"/>
      <c r="P51" s="16" t="n">
        <v>158</v>
      </c>
      <c r="S51" s="16" t="n">
        <v>-139</v>
      </c>
      <c r="T51" s="7"/>
    </row>
    <row r="52" customFormat="false" ht="10.2" hidden="false" customHeight="false" outlineLevel="0" collapsed="false">
      <c r="A52" s="12" t="n">
        <v>2009</v>
      </c>
      <c r="B52" s="9" t="n">
        <v>63.00500368068</v>
      </c>
      <c r="I52" s="8" t="n">
        <f aca="false">-B52-L52-S52</f>
        <v>0</v>
      </c>
      <c r="L52" s="9" t="n">
        <v>-9.55032</v>
      </c>
      <c r="M52" s="7"/>
      <c r="P52" s="9" t="n">
        <v>63.00500368068</v>
      </c>
      <c r="S52" s="9" t="n">
        <v>-53.45468368068</v>
      </c>
      <c r="T52" s="7"/>
    </row>
    <row r="53" customFormat="false" ht="10.2" hidden="false" customHeight="false" outlineLevel="0" collapsed="false">
      <c r="A53" s="12" t="n">
        <v>2010</v>
      </c>
      <c r="B53" s="9" t="n">
        <v>106.5506783418</v>
      </c>
      <c r="I53" s="8" t="n">
        <f aca="false">-B53-L53-S53</f>
        <v>0</v>
      </c>
      <c r="L53" s="9" t="n">
        <v>-8.928</v>
      </c>
      <c r="M53" s="7"/>
      <c r="P53" s="9" t="n">
        <v>106.5506783418</v>
      </c>
      <c r="S53" s="9" t="n">
        <v>-97.6226783418</v>
      </c>
      <c r="T53" s="7"/>
    </row>
    <row r="54" customFormat="false" ht="10.2" hidden="false" customHeight="false" outlineLevel="0" collapsed="false">
      <c r="A54" s="12" t="n">
        <v>2011</v>
      </c>
      <c r="B54" s="9" t="n">
        <v>125.69026914</v>
      </c>
      <c r="I54" s="8" t="n">
        <f aca="false">-B54-L54-S54</f>
        <v>0</v>
      </c>
      <c r="L54" s="9" t="n">
        <v>-10.76</v>
      </c>
      <c r="M54" s="7"/>
      <c r="P54" s="9" t="n">
        <v>125.69026914</v>
      </c>
      <c r="S54" s="9" t="n">
        <v>-114.93026914</v>
      </c>
      <c r="T54" s="7"/>
    </row>
    <row r="55" customFormat="false" ht="10.2" hidden="false" customHeight="false" outlineLevel="0" collapsed="false">
      <c r="A55" s="12" t="n">
        <v>2012</v>
      </c>
      <c r="B55" s="9" t="n">
        <v>103.810076172</v>
      </c>
      <c r="I55" s="8" t="n">
        <f aca="false">-B55-L55-S55</f>
        <v>0</v>
      </c>
      <c r="L55" s="9" t="n">
        <v>-10.12</v>
      </c>
      <c r="M55" s="7"/>
      <c r="P55" s="9" t="n">
        <v>103.810076172</v>
      </c>
      <c r="S55" s="9" t="n">
        <v>-93.690076172</v>
      </c>
      <c r="T55" s="7"/>
    </row>
    <row r="56" customFormat="false" ht="10.2" hidden="false" customHeight="false" outlineLevel="0" collapsed="false">
      <c r="A56" s="12" t="n">
        <v>2013</v>
      </c>
      <c r="B56" s="9" t="n">
        <v>96.70504350696</v>
      </c>
      <c r="I56" s="8" t="n">
        <f aca="false">-B56-L56-S56</f>
        <v>0</v>
      </c>
      <c r="L56" s="9" t="n">
        <v>-9.6</v>
      </c>
      <c r="M56" s="7"/>
      <c r="P56" s="9" t="n">
        <v>96.70504350696</v>
      </c>
      <c r="S56" s="9" t="n">
        <v>-87.10504350696</v>
      </c>
      <c r="T56" s="7"/>
    </row>
    <row r="57" customFormat="false" ht="10.2" hidden="false" customHeight="false" outlineLevel="0" collapsed="false">
      <c r="A57" s="12" t="n">
        <v>2014</v>
      </c>
      <c r="B57" s="9" t="n">
        <v>122.141994696</v>
      </c>
      <c r="I57" s="8" t="n">
        <f aca="false">-B57-L57-S57</f>
        <v>0</v>
      </c>
      <c r="L57" s="9" t="n">
        <v>-10.4</v>
      </c>
      <c r="M57" s="7"/>
      <c r="P57" s="9" t="n">
        <v>122.141994696</v>
      </c>
      <c r="S57" s="9" t="n">
        <v>-111.741994696</v>
      </c>
      <c r="T57" s="7"/>
    </row>
    <row r="58" customFormat="false" ht="10.2" hidden="false" customHeight="false" outlineLevel="0" collapsed="false">
      <c r="A58" s="12" t="n">
        <v>2015</v>
      </c>
      <c r="B58" s="9" t="n">
        <v>122.822239788</v>
      </c>
      <c r="I58" s="8" t="n">
        <f aca="false">-B58-L58-S58</f>
        <v>0</v>
      </c>
      <c r="L58" s="9" t="n">
        <v>-10.4</v>
      </c>
      <c r="M58" s="7"/>
      <c r="P58" s="9" t="n">
        <v>122.822239788</v>
      </c>
      <c r="S58" s="9" t="n">
        <v>-112.422239788</v>
      </c>
      <c r="T5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0.2"/>
  <cols>
    <col collapsed="false" hidden="false" max="1" min="1" style="1" width="11.4615384615385"/>
    <col collapsed="false" hidden="false" max="9" min="2" style="1" width="6"/>
    <col collapsed="false" hidden="false" max="10" min="10" style="1" width="2.67611336032389"/>
    <col collapsed="false" hidden="false" max="19" min="11" style="1" width="5.57085020242915"/>
    <col collapsed="false" hidden="false" max="20" min="20" style="1" width="2.57085020242915"/>
    <col collapsed="false" hidden="false" max="26" min="21" style="1" width="5.89068825910931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57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.2" hidden="false" customHeight="false" outlineLevel="0" collapsed="false">
      <c r="A3" s="10" t="n">
        <v>1960</v>
      </c>
      <c r="B3" s="7" t="n">
        <v>53.5283014656895</v>
      </c>
      <c r="C3" s="0"/>
      <c r="D3" s="0"/>
      <c r="E3" s="0"/>
      <c r="F3" s="0"/>
      <c r="G3" s="0"/>
      <c r="H3" s="0"/>
      <c r="I3" s="8" t="n">
        <f aca="false">-B3+U3</f>
        <v>0</v>
      </c>
      <c r="J3" s="0"/>
      <c r="K3" s="0"/>
      <c r="L3" s="0"/>
      <c r="M3" s="0"/>
      <c r="N3" s="0"/>
      <c r="O3" s="0"/>
      <c r="P3" s="7" t="n">
        <v>0</v>
      </c>
      <c r="Q3" s="0"/>
      <c r="R3" s="7" t="n">
        <v>53.5283014656895</v>
      </c>
      <c r="S3" s="0"/>
      <c r="T3" s="0"/>
      <c r="U3" s="7" t="n">
        <v>53.5283014656895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0.2" hidden="false" customHeight="false" outlineLevel="0" collapsed="false">
      <c r="A4" s="6" t="n">
        <v>1961</v>
      </c>
      <c r="B4" s="7" t="n">
        <v>115.869811125916</v>
      </c>
      <c r="C4" s="0"/>
      <c r="D4" s="0"/>
      <c r="E4" s="0"/>
      <c r="F4" s="0"/>
      <c r="G4" s="0"/>
      <c r="H4" s="0"/>
      <c r="I4" s="8" t="n">
        <f aca="false">-B4+U4</f>
        <v>0</v>
      </c>
      <c r="J4" s="0"/>
      <c r="K4" s="0"/>
      <c r="L4" s="0"/>
      <c r="M4" s="0"/>
      <c r="N4" s="0"/>
      <c r="O4" s="0"/>
      <c r="P4" s="7" t="n">
        <v>22</v>
      </c>
      <c r="Q4" s="0"/>
      <c r="R4" s="7" t="n">
        <v>93.8698111259161</v>
      </c>
      <c r="S4" s="0"/>
      <c r="T4" s="0"/>
      <c r="U4" s="7" t="n">
        <v>115.869811125916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0.2" hidden="false" customHeight="false" outlineLevel="0" collapsed="false">
      <c r="A5" s="6" t="n">
        <v>1962</v>
      </c>
      <c r="B5" s="7" t="n">
        <v>122.921941784842</v>
      </c>
      <c r="C5" s="0"/>
      <c r="D5" s="0"/>
      <c r="E5" s="0"/>
      <c r="F5" s="0"/>
      <c r="G5" s="0"/>
      <c r="H5" s="0"/>
      <c r="I5" s="8" t="n">
        <f aca="false">-B5+U5</f>
        <v>0</v>
      </c>
      <c r="J5" s="0"/>
      <c r="K5" s="0"/>
      <c r="L5" s="0"/>
      <c r="M5" s="0"/>
      <c r="N5" s="0"/>
      <c r="O5" s="0"/>
      <c r="P5" s="7" t="n">
        <v>26.5047619047619</v>
      </c>
      <c r="Q5" s="0"/>
      <c r="R5" s="7" t="n">
        <v>96.41717988008</v>
      </c>
      <c r="S5" s="0"/>
      <c r="T5" s="0"/>
      <c r="U5" s="7" t="n">
        <v>122.921941784842</v>
      </c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0.2" hidden="false" customHeight="false" outlineLevel="0" collapsed="false">
      <c r="A6" s="6" t="n">
        <v>1963</v>
      </c>
      <c r="B6" s="7" t="n">
        <v>115.332178389011</v>
      </c>
      <c r="C6" s="0"/>
      <c r="D6" s="0"/>
      <c r="E6" s="0"/>
      <c r="F6" s="0"/>
      <c r="G6" s="0"/>
      <c r="H6" s="0"/>
      <c r="I6" s="8" t="n">
        <f aca="false">-B6+U6</f>
        <v>0</v>
      </c>
      <c r="J6" s="0"/>
      <c r="K6" s="0"/>
      <c r="L6" s="0"/>
      <c r="M6" s="0"/>
      <c r="N6" s="0"/>
      <c r="O6" s="0"/>
      <c r="P6" s="7" t="n">
        <v>26.1904761904762</v>
      </c>
      <c r="Q6" s="0"/>
      <c r="R6" s="7" t="n">
        <v>89.1417021985343</v>
      </c>
      <c r="S6" s="0"/>
      <c r="T6" s="0"/>
      <c r="U6" s="7" t="n">
        <v>115.332178389011</v>
      </c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0.2" hidden="false" customHeight="false" outlineLevel="0" collapsed="false">
      <c r="A7" s="6" t="n">
        <v>1964</v>
      </c>
      <c r="B7" s="7" t="n">
        <v>160.045302893309</v>
      </c>
      <c r="C7" s="0"/>
      <c r="D7" s="0"/>
      <c r="E7" s="0"/>
      <c r="F7" s="0"/>
      <c r="G7" s="0"/>
      <c r="H7" s="0"/>
      <c r="I7" s="8" t="n">
        <f aca="false">-B7+U7</f>
        <v>0</v>
      </c>
      <c r="J7" s="0"/>
      <c r="K7" s="0"/>
      <c r="L7" s="0"/>
      <c r="M7" s="0"/>
      <c r="N7" s="0"/>
      <c r="O7" s="0"/>
      <c r="P7" s="7" t="n">
        <v>32.6857142857143</v>
      </c>
      <c r="Q7" s="0"/>
      <c r="R7" s="7" t="n">
        <v>127.359588607595</v>
      </c>
      <c r="S7" s="0"/>
      <c r="T7" s="0"/>
      <c r="U7" s="7" t="n">
        <v>160.045302893309</v>
      </c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0.2" hidden="false" customHeight="false" outlineLevel="0" collapsed="false">
      <c r="A8" s="6" t="n">
        <v>1965</v>
      </c>
      <c r="B8" s="7" t="n">
        <v>179.012832413312</v>
      </c>
      <c r="C8" s="0"/>
      <c r="D8" s="0"/>
      <c r="E8" s="0"/>
      <c r="F8" s="0"/>
      <c r="G8" s="0"/>
      <c r="H8" s="0"/>
      <c r="I8" s="8" t="n">
        <f aca="false">-B8+U8</f>
        <v>0</v>
      </c>
      <c r="J8" s="0"/>
      <c r="K8" s="0"/>
      <c r="L8" s="0"/>
      <c r="M8" s="0"/>
      <c r="N8" s="0"/>
      <c r="O8" s="0"/>
      <c r="P8" s="7" t="n">
        <v>31.6380952380952</v>
      </c>
      <c r="Q8" s="0"/>
      <c r="R8" s="7" t="n">
        <v>147.374737175217</v>
      </c>
      <c r="S8" s="0"/>
      <c r="T8" s="0"/>
      <c r="U8" s="7" t="n">
        <v>179.012832413312</v>
      </c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0.2" hidden="false" customHeight="false" outlineLevel="0" collapsed="false">
      <c r="A9" s="6" t="n">
        <v>1966</v>
      </c>
      <c r="B9" s="7" t="n">
        <v>143.654749072047</v>
      </c>
      <c r="C9" s="0"/>
      <c r="D9" s="0"/>
      <c r="E9" s="0"/>
      <c r="F9" s="0"/>
      <c r="G9" s="0"/>
      <c r="H9" s="0"/>
      <c r="I9" s="8" t="n">
        <f aca="false">-B9+U9</f>
        <v>0</v>
      </c>
      <c r="J9" s="0"/>
      <c r="K9" s="0"/>
      <c r="L9" s="0"/>
      <c r="M9" s="0"/>
      <c r="N9" s="0"/>
      <c r="O9" s="0"/>
      <c r="P9" s="7" t="n">
        <v>31.1142857142857</v>
      </c>
      <c r="Q9" s="0"/>
      <c r="R9" s="7" t="n">
        <v>112.540463357761</v>
      </c>
      <c r="S9" s="0"/>
      <c r="T9" s="0"/>
      <c r="U9" s="7" t="n">
        <v>143.654749072047</v>
      </c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0.2" hidden="false" customHeight="false" outlineLevel="0" collapsed="false">
      <c r="A10" s="6" t="n">
        <v>1967</v>
      </c>
      <c r="B10" s="7" t="n">
        <v>158.779186145744</v>
      </c>
      <c r="C10" s="0"/>
      <c r="D10" s="0"/>
      <c r="E10" s="0"/>
      <c r="F10" s="0"/>
      <c r="G10" s="0"/>
      <c r="H10" s="0"/>
      <c r="I10" s="8" t="n">
        <f aca="false">-B10+U10</f>
        <v>0</v>
      </c>
      <c r="J10" s="0"/>
      <c r="K10" s="0"/>
      <c r="L10" s="0"/>
      <c r="M10" s="0"/>
      <c r="N10" s="0"/>
      <c r="O10" s="0"/>
      <c r="P10" s="7" t="n">
        <v>36.8761904761905</v>
      </c>
      <c r="Q10" s="0"/>
      <c r="R10" s="7" t="n">
        <v>121.902995669554</v>
      </c>
      <c r="S10" s="0"/>
      <c r="T10" s="0"/>
      <c r="U10" s="7" t="n">
        <v>158.779186145744</v>
      </c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0.2" hidden="false" customHeight="false" outlineLevel="0" collapsed="false">
      <c r="A11" s="6" t="n">
        <v>1968</v>
      </c>
      <c r="B11" s="7" t="n">
        <v>147.19481745503</v>
      </c>
      <c r="C11" s="0"/>
      <c r="D11" s="0"/>
      <c r="E11" s="0"/>
      <c r="F11" s="0"/>
      <c r="G11" s="0"/>
      <c r="H11" s="0"/>
      <c r="I11" s="8" t="n">
        <f aca="false">-B11+U11</f>
        <v>0</v>
      </c>
      <c r="J11" s="0"/>
      <c r="K11" s="0"/>
      <c r="L11" s="0"/>
      <c r="M11" s="0"/>
      <c r="N11" s="0"/>
      <c r="O11" s="0"/>
      <c r="P11" s="7" t="n">
        <v>30.8</v>
      </c>
      <c r="Q11" s="0"/>
      <c r="R11" s="7" t="n">
        <v>116.39481745503</v>
      </c>
      <c r="S11" s="0"/>
      <c r="T11" s="0"/>
      <c r="U11" s="7" t="n">
        <v>147.19481745503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.2" hidden="false" customHeight="false" outlineLevel="0" collapsed="false">
      <c r="A12" s="6" t="n">
        <v>1969</v>
      </c>
      <c r="B12" s="7" t="n">
        <v>155.379070064402</v>
      </c>
      <c r="C12" s="0"/>
      <c r="D12" s="0"/>
      <c r="E12" s="0"/>
      <c r="F12" s="0"/>
      <c r="G12" s="0"/>
      <c r="H12" s="0"/>
      <c r="I12" s="8" t="n">
        <f aca="false">-B12+U12</f>
        <v>0</v>
      </c>
      <c r="J12" s="0"/>
      <c r="K12" s="0"/>
      <c r="L12" s="0"/>
      <c r="M12" s="0"/>
      <c r="N12" s="0"/>
      <c r="O12" s="0"/>
      <c r="P12" s="7" t="n">
        <v>32.2666666666667</v>
      </c>
      <c r="Q12" s="0"/>
      <c r="R12" s="7" t="n">
        <v>123.112403397735</v>
      </c>
      <c r="S12" s="0"/>
      <c r="T12" s="0"/>
      <c r="U12" s="7" t="n">
        <v>155.379070064402</v>
      </c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.2" hidden="false" customHeight="false" outlineLevel="0" collapsed="false">
      <c r="A13" s="6" t="n">
        <v>1970</v>
      </c>
      <c r="B13" s="7" t="n">
        <v>177.455477192982</v>
      </c>
      <c r="C13" s="0"/>
      <c r="D13" s="0"/>
      <c r="E13" s="0"/>
      <c r="F13" s="0"/>
      <c r="G13" s="0"/>
      <c r="H13" s="0"/>
      <c r="I13" s="8" t="n">
        <f aca="false">-B13+U13</f>
        <v>0</v>
      </c>
      <c r="J13" s="0"/>
      <c r="K13" s="0"/>
      <c r="L13" s="0"/>
      <c r="M13" s="0"/>
      <c r="N13" s="0"/>
      <c r="O13" s="0"/>
      <c r="P13" s="7" t="n">
        <v>36.6666666666667</v>
      </c>
      <c r="Q13" s="0"/>
      <c r="R13" s="7" t="n">
        <v>140.788810526316</v>
      </c>
      <c r="S13" s="0"/>
      <c r="T13" s="0"/>
      <c r="U13" s="7" t="n">
        <v>177.455477192982</v>
      </c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0.2" hidden="false" customHeight="false" outlineLevel="0" collapsed="false">
      <c r="A14" s="6" t="n">
        <v>1971</v>
      </c>
      <c r="B14" s="7" t="n">
        <v>195.591552882206</v>
      </c>
      <c r="C14" s="0"/>
      <c r="D14" s="0"/>
      <c r="E14" s="0"/>
      <c r="F14" s="0"/>
      <c r="G14" s="0"/>
      <c r="H14" s="0"/>
      <c r="I14" s="8" t="n">
        <f aca="false">-B14+U14</f>
        <v>0</v>
      </c>
      <c r="J14" s="0"/>
      <c r="K14" s="0"/>
      <c r="L14" s="0"/>
      <c r="M14" s="0"/>
      <c r="N14" s="0"/>
      <c r="O14" s="0"/>
      <c r="P14" s="7" t="n">
        <v>35.6190476190476</v>
      </c>
      <c r="Q14" s="0"/>
      <c r="R14" s="7" t="n">
        <v>159.972505263158</v>
      </c>
      <c r="S14" s="0"/>
      <c r="T14" s="0"/>
      <c r="U14" s="7" t="n">
        <v>195.591552882206</v>
      </c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0.2" hidden="false" customHeight="false" outlineLevel="0" collapsed="false">
      <c r="A15" s="6" t="n">
        <v>1972</v>
      </c>
      <c r="B15" s="7" t="n">
        <v>177.130329824561</v>
      </c>
      <c r="C15" s="0"/>
      <c r="D15" s="0"/>
      <c r="E15" s="0"/>
      <c r="F15" s="0"/>
      <c r="G15" s="0"/>
      <c r="H15" s="0"/>
      <c r="I15" s="8" t="n">
        <f aca="false">-B15+U15</f>
        <v>0</v>
      </c>
      <c r="J15" s="0"/>
      <c r="K15" s="0"/>
      <c r="L15" s="0"/>
      <c r="M15" s="0"/>
      <c r="N15" s="0"/>
      <c r="O15" s="0"/>
      <c r="P15" s="7" t="n">
        <v>36.6666666666667</v>
      </c>
      <c r="Q15" s="0"/>
      <c r="R15" s="7" t="n">
        <v>140.463663157895</v>
      </c>
      <c r="S15" s="0"/>
      <c r="T15" s="0"/>
      <c r="U15" s="7" t="n">
        <v>177.130329824561</v>
      </c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0.2" hidden="false" customHeight="false" outlineLevel="0" collapsed="false">
      <c r="A16" s="6" t="n">
        <v>1973</v>
      </c>
      <c r="B16" s="7" t="n">
        <v>169.760556892231</v>
      </c>
      <c r="C16" s="0"/>
      <c r="D16" s="0"/>
      <c r="E16" s="0"/>
      <c r="F16" s="0"/>
      <c r="G16" s="0"/>
      <c r="H16" s="0"/>
      <c r="I16" s="8" t="n">
        <f aca="false">-B16+U16</f>
        <v>0</v>
      </c>
      <c r="J16" s="0"/>
      <c r="K16" s="0"/>
      <c r="L16" s="0"/>
      <c r="M16" s="0"/>
      <c r="N16" s="0"/>
      <c r="O16" s="0"/>
      <c r="P16" s="7" t="n">
        <v>33.5238095238095</v>
      </c>
      <c r="Q16" s="0"/>
      <c r="R16" s="7" t="n">
        <v>136.236747368421</v>
      </c>
      <c r="S16" s="0"/>
      <c r="T16" s="0"/>
      <c r="U16" s="7" t="n">
        <v>169.760556892231</v>
      </c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0.2" hidden="false" customHeight="false" outlineLevel="0" collapsed="false">
      <c r="A17" s="6" t="n">
        <v>1974</v>
      </c>
      <c r="B17" s="7" t="n">
        <v>255.092819047619</v>
      </c>
      <c r="C17" s="0"/>
      <c r="D17" s="0"/>
      <c r="E17" s="0"/>
      <c r="F17" s="0"/>
      <c r="G17" s="0"/>
      <c r="H17" s="0"/>
      <c r="I17" s="8" t="n">
        <f aca="false">-B17+U17</f>
        <v>0</v>
      </c>
      <c r="J17" s="0"/>
      <c r="K17" s="0"/>
      <c r="L17" s="0"/>
      <c r="M17" s="0"/>
      <c r="N17" s="0"/>
      <c r="O17" s="0"/>
      <c r="P17" s="7" t="n">
        <v>45.0476190476191</v>
      </c>
      <c r="Q17" s="0"/>
      <c r="R17" s="7" t="n">
        <v>210.0452</v>
      </c>
      <c r="S17" s="0"/>
      <c r="T17" s="0"/>
      <c r="U17" s="7" t="n">
        <v>255.092819047619</v>
      </c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0.2" hidden="false" customHeight="false" outlineLevel="0" collapsed="false">
      <c r="A18" s="6" t="n">
        <v>1975</v>
      </c>
      <c r="B18" s="7" t="n">
        <v>249.492434586466</v>
      </c>
      <c r="C18" s="0"/>
      <c r="D18" s="0"/>
      <c r="E18" s="0"/>
      <c r="F18" s="0"/>
      <c r="G18" s="0"/>
      <c r="H18" s="0"/>
      <c r="I18" s="8" t="n">
        <f aca="false">-B18+U18</f>
        <v>0</v>
      </c>
      <c r="J18" s="0"/>
      <c r="K18" s="0"/>
      <c r="L18" s="0"/>
      <c r="M18" s="0"/>
      <c r="N18" s="0"/>
      <c r="O18" s="0"/>
      <c r="P18" s="7" t="n">
        <v>53.4285714285714</v>
      </c>
      <c r="Q18" s="0"/>
      <c r="R18" s="7" t="n">
        <v>196.063863157895</v>
      </c>
      <c r="S18" s="0"/>
      <c r="T18" s="0"/>
      <c r="U18" s="7" t="n">
        <v>249.492434586466</v>
      </c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0.2" hidden="false" customHeight="false" outlineLevel="0" collapsed="false">
      <c r="A19" s="6" t="n">
        <v>1976</v>
      </c>
      <c r="B19" s="7" t="n">
        <v>281.103906265664</v>
      </c>
      <c r="C19" s="0"/>
      <c r="D19" s="0"/>
      <c r="E19" s="0"/>
      <c r="F19" s="0"/>
      <c r="G19" s="0"/>
      <c r="H19" s="0"/>
      <c r="I19" s="8" t="n">
        <f aca="false">-B19+U19</f>
        <v>0</v>
      </c>
      <c r="J19" s="0"/>
      <c r="K19" s="0"/>
      <c r="L19" s="0"/>
      <c r="M19" s="0"/>
      <c r="N19" s="0"/>
      <c r="O19" s="0"/>
      <c r="P19" s="7" t="n">
        <v>54.4761904761905</v>
      </c>
      <c r="Q19" s="0"/>
      <c r="R19" s="7" t="n">
        <v>226.627715789474</v>
      </c>
      <c r="S19" s="0"/>
      <c r="T19" s="0"/>
      <c r="U19" s="7" t="n">
        <v>281.103906265664</v>
      </c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0.2" hidden="false" customHeight="false" outlineLevel="0" collapsed="false">
      <c r="A20" s="6" t="n">
        <v>1977</v>
      </c>
      <c r="B20" s="7" t="n">
        <v>252.85252481203</v>
      </c>
      <c r="C20" s="0"/>
      <c r="D20" s="0"/>
      <c r="E20" s="0"/>
      <c r="F20" s="0"/>
      <c r="G20" s="0"/>
      <c r="H20" s="0"/>
      <c r="I20" s="8" t="n">
        <f aca="false">-B20+U20</f>
        <v>0</v>
      </c>
      <c r="J20" s="0"/>
      <c r="K20" s="0"/>
      <c r="L20" s="0"/>
      <c r="M20" s="0"/>
      <c r="N20" s="0"/>
      <c r="O20" s="0"/>
      <c r="P20" s="7" t="n">
        <v>50.2857142857143</v>
      </c>
      <c r="Q20" s="0"/>
      <c r="R20" s="7" t="n">
        <v>202.566810526316</v>
      </c>
      <c r="S20" s="0"/>
      <c r="T20" s="0"/>
      <c r="U20" s="7" t="n">
        <v>252.85252481203</v>
      </c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0.2" hidden="false" customHeight="false" outlineLevel="0" collapsed="false">
      <c r="A21" s="6" t="n">
        <v>1978</v>
      </c>
      <c r="B21" s="7" t="n">
        <v>318.604470175439</v>
      </c>
      <c r="C21" s="0"/>
      <c r="D21" s="0"/>
      <c r="E21" s="0"/>
      <c r="F21" s="0"/>
      <c r="G21" s="0"/>
      <c r="H21" s="0"/>
      <c r="I21" s="8" t="n">
        <f aca="false">-B21+U21</f>
        <v>0</v>
      </c>
      <c r="J21" s="0"/>
      <c r="K21" s="0"/>
      <c r="L21" s="0"/>
      <c r="M21" s="0"/>
      <c r="N21" s="0"/>
      <c r="O21" s="0"/>
      <c r="P21" s="7" t="n">
        <v>51.3333333333333</v>
      </c>
      <c r="Q21" s="0"/>
      <c r="R21" s="7" t="n">
        <v>267.271136842105</v>
      </c>
      <c r="S21" s="0"/>
      <c r="T21" s="0"/>
      <c r="U21" s="7" t="n">
        <v>318.604470175439</v>
      </c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0.2" hidden="false" customHeight="false" outlineLevel="0" collapsed="false">
      <c r="A22" s="6" t="n">
        <v>1979</v>
      </c>
      <c r="B22" s="7" t="n">
        <v>282.477374937343</v>
      </c>
      <c r="C22" s="0"/>
      <c r="D22" s="0"/>
      <c r="E22" s="0"/>
      <c r="F22" s="0"/>
      <c r="G22" s="0"/>
      <c r="H22" s="0"/>
      <c r="I22" s="8" t="n">
        <f aca="false">-B22+U22</f>
        <v>0</v>
      </c>
      <c r="J22" s="0"/>
      <c r="K22" s="0"/>
      <c r="L22" s="0"/>
      <c r="M22" s="0"/>
      <c r="N22" s="0"/>
      <c r="O22" s="0"/>
      <c r="P22" s="7" t="n">
        <v>46.0952380952381</v>
      </c>
      <c r="Q22" s="0"/>
      <c r="R22" s="7" t="n">
        <v>236.382136842105</v>
      </c>
      <c r="S22" s="0"/>
      <c r="T22" s="0"/>
      <c r="U22" s="7" t="n">
        <v>282.477374937343</v>
      </c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0.2" hidden="false" customHeight="false" outlineLevel="0" collapsed="false">
      <c r="A23" s="6" t="n">
        <v>1980</v>
      </c>
      <c r="B23" s="7" t="n">
        <v>205.020826566416</v>
      </c>
      <c r="C23" s="0"/>
      <c r="D23" s="0"/>
      <c r="E23" s="0"/>
      <c r="F23" s="0"/>
      <c r="G23" s="0"/>
      <c r="H23" s="0"/>
      <c r="I23" s="8" t="n">
        <f aca="false">-B23+U23</f>
        <v>0</v>
      </c>
      <c r="J23" s="0"/>
      <c r="K23" s="0"/>
      <c r="L23" s="0"/>
      <c r="M23" s="0"/>
      <c r="N23" s="0"/>
      <c r="O23" s="0"/>
      <c r="P23" s="7" t="n">
        <v>35.6190476190476</v>
      </c>
      <c r="Q23" s="0"/>
      <c r="R23" s="7" t="n">
        <v>169.401778947368</v>
      </c>
      <c r="S23" s="0"/>
      <c r="T23" s="0"/>
      <c r="U23" s="7" t="n">
        <v>205.020826566416</v>
      </c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2" hidden="false" customHeight="false" outlineLevel="0" collapsed="false">
      <c r="A24" s="6" t="n">
        <v>1981</v>
      </c>
      <c r="B24" s="7" t="n">
        <v>219.614907769424</v>
      </c>
      <c r="C24" s="0"/>
      <c r="D24" s="0"/>
      <c r="E24" s="0"/>
      <c r="F24" s="0"/>
      <c r="G24" s="0"/>
      <c r="H24" s="0"/>
      <c r="I24" s="8" t="n">
        <f aca="false">-B24+U24</f>
        <v>0</v>
      </c>
      <c r="J24" s="0"/>
      <c r="K24" s="0"/>
      <c r="L24" s="0"/>
      <c r="M24" s="0"/>
      <c r="N24" s="0"/>
      <c r="O24" s="0"/>
      <c r="P24" s="7" t="n">
        <v>26.1904761904762</v>
      </c>
      <c r="Q24" s="0"/>
      <c r="R24" s="7" t="n">
        <v>193.424431578947</v>
      </c>
      <c r="S24" s="0"/>
      <c r="T24" s="0"/>
      <c r="U24" s="7" t="n">
        <v>219.614907769424</v>
      </c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2" hidden="false" customHeight="false" outlineLevel="0" collapsed="false">
      <c r="A25" s="6" t="n">
        <v>1982</v>
      </c>
      <c r="B25" s="7" t="n">
        <v>250.180573433584</v>
      </c>
      <c r="C25" s="0"/>
      <c r="D25" s="0"/>
      <c r="E25" s="0"/>
      <c r="F25" s="0"/>
      <c r="G25" s="0"/>
      <c r="H25" s="0"/>
      <c r="I25" s="8" t="n">
        <f aca="false">-B25+U25</f>
        <v>0</v>
      </c>
      <c r="J25" s="0"/>
      <c r="K25" s="0"/>
      <c r="L25" s="0"/>
      <c r="M25" s="0"/>
      <c r="N25" s="0"/>
      <c r="O25" s="0"/>
      <c r="P25" s="7" t="n">
        <v>30.3809523809524</v>
      </c>
      <c r="Q25" s="0"/>
      <c r="R25" s="7" t="n">
        <v>219.799621052632</v>
      </c>
      <c r="S25" s="0"/>
      <c r="T25" s="0"/>
      <c r="U25" s="7" t="n">
        <v>250.180573433584</v>
      </c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2" hidden="false" customHeight="false" outlineLevel="0" collapsed="false">
      <c r="A26" s="6" t="n">
        <v>1983</v>
      </c>
      <c r="B26" s="7" t="n">
        <v>195.84522556391</v>
      </c>
      <c r="C26" s="0"/>
      <c r="D26" s="0"/>
      <c r="E26" s="0"/>
      <c r="F26" s="0"/>
      <c r="G26" s="0"/>
      <c r="H26" s="0"/>
      <c r="I26" s="8" t="n">
        <f aca="false">-B26+U26</f>
        <v>0</v>
      </c>
      <c r="J26" s="0"/>
      <c r="K26" s="0"/>
      <c r="L26" s="0"/>
      <c r="M26" s="0"/>
      <c r="N26" s="0"/>
      <c r="O26" s="0"/>
      <c r="P26" s="7" t="n">
        <v>25.1428571428571</v>
      </c>
      <c r="Q26" s="0"/>
      <c r="R26" s="7" t="n">
        <v>170.702368421053</v>
      </c>
      <c r="S26" s="0"/>
      <c r="T26" s="0"/>
      <c r="U26" s="7" t="n">
        <v>195.84522556391</v>
      </c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2" hidden="false" customHeight="false" outlineLevel="0" collapsed="false">
      <c r="A27" s="6" t="n">
        <v>1984</v>
      </c>
      <c r="B27" s="7" t="n">
        <v>193.171869674185</v>
      </c>
      <c r="C27" s="0"/>
      <c r="D27" s="0"/>
      <c r="E27" s="0"/>
      <c r="F27" s="0"/>
      <c r="G27" s="0"/>
      <c r="H27" s="0"/>
      <c r="I27" s="8" t="n">
        <f aca="false">-B27+U27</f>
        <v>0</v>
      </c>
      <c r="J27" s="0"/>
      <c r="K27" s="0"/>
      <c r="L27" s="0"/>
      <c r="M27" s="0"/>
      <c r="N27" s="0"/>
      <c r="O27" s="0"/>
      <c r="P27" s="7" t="n">
        <v>24.0952380952381</v>
      </c>
      <c r="Q27" s="0"/>
      <c r="R27" s="7" t="n">
        <v>169.076631578947</v>
      </c>
      <c r="S27" s="0"/>
      <c r="T27" s="0"/>
      <c r="U27" s="7" t="n">
        <v>193.171869674185</v>
      </c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2" hidden="false" customHeight="false" outlineLevel="0" collapsed="false">
      <c r="A28" s="6" t="n">
        <v>1985</v>
      </c>
      <c r="B28" s="7" t="n">
        <v>406.286345363409</v>
      </c>
      <c r="C28" s="0"/>
      <c r="D28" s="0"/>
      <c r="E28" s="0"/>
      <c r="F28" s="0"/>
      <c r="G28" s="0"/>
      <c r="H28" s="0"/>
      <c r="I28" s="8" t="n">
        <f aca="false">-B28+U28</f>
        <v>0</v>
      </c>
      <c r="J28" s="0"/>
      <c r="K28" s="0"/>
      <c r="L28" s="0"/>
      <c r="M28" s="0"/>
      <c r="N28" s="0"/>
      <c r="O28" s="0"/>
      <c r="P28" s="7" t="n">
        <v>45.0476190476191</v>
      </c>
      <c r="Q28" s="0"/>
      <c r="R28" s="7" t="n">
        <v>361.238726315789</v>
      </c>
      <c r="S28" s="0"/>
      <c r="T28" s="0"/>
      <c r="U28" s="7" t="n">
        <v>406.286345363409</v>
      </c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0.2" hidden="false" customHeight="false" outlineLevel="0" collapsed="false">
      <c r="A29" s="6" t="n">
        <v>1986</v>
      </c>
      <c r="B29" s="7" t="n">
        <v>407.406843609023</v>
      </c>
      <c r="C29" s="0"/>
      <c r="D29" s="0"/>
      <c r="E29" s="0"/>
      <c r="F29" s="0"/>
      <c r="G29" s="0"/>
      <c r="H29" s="0"/>
      <c r="I29" s="8" t="n">
        <f aca="false">-B29+U29</f>
        <v>0</v>
      </c>
      <c r="J29" s="0"/>
      <c r="K29" s="0"/>
      <c r="L29" s="0"/>
      <c r="M29" s="0"/>
      <c r="N29" s="0"/>
      <c r="O29" s="0"/>
      <c r="P29" s="7" t="n">
        <v>37.7142857142857</v>
      </c>
      <c r="Q29" s="0"/>
      <c r="R29" s="7" t="n">
        <v>369.692557894737</v>
      </c>
      <c r="S29" s="0"/>
      <c r="T29" s="0"/>
      <c r="U29" s="7" t="n">
        <v>407.406843609023</v>
      </c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0.2" hidden="false" customHeight="false" outlineLevel="0" collapsed="false">
      <c r="A30" s="6" t="n">
        <v>1987</v>
      </c>
      <c r="B30" s="7" t="n">
        <v>385.296822556391</v>
      </c>
      <c r="C30" s="0"/>
      <c r="D30" s="0"/>
      <c r="E30" s="0"/>
      <c r="F30" s="0"/>
      <c r="G30" s="0"/>
      <c r="H30" s="0"/>
      <c r="I30" s="8" t="n">
        <f aca="false">-B30+U30</f>
        <v>0</v>
      </c>
      <c r="J30" s="0"/>
      <c r="K30" s="0"/>
      <c r="L30" s="0"/>
      <c r="M30" s="0"/>
      <c r="N30" s="0"/>
      <c r="O30" s="0"/>
      <c r="P30" s="7" t="n">
        <v>37.7142857142857</v>
      </c>
      <c r="Q30" s="0"/>
      <c r="R30" s="7" t="n">
        <v>347.582536842105</v>
      </c>
      <c r="S30" s="0"/>
      <c r="T30" s="0"/>
      <c r="U30" s="7" t="n">
        <v>385.296822556391</v>
      </c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0.2" hidden="false" customHeight="false" outlineLevel="0" collapsed="false">
      <c r="A31" s="6" t="n">
        <v>1988</v>
      </c>
      <c r="B31" s="7" t="n">
        <v>400.181424561404</v>
      </c>
      <c r="C31" s="0"/>
      <c r="D31" s="0"/>
      <c r="E31" s="0"/>
      <c r="F31" s="0"/>
      <c r="G31" s="0"/>
      <c r="H31" s="0"/>
      <c r="I31" s="8" t="n">
        <f aca="false">-B31+U31</f>
        <v>0</v>
      </c>
      <c r="J31" s="0"/>
      <c r="K31" s="0"/>
      <c r="L31" s="0"/>
      <c r="M31" s="0"/>
      <c r="N31" s="0"/>
      <c r="O31" s="0"/>
      <c r="P31" s="7" t="n">
        <v>36.6666666666667</v>
      </c>
      <c r="Q31" s="0"/>
      <c r="R31" s="7" t="n">
        <v>363.514757894737</v>
      </c>
      <c r="S31" s="0"/>
      <c r="T31" s="0"/>
      <c r="U31" s="7" t="n">
        <v>400.181424561404</v>
      </c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0.2" hidden="false" customHeight="false" outlineLevel="0" collapsed="false">
      <c r="A32" s="6" t="n">
        <v>1989</v>
      </c>
      <c r="B32" s="7" t="n">
        <v>479.444503258145</v>
      </c>
      <c r="C32" s="0"/>
      <c r="D32" s="0"/>
      <c r="E32" s="0"/>
      <c r="F32" s="0"/>
      <c r="G32" s="0"/>
      <c r="H32" s="0"/>
      <c r="I32" s="8" t="n">
        <f aca="false">-B32+U32</f>
        <v>0</v>
      </c>
      <c r="J32" s="0"/>
      <c r="K32" s="0"/>
      <c r="L32" s="0"/>
      <c r="M32" s="0"/>
      <c r="N32" s="0"/>
      <c r="O32" s="0"/>
      <c r="P32" s="7" t="n">
        <v>45.0476190476191</v>
      </c>
      <c r="Q32" s="0"/>
      <c r="R32" s="7" t="n">
        <v>434.396884210526</v>
      </c>
      <c r="S32" s="0"/>
      <c r="T32" s="0"/>
      <c r="U32" s="7" t="n">
        <v>479.444503258145</v>
      </c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0.2" hidden="false" customHeight="false" outlineLevel="0" collapsed="false">
      <c r="A33" s="6" t="n">
        <v>1990</v>
      </c>
      <c r="B33" s="7" t="n">
        <v>387.680768421053</v>
      </c>
      <c r="C33" s="0"/>
      <c r="D33" s="0"/>
      <c r="E33" s="0"/>
      <c r="F33" s="0"/>
      <c r="G33" s="0"/>
      <c r="H33" s="0"/>
      <c r="I33" s="8" t="n">
        <f aca="false">-B33+U33</f>
        <v>0</v>
      </c>
      <c r="J33" s="0"/>
      <c r="K33" s="0"/>
      <c r="L33" s="0"/>
      <c r="M33" s="0"/>
      <c r="N33" s="0"/>
      <c r="O33" s="0"/>
      <c r="P33" s="7" t="n">
        <v>44</v>
      </c>
      <c r="Q33" s="0"/>
      <c r="R33" s="7" t="n">
        <v>343.680768421053</v>
      </c>
      <c r="S33" s="0"/>
      <c r="T33" s="0"/>
      <c r="U33" s="7" t="n">
        <v>387.680768421053</v>
      </c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0.2" hidden="false" customHeight="false" outlineLevel="0" collapsed="false">
      <c r="A34" s="6" t="n">
        <v>1991</v>
      </c>
      <c r="B34" s="7" t="n">
        <v>349.855057142857</v>
      </c>
      <c r="C34" s="0"/>
      <c r="D34" s="0"/>
      <c r="E34" s="0"/>
      <c r="F34" s="0"/>
      <c r="G34" s="0"/>
      <c r="H34" s="0"/>
      <c r="I34" s="8" t="n">
        <f aca="false">-B34+U34</f>
        <v>0</v>
      </c>
      <c r="J34" s="0"/>
      <c r="K34" s="0"/>
      <c r="L34" s="0"/>
      <c r="M34" s="0"/>
      <c r="N34" s="0"/>
      <c r="O34" s="0"/>
      <c r="P34" s="7" t="n">
        <v>47.1428571428571</v>
      </c>
      <c r="Q34" s="0"/>
      <c r="R34" s="7" t="n">
        <v>302.7122</v>
      </c>
      <c r="S34" s="0"/>
      <c r="T34" s="0"/>
      <c r="U34" s="7" t="n">
        <v>349.855057142857</v>
      </c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1" customFormat="true" ht="10.2" hidden="false" customHeight="false" outlineLevel="0" collapsed="false">
      <c r="A35" s="6" t="n">
        <v>1992</v>
      </c>
      <c r="B35" s="7" t="n">
        <v>413.944826065163</v>
      </c>
      <c r="I35" s="8" t="n">
        <f aca="false">-B35+U35</f>
        <v>0</v>
      </c>
      <c r="P35" s="20" t="n">
        <v>52.3809523809524</v>
      </c>
      <c r="R35" s="20" t="n">
        <v>361.563873684211</v>
      </c>
      <c r="U35" s="20" t="n">
        <v>413.944826065163</v>
      </c>
    </row>
    <row r="36" customFormat="false" ht="10.2" hidden="false" customHeight="false" outlineLevel="0" collapsed="false">
      <c r="A36" s="6" t="n">
        <v>1993</v>
      </c>
      <c r="B36" s="7" t="n">
        <v>279.313956871345</v>
      </c>
      <c r="I36" s="8" t="n">
        <f aca="false">-B36+U36</f>
        <v>0</v>
      </c>
      <c r="P36" s="20" t="n">
        <v>13.20125</v>
      </c>
      <c r="R36" s="20" t="n">
        <v>266.112706871345</v>
      </c>
      <c r="U36" s="20" t="n">
        <v>279.313956871345</v>
      </c>
    </row>
    <row r="37" customFormat="false" ht="10.2" hidden="false" customHeight="false" outlineLevel="0" collapsed="false">
      <c r="A37" s="6" t="n">
        <v>1994</v>
      </c>
      <c r="B37" s="7" t="n">
        <v>337.13164627193</v>
      </c>
      <c r="I37" s="8" t="n">
        <f aca="false">-B37+U37</f>
        <v>0</v>
      </c>
      <c r="P37" s="7" t="n">
        <v>13.754375</v>
      </c>
      <c r="R37" s="7" t="n">
        <v>323.37727127193</v>
      </c>
      <c r="U37" s="7" t="n">
        <v>337.13164627193</v>
      </c>
    </row>
    <row r="38" customFormat="false" ht="10.2" hidden="false" customHeight="false" outlineLevel="0" collapsed="false">
      <c r="A38" s="6" t="n">
        <v>1995</v>
      </c>
      <c r="B38" s="7" t="n">
        <v>375.71610376462</v>
      </c>
      <c r="I38" s="8" t="n">
        <f aca="false">-B38+U38</f>
        <v>0</v>
      </c>
      <c r="P38" s="7" t="n">
        <v>13.2565625</v>
      </c>
      <c r="R38" s="7" t="n">
        <v>362.45954126462</v>
      </c>
      <c r="U38" s="7" t="n">
        <v>375.71610376462</v>
      </c>
    </row>
    <row r="39" customFormat="false" ht="10.2" hidden="false" customHeight="false" outlineLevel="0" collapsed="false">
      <c r="A39" s="6" t="n">
        <v>1996</v>
      </c>
      <c r="B39" s="7" t="n">
        <v>464.253875950292</v>
      </c>
      <c r="I39" s="8" t="n">
        <f aca="false">-B39+U39</f>
        <v>0</v>
      </c>
      <c r="P39" s="7" t="n">
        <v>16.261875</v>
      </c>
      <c r="R39" s="7" t="n">
        <v>447.992000950292</v>
      </c>
      <c r="U39" s="7" t="n">
        <v>464.253875950292</v>
      </c>
    </row>
    <row r="40" customFormat="false" ht="10.2" hidden="false" customHeight="false" outlineLevel="0" collapsed="false">
      <c r="A40" s="6" t="n">
        <v>1997</v>
      </c>
      <c r="B40" s="7" t="n">
        <v>461.576548830409</v>
      </c>
      <c r="I40" s="8" t="n">
        <f aca="false">-B40+U40</f>
        <v>0</v>
      </c>
      <c r="P40" s="7" t="n">
        <v>15.9375</v>
      </c>
      <c r="R40" s="7" t="n">
        <v>445.639048830409</v>
      </c>
      <c r="U40" s="7" t="n">
        <v>461.576548830409</v>
      </c>
    </row>
    <row r="41" customFormat="false" ht="10.2" hidden="false" customHeight="false" outlineLevel="0" collapsed="false">
      <c r="A41" s="6" t="n">
        <v>1998</v>
      </c>
      <c r="B41" s="7" t="n">
        <v>566.547611513158</v>
      </c>
      <c r="I41" s="8" t="n">
        <f aca="false">-B41+U41</f>
        <v>0</v>
      </c>
      <c r="P41" s="7" t="n">
        <v>16.6490625</v>
      </c>
      <c r="R41" s="7" t="n">
        <v>549.898549013158</v>
      </c>
      <c r="U41" s="7" t="n">
        <v>566.547611513158</v>
      </c>
    </row>
    <row r="42" customFormat="false" ht="10.2" hidden="false" customHeight="false" outlineLevel="0" collapsed="false">
      <c r="A42" s="6" t="n">
        <v>1999</v>
      </c>
      <c r="B42" s="7" t="n">
        <v>588.442869188597</v>
      </c>
      <c r="I42" s="8" t="n">
        <f aca="false">-B42+U42</f>
        <v>0</v>
      </c>
      <c r="P42" s="7" t="n">
        <v>15.2846875</v>
      </c>
      <c r="R42" s="7" t="n">
        <v>573.158181688597</v>
      </c>
      <c r="U42" s="7" t="n">
        <v>588.442869188597</v>
      </c>
    </row>
    <row r="43" customFormat="false" ht="10.2" hidden="false" customHeight="false" outlineLevel="0" collapsed="false">
      <c r="A43" s="6" t="n">
        <v>2000</v>
      </c>
      <c r="B43" s="7" t="n">
        <v>525.30054375</v>
      </c>
      <c r="I43" s="8" t="n">
        <f aca="false">-B43+U43</f>
        <v>0</v>
      </c>
      <c r="P43" s="7" t="n">
        <v>12.5559375</v>
      </c>
      <c r="R43" s="7" t="n">
        <v>512.74460625</v>
      </c>
      <c r="U43" s="7" t="n">
        <v>525.30054375</v>
      </c>
    </row>
    <row r="44" customFormat="false" ht="10.2" hidden="false" customHeight="false" outlineLevel="0" collapsed="false">
      <c r="A44" s="6" t="n">
        <v>2001</v>
      </c>
      <c r="B44" s="7" t="n">
        <v>543.696030710972</v>
      </c>
      <c r="I44" s="8" t="n">
        <f aca="false">-B44+U44</f>
        <v>0</v>
      </c>
      <c r="P44" s="7" t="n">
        <v>15.1495127118644</v>
      </c>
      <c r="R44" s="7" t="n">
        <v>528.546517999108</v>
      </c>
      <c r="U44" s="7" t="n">
        <v>543.696030710972</v>
      </c>
    </row>
    <row r="45" customFormat="false" ht="10.2" hidden="false" customHeight="false" outlineLevel="0" collapsed="false">
      <c r="A45" s="6" t="n">
        <v>2002</v>
      </c>
      <c r="B45" s="7" t="n">
        <v>540.837562205066</v>
      </c>
      <c r="I45" s="8" t="n">
        <f aca="false">-B45+U45</f>
        <v>0</v>
      </c>
      <c r="P45" s="7" t="n">
        <v>15.3569703389831</v>
      </c>
      <c r="R45" s="7" t="n">
        <v>525.480591866083</v>
      </c>
      <c r="U45" s="7" t="n">
        <v>540.837562205066</v>
      </c>
    </row>
    <row r="46" customFormat="false" ht="10.2" hidden="false" customHeight="false" outlineLevel="0" collapsed="false">
      <c r="A46" s="6" t="n">
        <v>2003</v>
      </c>
      <c r="B46" s="7" t="n">
        <v>582.397041156516</v>
      </c>
      <c r="I46" s="8" t="n">
        <f aca="false">-B46+U46</f>
        <v>0</v>
      </c>
      <c r="P46" s="7" t="n">
        <v>18.7615677966102</v>
      </c>
      <c r="R46" s="7" t="n">
        <v>563.635473359906</v>
      </c>
      <c r="U46" s="7" t="n">
        <v>582.397041156516</v>
      </c>
    </row>
    <row r="47" customFormat="false" ht="10.2" hidden="false" customHeight="false" outlineLevel="0" collapsed="false">
      <c r="A47" s="6" t="n">
        <v>2004</v>
      </c>
      <c r="B47" s="7" t="n">
        <v>631.243523187</v>
      </c>
      <c r="I47" s="8" t="n">
        <f aca="false">-B47+U47</f>
        <v>0</v>
      </c>
      <c r="P47" s="7" t="n">
        <v>24.1334148</v>
      </c>
      <c r="R47" s="7" t="n">
        <v>607.110108387</v>
      </c>
      <c r="U47" s="7" t="n">
        <v>631.243523187</v>
      </c>
    </row>
    <row r="48" customFormat="false" ht="10.2" hidden="false" customHeight="false" outlineLevel="0" collapsed="false">
      <c r="A48" s="6" t="n">
        <v>2005</v>
      </c>
      <c r="B48" s="7" t="n">
        <v>610.481378621222</v>
      </c>
      <c r="I48" s="8" t="n">
        <f aca="false">-B48+U48</f>
        <v>0</v>
      </c>
      <c r="P48" s="7" t="n">
        <v>20.3234826</v>
      </c>
      <c r="R48" s="7" t="n">
        <v>590.157896021222</v>
      </c>
      <c r="U48" s="7" t="n">
        <v>610.481378621222</v>
      </c>
    </row>
    <row r="49" customFormat="false" ht="10.2" hidden="false" customHeight="false" outlineLevel="0" collapsed="false">
      <c r="A49" s="6" t="n">
        <v>2006</v>
      </c>
      <c r="B49" s="7" t="n">
        <v>590.043496710667</v>
      </c>
      <c r="I49" s="8" t="n">
        <f aca="false">-B49+U49</f>
        <v>0</v>
      </c>
      <c r="P49" s="7" t="n">
        <v>19.2636066</v>
      </c>
      <c r="R49" s="7" t="n">
        <v>570.779890110667</v>
      </c>
      <c r="U49" s="7" t="n">
        <v>590.043496710667</v>
      </c>
    </row>
    <row r="50" customFormat="false" ht="10.2" hidden="false" customHeight="false" outlineLevel="0" collapsed="false">
      <c r="A50" s="12" t="n">
        <v>2007</v>
      </c>
      <c r="B50" s="7" t="n">
        <v>645</v>
      </c>
      <c r="I50" s="8" t="n">
        <f aca="false">-B50+U50</f>
        <v>0</v>
      </c>
      <c r="P50" s="16" t="n">
        <v>26</v>
      </c>
      <c r="R50" s="16" t="n">
        <v>619</v>
      </c>
      <c r="U50" s="16" t="n">
        <v>645</v>
      </c>
    </row>
    <row r="51" customFormat="false" ht="10.2" hidden="false" customHeight="false" outlineLevel="0" collapsed="false">
      <c r="A51" s="12" t="n">
        <v>2008</v>
      </c>
      <c r="B51" s="7" t="n">
        <v>699</v>
      </c>
      <c r="I51" s="8" t="n">
        <f aca="false">-B51+U51</f>
        <v>0</v>
      </c>
      <c r="P51" s="16" t="n">
        <v>32</v>
      </c>
      <c r="R51" s="16" t="n">
        <v>667</v>
      </c>
      <c r="U51" s="16" t="n">
        <v>699</v>
      </c>
    </row>
    <row r="52" customFormat="false" ht="10.2" hidden="false" customHeight="false" outlineLevel="0" collapsed="false">
      <c r="A52" s="12" t="n">
        <v>2009</v>
      </c>
      <c r="B52" s="7" t="n">
        <v>453.601000736136</v>
      </c>
      <c r="I52" s="8" t="n">
        <f aca="false">-B52+U52</f>
        <v>0.398999263864027</v>
      </c>
      <c r="P52" s="16" t="n">
        <v>12.601000736136</v>
      </c>
      <c r="R52" s="16" t="n">
        <v>441</v>
      </c>
      <c r="U52" s="16" t="n">
        <v>454</v>
      </c>
    </row>
    <row r="53" customFormat="false" ht="10.2" hidden="false" customHeight="false" outlineLevel="0" collapsed="false">
      <c r="A53" s="12" t="n">
        <v>2010</v>
      </c>
      <c r="B53" s="7" t="n">
        <v>555.386895148173</v>
      </c>
      <c r="I53" s="8" t="n">
        <f aca="false">-B53+U53</f>
        <v>0</v>
      </c>
      <c r="P53" s="9" t="n">
        <v>21.31013566836</v>
      </c>
      <c r="R53" s="9" t="n">
        <v>534.076759479813</v>
      </c>
      <c r="U53" s="9" t="n">
        <v>555.386895148173</v>
      </c>
    </row>
    <row r="54" customFormat="false" ht="10.2" hidden="false" customHeight="false" outlineLevel="0" collapsed="false">
      <c r="A54" s="12" t="n">
        <v>2011</v>
      </c>
      <c r="B54" s="7" t="n">
        <v>602.267838620344</v>
      </c>
      <c r="I54" s="8" t="n">
        <f aca="false">-B54+U54</f>
        <v>0</v>
      </c>
      <c r="P54" s="9" t="n">
        <v>25.138053828</v>
      </c>
      <c r="R54" s="9" t="n">
        <v>577.129784792344</v>
      </c>
      <c r="U54" s="9" t="n">
        <v>602.267838620344</v>
      </c>
    </row>
    <row r="55" customFormat="false" ht="10.2" hidden="false" customHeight="false" outlineLevel="0" collapsed="false">
      <c r="A55" s="12" t="n">
        <v>2012</v>
      </c>
      <c r="B55" s="7" t="n">
        <v>564.017699035106</v>
      </c>
      <c r="I55" s="8" t="n">
        <f aca="false">-B55+U55</f>
        <v>0</v>
      </c>
      <c r="P55" s="9" t="n">
        <v>20.7620152344</v>
      </c>
      <c r="R55" s="9" t="n">
        <v>543.255683800706</v>
      </c>
      <c r="U55" s="9" t="n">
        <v>564.017699035106</v>
      </c>
    </row>
    <row r="56" customFormat="false" ht="10.2" hidden="false" customHeight="false" outlineLevel="0" collapsed="false">
      <c r="A56" s="12" t="n">
        <v>2013</v>
      </c>
      <c r="B56" s="7" t="n">
        <v>530.008994176871</v>
      </c>
      <c r="I56" s="8" t="n">
        <f aca="false">-B56+U56</f>
        <v>0</v>
      </c>
      <c r="P56" s="9" t="n">
        <v>19.341008701392</v>
      </c>
      <c r="R56" s="9" t="n">
        <v>510.667985475479</v>
      </c>
      <c r="U56" s="9" t="n">
        <v>530.008994176871</v>
      </c>
    </row>
    <row r="57" customFormat="false" ht="10.2" hidden="false" customHeight="false" outlineLevel="0" collapsed="false">
      <c r="A57" s="12" t="n">
        <v>2014</v>
      </c>
      <c r="B57" s="7" t="n">
        <v>573.113980565581</v>
      </c>
      <c r="I57" s="8" t="n">
        <f aca="false">-B57+U57</f>
        <v>0</v>
      </c>
      <c r="P57" s="9" t="n">
        <v>24.4283989392</v>
      </c>
      <c r="R57" s="9" t="n">
        <v>548.685581626381</v>
      </c>
      <c r="U57" s="9" t="n">
        <v>573.113980565581</v>
      </c>
    </row>
    <row r="58" customFormat="false" ht="10.2" hidden="false" customHeight="false" outlineLevel="0" collapsed="false">
      <c r="A58" s="12" t="n">
        <v>2015</v>
      </c>
      <c r="B58" s="7" t="n">
        <v>587.157169383088</v>
      </c>
      <c r="I58" s="8" t="n">
        <f aca="false">-B58+U58</f>
        <v>0</v>
      </c>
      <c r="P58" s="9" t="n">
        <v>24.5644479576</v>
      </c>
      <c r="R58" s="9" t="n">
        <v>562.592721425488</v>
      </c>
      <c r="U58" s="9" t="n">
        <v>587.157169383088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9" min="2" style="1" width="6"/>
    <col collapsed="false" hidden="false" max="10" min="10" style="1" width="3.10526315789474"/>
    <col collapsed="false" hidden="false" max="19" min="11" style="1" width="6.31983805668016"/>
    <col collapsed="false" hidden="false" max="20" min="20" style="1" width="2.46558704453441"/>
    <col collapsed="false" hidden="false" max="26" min="21" style="1" width="6.10526315789474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58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57.0192776482345</v>
      </c>
      <c r="I3" s="8" t="n">
        <f aca="false">-B3-L3-S3</f>
        <v>0</v>
      </c>
      <c r="L3" s="7" t="n">
        <v>0</v>
      </c>
      <c r="M3" s="7"/>
      <c r="R3" s="7" t="n">
        <v>57.0192776482345</v>
      </c>
      <c r="S3" s="7" t="n">
        <v>-57.0192776482345</v>
      </c>
      <c r="T3" s="7"/>
    </row>
    <row r="4" customFormat="false" ht="10.2" hidden="false" customHeight="false" outlineLevel="0" collapsed="false">
      <c r="A4" s="6" t="n">
        <v>1961</v>
      </c>
      <c r="B4" s="7" t="n">
        <v>99.9917553297802</v>
      </c>
      <c r="I4" s="8" t="n">
        <f aca="false">-B4-L4-S4</f>
        <v>0</v>
      </c>
      <c r="L4" s="7" t="n">
        <v>0</v>
      </c>
      <c r="M4" s="7"/>
      <c r="R4" s="7" t="n">
        <v>99.9917553297802</v>
      </c>
      <c r="S4" s="7" t="n">
        <v>-99.9917553297802</v>
      </c>
      <c r="T4" s="7"/>
    </row>
    <row r="5" customFormat="false" ht="10.2" hidden="false" customHeight="false" outlineLevel="0" collapsed="false">
      <c r="A5" s="6" t="n">
        <v>1962</v>
      </c>
      <c r="B5" s="7" t="n">
        <v>102.705256828781</v>
      </c>
      <c r="I5" s="8" t="n">
        <f aca="false">-B5-L5-S5</f>
        <v>0</v>
      </c>
      <c r="L5" s="7" t="n">
        <v>0</v>
      </c>
      <c r="M5" s="7"/>
      <c r="R5" s="7" t="n">
        <v>102.705256828781</v>
      </c>
      <c r="S5" s="7" t="n">
        <v>-102.705256828781</v>
      </c>
      <c r="T5" s="7"/>
    </row>
    <row r="6" customFormat="false" ht="10.2" hidden="false" customHeight="false" outlineLevel="0" collapsed="false">
      <c r="A6" s="6" t="n">
        <v>1963</v>
      </c>
      <c r="B6" s="7" t="n">
        <v>94.9552914723518</v>
      </c>
      <c r="I6" s="8" t="n">
        <f aca="false">-B6-L6-S6</f>
        <v>0</v>
      </c>
      <c r="L6" s="7" t="n">
        <v>0</v>
      </c>
      <c r="M6" s="7"/>
      <c r="R6" s="7" t="n">
        <v>94.9552914723518</v>
      </c>
      <c r="S6" s="7" t="n">
        <v>-94.9552914723518</v>
      </c>
      <c r="T6" s="7"/>
    </row>
    <row r="7" customFormat="false" ht="10.2" hidden="false" customHeight="false" outlineLevel="0" collapsed="false">
      <c r="A7" s="6" t="n">
        <v>1964</v>
      </c>
      <c r="B7" s="7" t="n">
        <v>135.665648734177</v>
      </c>
      <c r="I7" s="8" t="n">
        <f aca="false">-B7-L7-S7</f>
        <v>0</v>
      </c>
      <c r="L7" s="7" t="n">
        <v>0</v>
      </c>
      <c r="M7" s="7"/>
      <c r="R7" s="7" t="n">
        <v>135.665648734177</v>
      </c>
      <c r="S7" s="7" t="n">
        <v>-135.665648734177</v>
      </c>
      <c r="T7" s="7"/>
    </row>
    <row r="8" customFormat="false" ht="10.2" hidden="false" customHeight="false" outlineLevel="0" collapsed="false">
      <c r="A8" s="6" t="n">
        <v>1965</v>
      </c>
      <c r="B8" s="7" t="n">
        <v>156.986133077948</v>
      </c>
      <c r="I8" s="8" t="n">
        <f aca="false">-B8-L8-S8</f>
        <v>0</v>
      </c>
      <c r="L8" s="7" t="n">
        <v>0</v>
      </c>
      <c r="M8" s="7"/>
      <c r="R8" s="7" t="n">
        <v>156.986133077948</v>
      </c>
      <c r="S8" s="7" t="n">
        <v>-156.986133077948</v>
      </c>
      <c r="T8" s="7"/>
    </row>
    <row r="9" customFormat="false" ht="10.2" hidden="false" customHeight="false" outlineLevel="0" collapsed="false">
      <c r="A9" s="6" t="n">
        <v>1966</v>
      </c>
      <c r="B9" s="7" t="n">
        <v>119.880058794137</v>
      </c>
      <c r="I9" s="8" t="n">
        <f aca="false">-B9-L9-S9</f>
        <v>0</v>
      </c>
      <c r="L9" s="7" t="n">
        <v>0</v>
      </c>
      <c r="M9" s="7"/>
      <c r="R9" s="7" t="n">
        <v>119.880058794137</v>
      </c>
      <c r="S9" s="7" t="n">
        <v>-119.880058794137</v>
      </c>
      <c r="T9" s="7"/>
    </row>
    <row r="10" customFormat="false" ht="10.2" hidden="false" customHeight="false" outlineLevel="0" collapsed="false">
      <c r="A10" s="6" t="n">
        <v>1967</v>
      </c>
      <c r="B10" s="7" t="n">
        <v>129.853191039307</v>
      </c>
      <c r="I10" s="8" t="n">
        <f aca="false">-B10-L10-S10</f>
        <v>0</v>
      </c>
      <c r="L10" s="7" t="n">
        <v>-16.6578947368421</v>
      </c>
      <c r="M10" s="7"/>
      <c r="R10" s="7" t="n">
        <v>129.853191039307</v>
      </c>
      <c r="S10" s="7" t="n">
        <v>-113.195296302465</v>
      </c>
      <c r="T10" s="7"/>
    </row>
    <row r="11" customFormat="false" ht="10.2" hidden="false" customHeight="false" outlineLevel="0" collapsed="false">
      <c r="A11" s="6" t="n">
        <v>1968</v>
      </c>
      <c r="B11" s="7" t="n">
        <v>123.985783810793</v>
      </c>
      <c r="I11" s="8" t="n">
        <f aca="false">-B11-L11-S11</f>
        <v>0</v>
      </c>
      <c r="L11" s="7" t="n">
        <v>0</v>
      </c>
      <c r="M11" s="7"/>
      <c r="R11" s="7" t="n">
        <v>123.985783810793</v>
      </c>
      <c r="S11" s="7" t="n">
        <v>-123.985783810793</v>
      </c>
      <c r="T11" s="7"/>
    </row>
    <row r="12" customFormat="false" ht="10.2" hidden="false" customHeight="false" outlineLevel="0" collapsed="false">
      <c r="A12" s="6" t="n">
        <v>1969</v>
      </c>
      <c r="B12" s="7" t="n">
        <v>131.141473184544</v>
      </c>
      <c r="I12" s="8" t="n">
        <f aca="false">-B12-L12-S12</f>
        <v>0</v>
      </c>
      <c r="L12" s="7" t="n">
        <v>0</v>
      </c>
      <c r="M12" s="7"/>
      <c r="R12" s="7" t="n">
        <v>131.141473184544</v>
      </c>
      <c r="S12" s="7" t="n">
        <v>-131.141473184544</v>
      </c>
      <c r="T12" s="7"/>
    </row>
    <row r="13" customFormat="false" ht="10.2" hidden="false" customHeight="false" outlineLevel="0" collapsed="false">
      <c r="A13" s="6" t="n">
        <v>1970</v>
      </c>
      <c r="B13" s="7" t="n">
        <v>149.970689473684</v>
      </c>
      <c r="I13" s="8" t="n">
        <f aca="false">-B13-L13-S13</f>
        <v>0</v>
      </c>
      <c r="L13" s="7" t="n">
        <v>-69.9631578947369</v>
      </c>
      <c r="M13" s="7"/>
      <c r="R13" s="7" t="n">
        <v>149.970689473684</v>
      </c>
      <c r="S13" s="7" t="n">
        <v>-80.0075315789474</v>
      </c>
      <c r="T13" s="7"/>
    </row>
    <row r="14" customFormat="false" ht="10.2" hidden="false" customHeight="false" outlineLevel="0" collapsed="false">
      <c r="A14" s="6" t="n">
        <v>1971</v>
      </c>
      <c r="B14" s="7" t="n">
        <v>170.405494736842</v>
      </c>
      <c r="I14" s="8" t="n">
        <f aca="false">-B14-L14-S14</f>
        <v>0</v>
      </c>
      <c r="L14" s="7" t="n">
        <v>-69.9465</v>
      </c>
      <c r="M14" s="7"/>
      <c r="R14" s="7" t="n">
        <v>170.405494736842</v>
      </c>
      <c r="S14" s="7" t="n">
        <v>-100.458994736842</v>
      </c>
      <c r="T14" s="7"/>
    </row>
    <row r="15" customFormat="false" ht="10.2" hidden="false" customHeight="false" outlineLevel="0" collapsed="false">
      <c r="A15" s="6" t="n">
        <v>1972</v>
      </c>
      <c r="B15" s="7" t="n">
        <v>149.624336842105</v>
      </c>
      <c r="I15" s="8" t="n">
        <f aca="false">-B15-L15-S15</f>
        <v>0</v>
      </c>
      <c r="L15" s="7" t="n">
        <v>-61.0733947368421</v>
      </c>
      <c r="M15" s="7"/>
      <c r="R15" s="7" t="n">
        <v>149.624336842105</v>
      </c>
      <c r="S15" s="7" t="n">
        <v>-88.5509421052632</v>
      </c>
      <c r="T15" s="7"/>
    </row>
    <row r="16" customFormat="false" ht="10.2" hidden="false" customHeight="false" outlineLevel="0" collapsed="false">
      <c r="A16" s="6" t="n">
        <v>1973</v>
      </c>
      <c r="B16" s="7" t="n">
        <v>145.121752631579</v>
      </c>
      <c r="I16" s="8" t="n">
        <f aca="false">-B16-L16-S16</f>
        <v>0</v>
      </c>
      <c r="L16" s="7" t="n">
        <v>-41.0617105263158</v>
      </c>
      <c r="M16" s="7"/>
      <c r="R16" s="7" t="n">
        <v>145.121752631579</v>
      </c>
      <c r="S16" s="7" t="n">
        <v>-104.060042105263</v>
      </c>
      <c r="T16" s="7"/>
    </row>
    <row r="17" customFormat="false" ht="10.2" hidden="false" customHeight="false" outlineLevel="0" collapsed="false">
      <c r="A17" s="6" t="n">
        <v>1974</v>
      </c>
      <c r="B17" s="7" t="n">
        <v>223.7438</v>
      </c>
      <c r="I17" s="8" t="n">
        <f aca="false">-B17-L17-S17</f>
        <v>0</v>
      </c>
      <c r="L17" s="7" t="n">
        <v>-41.0617105263158</v>
      </c>
      <c r="M17" s="7"/>
      <c r="R17" s="7" t="n">
        <v>223.7438</v>
      </c>
      <c r="S17" s="7" t="n">
        <v>-182.682089473684</v>
      </c>
      <c r="T17" s="7"/>
    </row>
    <row r="18" customFormat="false" ht="10.2" hidden="false" customHeight="false" outlineLevel="0" collapsed="false">
      <c r="A18" s="6" t="n">
        <v>1975</v>
      </c>
      <c r="B18" s="7" t="n">
        <v>208.850636842105</v>
      </c>
      <c r="I18" s="8" t="n">
        <f aca="false">-B18-L18-S18</f>
        <v>0</v>
      </c>
      <c r="L18" s="7" t="n">
        <v>-44.4599210526316</v>
      </c>
      <c r="M18" s="7"/>
      <c r="R18" s="7" t="n">
        <v>208.850636842105</v>
      </c>
      <c r="S18" s="7" t="n">
        <v>-164.390715789474</v>
      </c>
      <c r="T18" s="7"/>
    </row>
    <row r="19" customFormat="false" ht="10.2" hidden="false" customHeight="false" outlineLevel="0" collapsed="false">
      <c r="A19" s="6" t="n">
        <v>1976</v>
      </c>
      <c r="B19" s="7" t="n">
        <v>241.407784210526</v>
      </c>
      <c r="I19" s="8" t="n">
        <f aca="false">-B19-L19-S19</f>
        <v>0</v>
      </c>
      <c r="L19" s="7" t="n">
        <v>-45.4982631578947</v>
      </c>
      <c r="M19" s="7"/>
      <c r="R19" s="7" t="n">
        <v>241.407784210526</v>
      </c>
      <c r="S19" s="7" t="n">
        <v>-195.909521052632</v>
      </c>
      <c r="T19" s="7"/>
    </row>
    <row r="20" customFormat="false" ht="10.2" hidden="false" customHeight="false" outlineLevel="0" collapsed="false">
      <c r="A20" s="6" t="n">
        <v>1977</v>
      </c>
      <c r="B20" s="7" t="n">
        <v>215.777689473684</v>
      </c>
      <c r="I20" s="8" t="n">
        <f aca="false">-B20-L20-S20</f>
        <v>0</v>
      </c>
      <c r="L20" s="7" t="n">
        <v>-48.8964736842105</v>
      </c>
      <c r="M20" s="7"/>
      <c r="R20" s="7" t="n">
        <v>215.777689473684</v>
      </c>
      <c r="S20" s="7" t="n">
        <v>-166.881215789474</v>
      </c>
      <c r="T20" s="7"/>
    </row>
    <row r="21" customFormat="false" ht="10.2" hidden="false" customHeight="false" outlineLevel="0" collapsed="false">
      <c r="A21" s="6" t="n">
        <v>1978</v>
      </c>
      <c r="B21" s="7" t="n">
        <v>284.701863157895</v>
      </c>
      <c r="I21" s="8" t="n">
        <f aca="false">-B21-L21-S21</f>
        <v>0</v>
      </c>
      <c r="L21" s="7" t="n">
        <v>-43.3271842105263</v>
      </c>
      <c r="M21" s="7"/>
      <c r="R21" s="7" t="n">
        <v>284.701863157895</v>
      </c>
      <c r="S21" s="7" t="n">
        <v>-241.374678947368</v>
      </c>
      <c r="T21" s="7"/>
    </row>
    <row r="22" customFormat="false" ht="10.2" hidden="false" customHeight="false" outlineLevel="0" collapsed="false">
      <c r="A22" s="6" t="n">
        <v>1979</v>
      </c>
      <c r="B22" s="7" t="n">
        <v>251.798363157895</v>
      </c>
      <c r="I22" s="8" t="n">
        <f aca="false">-B22-L22-S22</f>
        <v>0</v>
      </c>
      <c r="L22" s="7" t="n">
        <v>-44.4599210526316</v>
      </c>
      <c r="M22" s="7"/>
      <c r="R22" s="7" t="n">
        <v>251.798363157895</v>
      </c>
      <c r="S22" s="7" t="n">
        <v>-207.338442105263</v>
      </c>
      <c r="T22" s="7"/>
    </row>
    <row r="23" customFormat="false" ht="10.2" hidden="false" customHeight="false" outlineLevel="0" collapsed="false">
      <c r="A23" s="6" t="n">
        <v>1980</v>
      </c>
      <c r="B23" s="7" t="n">
        <v>180.449721052632</v>
      </c>
      <c r="I23" s="8" t="n">
        <f aca="false">-B23-L23-S23</f>
        <v>0</v>
      </c>
      <c r="L23" s="7" t="n">
        <v>-46.631</v>
      </c>
      <c r="M23" s="7"/>
      <c r="R23" s="7" t="n">
        <v>180.449721052632</v>
      </c>
      <c r="S23" s="7" t="n">
        <v>-133.818721052632</v>
      </c>
      <c r="T23" s="7"/>
    </row>
    <row r="24" customFormat="false" ht="10.2" hidden="false" customHeight="false" outlineLevel="0" collapsed="false">
      <c r="A24" s="6" t="n">
        <v>1981</v>
      </c>
      <c r="B24" s="7" t="n">
        <v>206.039068421053</v>
      </c>
      <c r="I24" s="8" t="n">
        <f aca="false">-B24-L24-S24</f>
        <v>0</v>
      </c>
      <c r="L24" s="7" t="n">
        <v>-49.9348157894737</v>
      </c>
      <c r="M24" s="7"/>
      <c r="R24" s="7" t="n">
        <v>206.039068421053</v>
      </c>
      <c r="S24" s="7" t="n">
        <v>-156.104252631579</v>
      </c>
      <c r="T24" s="7"/>
    </row>
    <row r="25" customFormat="false" ht="10.2" hidden="false" customHeight="false" outlineLevel="0" collapsed="false">
      <c r="A25" s="6" t="n">
        <v>1982</v>
      </c>
      <c r="B25" s="7" t="n">
        <v>234.134378947368</v>
      </c>
      <c r="I25" s="8" t="n">
        <f aca="false">-B25-L25-S25</f>
        <v>0</v>
      </c>
      <c r="L25" s="7" t="n">
        <v>-48.8964736842105</v>
      </c>
      <c r="M25" s="7"/>
      <c r="R25" s="7" t="n">
        <v>234.134378947368</v>
      </c>
      <c r="S25" s="7" t="n">
        <v>-185.237905263158</v>
      </c>
      <c r="T25" s="7"/>
    </row>
    <row r="26" customFormat="false" ht="10.2" hidden="false" customHeight="false" outlineLevel="0" collapsed="false">
      <c r="A26" s="6" t="n">
        <v>1983</v>
      </c>
      <c r="B26" s="7" t="n">
        <v>181.835131578947</v>
      </c>
      <c r="I26" s="8" t="n">
        <f aca="false">-B26-L26-S26</f>
        <v>0</v>
      </c>
      <c r="L26" s="7" t="n">
        <v>-97.698552631579</v>
      </c>
      <c r="M26" s="7"/>
      <c r="R26" s="7" t="n">
        <v>181.835131578947</v>
      </c>
      <c r="S26" s="7" t="n">
        <v>-84.1365789473684</v>
      </c>
      <c r="T26" s="7"/>
    </row>
    <row r="27" customFormat="false" ht="10.2" hidden="false" customHeight="false" outlineLevel="0" collapsed="false">
      <c r="A27" s="6" t="n">
        <v>1984</v>
      </c>
      <c r="B27" s="7" t="n">
        <v>180.103368421053</v>
      </c>
      <c r="I27" s="8" t="n">
        <f aca="false">-B27-L27-S27</f>
        <v>0</v>
      </c>
      <c r="L27" s="7" t="n">
        <v>-66.6426842105263</v>
      </c>
      <c r="M27" s="7"/>
      <c r="R27" s="7" t="n">
        <v>180.103368421053</v>
      </c>
      <c r="S27" s="7" t="n">
        <v>-113.460684210526</v>
      </c>
      <c r="T27" s="7"/>
    </row>
    <row r="28" customFormat="false" ht="10.2" hidden="false" customHeight="false" outlineLevel="0" collapsed="false">
      <c r="A28" s="6" t="n">
        <v>1985</v>
      </c>
      <c r="B28" s="7" t="n">
        <v>384.79777368421</v>
      </c>
      <c r="I28" s="8" t="n">
        <f aca="false">-B28-L28-S28</f>
        <v>0</v>
      </c>
      <c r="L28" s="7" t="n">
        <v>-94.3947368421053</v>
      </c>
      <c r="M28" s="7"/>
      <c r="R28" s="7" t="n">
        <v>384.79777368421</v>
      </c>
      <c r="S28" s="7" t="n">
        <v>-290.403036842105</v>
      </c>
      <c r="T28" s="7"/>
    </row>
    <row r="29" customFormat="false" ht="10.2" hidden="false" customHeight="false" outlineLevel="0" collapsed="false">
      <c r="A29" s="6" t="n">
        <v>1986</v>
      </c>
      <c r="B29" s="7" t="n">
        <v>393.802942105263</v>
      </c>
      <c r="I29" s="8" t="n">
        <f aca="false">-B29-L29-S29</f>
        <v>0</v>
      </c>
      <c r="L29" s="7" t="n">
        <v>-143.291210526316</v>
      </c>
      <c r="M29" s="7"/>
      <c r="R29" s="7" t="n">
        <v>393.802942105263</v>
      </c>
      <c r="S29" s="7" t="n">
        <v>-250.511731578947</v>
      </c>
      <c r="T29" s="7"/>
    </row>
    <row r="30" customFormat="false" ht="10.2" hidden="false" customHeight="false" outlineLevel="0" collapsed="false">
      <c r="A30" s="6" t="n">
        <v>1987</v>
      </c>
      <c r="B30" s="7" t="n">
        <v>370.250963157895</v>
      </c>
      <c r="I30" s="8" t="n">
        <f aca="false">-B30-L30-S30</f>
        <v>0</v>
      </c>
      <c r="L30" s="7" t="n">
        <v>-115.539157894737</v>
      </c>
      <c r="M30" s="7"/>
      <c r="R30" s="7" t="n">
        <v>370.250963157895</v>
      </c>
      <c r="S30" s="7" t="n">
        <v>-254.711805263158</v>
      </c>
      <c r="T30" s="7"/>
    </row>
    <row r="31" customFormat="false" ht="10.2" hidden="false" customHeight="false" outlineLevel="0" collapsed="false">
      <c r="A31" s="6" t="n">
        <v>1988</v>
      </c>
      <c r="B31" s="7" t="n">
        <v>387.222242105263</v>
      </c>
      <c r="I31" s="8" t="n">
        <f aca="false">-B31-L31-S31</f>
        <v>0</v>
      </c>
      <c r="L31" s="7" t="n">
        <v>-95.5274736842105</v>
      </c>
      <c r="M31" s="7"/>
      <c r="R31" s="7" t="n">
        <v>387.222242105263</v>
      </c>
      <c r="S31" s="7" t="n">
        <v>-291.694768421053</v>
      </c>
      <c r="T31" s="7"/>
    </row>
    <row r="32" customFormat="false" ht="10.2" hidden="false" customHeight="false" outlineLevel="0" collapsed="false">
      <c r="A32" s="6" t="n">
        <v>1989</v>
      </c>
      <c r="B32" s="7" t="n">
        <v>462.727115789474</v>
      </c>
      <c r="I32" s="8" t="n">
        <f aca="false">-B32-L32-S32</f>
        <v>0</v>
      </c>
      <c r="L32" s="7" t="n">
        <v>-204.364605263158</v>
      </c>
      <c r="M32" s="7"/>
      <c r="R32" s="7" t="n">
        <v>462.727115789474</v>
      </c>
      <c r="S32" s="7" t="n">
        <v>-258.362510526316</v>
      </c>
      <c r="T32" s="7"/>
    </row>
    <row r="33" customFormat="false" ht="10.2" hidden="false" customHeight="false" outlineLevel="0" collapsed="false">
      <c r="A33" s="6" t="n">
        <v>1990</v>
      </c>
      <c r="B33" s="7" t="n">
        <v>366.094731578947</v>
      </c>
      <c r="I33" s="8" t="n">
        <f aca="false">-B33-L33-S33</f>
        <v>0</v>
      </c>
      <c r="L33" s="7" t="n">
        <v>-125.828184210526</v>
      </c>
      <c r="M33" s="7"/>
      <c r="R33" s="7" t="n">
        <v>366.094731578947</v>
      </c>
      <c r="S33" s="7" t="n">
        <v>-240.266547368421</v>
      </c>
      <c r="T33" s="7"/>
    </row>
    <row r="34" customFormat="false" ht="10.2" hidden="false" customHeight="false" outlineLevel="0" collapsed="false">
      <c r="A34" s="6" t="n">
        <v>1991</v>
      </c>
      <c r="B34" s="7" t="n">
        <v>322.4543</v>
      </c>
      <c r="I34" s="8" t="n">
        <f aca="false">-B34-L34-S34</f>
        <v>0</v>
      </c>
      <c r="L34" s="7" t="n">
        <v>-82.5953947368421</v>
      </c>
      <c r="M34" s="7"/>
      <c r="R34" s="7" t="n">
        <v>322.4543</v>
      </c>
      <c r="S34" s="7" t="n">
        <v>-239.858905263158</v>
      </c>
      <c r="T34" s="7"/>
    </row>
    <row r="35" customFormat="false" ht="10.2" hidden="false" customHeight="false" outlineLevel="0" collapsed="false">
      <c r="A35" s="6" t="n">
        <v>1992</v>
      </c>
      <c r="B35" s="20" t="n">
        <v>385.144126315789</v>
      </c>
      <c r="I35" s="8" t="n">
        <f aca="false">-B35-L35-S35</f>
        <v>0</v>
      </c>
      <c r="L35" s="20" t="n">
        <v>-44.7431052631579</v>
      </c>
      <c r="M35" s="7"/>
      <c r="R35" s="20" t="n">
        <v>385.144126315789</v>
      </c>
      <c r="S35" s="20" t="n">
        <v>-340.401021052632</v>
      </c>
      <c r="T35" s="7"/>
    </row>
    <row r="36" customFormat="false" ht="10.2" hidden="false" customHeight="false" outlineLevel="0" collapsed="false">
      <c r="A36" s="6" t="n">
        <v>1993</v>
      </c>
      <c r="B36" s="20" t="n">
        <v>283.467883406433</v>
      </c>
      <c r="I36" s="8" t="n">
        <f aca="false">-B36-L36-S36</f>
        <v>0</v>
      </c>
      <c r="L36" s="20" t="n">
        <v>-75.8933684210526</v>
      </c>
      <c r="M36" s="7"/>
      <c r="R36" s="20" t="n">
        <v>283.467883406433</v>
      </c>
      <c r="S36" s="20" t="n">
        <v>-207.57451498538</v>
      </c>
      <c r="T36" s="7"/>
    </row>
    <row r="37" customFormat="false" ht="10.2" hidden="false" customHeight="false" outlineLevel="0" collapsed="false">
      <c r="A37" s="6" t="n">
        <v>1994</v>
      </c>
      <c r="B37" s="7" t="n">
        <v>344.467093311404</v>
      </c>
      <c r="I37" s="8" t="n">
        <f aca="false">-B37-L37-S37</f>
        <v>0</v>
      </c>
      <c r="L37" s="7" t="n">
        <v>-126.866526315789</v>
      </c>
      <c r="M37" s="7"/>
      <c r="R37" s="7" t="n">
        <v>344.467093311404</v>
      </c>
      <c r="S37" s="7" t="n">
        <v>-217.600566995614</v>
      </c>
      <c r="T37" s="7"/>
    </row>
    <row r="38" customFormat="false" ht="10.2" hidden="false" customHeight="false" outlineLevel="0" collapsed="false">
      <c r="A38" s="6" t="n">
        <v>1995</v>
      </c>
      <c r="B38" s="7" t="n">
        <v>386.098206999269</v>
      </c>
      <c r="I38" s="8" t="n">
        <f aca="false">-B38-L38-S38</f>
        <v>0</v>
      </c>
      <c r="L38" s="7" t="n">
        <v>-149.521263157895</v>
      </c>
      <c r="M38" s="7"/>
      <c r="R38" s="7" t="n">
        <v>386.098206999269</v>
      </c>
      <c r="S38" s="7" t="n">
        <v>-236.576943841374</v>
      </c>
      <c r="T38" s="7"/>
    </row>
    <row r="39" customFormat="false" ht="10.2" hidden="false" customHeight="false" outlineLevel="0" collapsed="false">
      <c r="A39" s="6" t="n">
        <v>1996</v>
      </c>
      <c r="B39" s="7" t="n">
        <v>477.208870577485</v>
      </c>
      <c r="I39" s="8" t="n">
        <f aca="false">-B39-L39-S39</f>
        <v>0</v>
      </c>
      <c r="L39" s="7" t="n">
        <v>-159.810289473684</v>
      </c>
      <c r="M39" s="7"/>
      <c r="R39" s="7" t="n">
        <v>477.208870577485</v>
      </c>
      <c r="S39" s="7" t="n">
        <v>-317.398581103801</v>
      </c>
      <c r="T39" s="7"/>
    </row>
    <row r="40" customFormat="false" ht="10.2" hidden="false" customHeight="false" outlineLevel="0" collapsed="false">
      <c r="A40" s="6" t="n">
        <v>1997</v>
      </c>
      <c r="B40" s="7" t="n">
        <v>474.70246505848</v>
      </c>
      <c r="I40" s="8" t="n">
        <f aca="false">-B40-L40-S40</f>
        <v>0</v>
      </c>
      <c r="L40" s="7" t="n">
        <v>-157.639210526316</v>
      </c>
      <c r="M40" s="7"/>
      <c r="R40" s="7" t="n">
        <v>474.70246505848</v>
      </c>
      <c r="S40" s="7" t="n">
        <v>-317.063254532164</v>
      </c>
      <c r="T40" s="7"/>
    </row>
    <row r="41" customFormat="false" ht="10.2" hidden="false" customHeight="false" outlineLevel="0" collapsed="false">
      <c r="A41" s="6" t="n">
        <v>1998</v>
      </c>
      <c r="B41" s="7" t="n">
        <v>585.761497861842</v>
      </c>
      <c r="I41" s="8" t="n">
        <f aca="false">-B41-L41-S41</f>
        <v>0</v>
      </c>
      <c r="L41" s="7" t="n">
        <v>-133.002184210526</v>
      </c>
      <c r="M41" s="7"/>
      <c r="R41" s="7" t="n">
        <v>585.761497861842</v>
      </c>
      <c r="S41" s="7" t="n">
        <v>-452.759313651316</v>
      </c>
      <c r="T41" s="7"/>
    </row>
    <row r="42" customFormat="false" ht="10.2" hidden="false" customHeight="false" outlineLevel="0" collapsed="false">
      <c r="A42" s="6" t="n">
        <v>1999</v>
      </c>
      <c r="B42" s="7" t="n">
        <v>610.53806310307</v>
      </c>
      <c r="I42" s="8" t="n">
        <f aca="false">-B42-L42-S42</f>
        <v>0</v>
      </c>
      <c r="L42" s="7" t="n">
        <v>-85.8992105263158</v>
      </c>
      <c r="M42" s="7"/>
      <c r="R42" s="7" t="n">
        <v>610.53806310307</v>
      </c>
      <c r="S42" s="7" t="n">
        <v>-524.638852576755</v>
      </c>
      <c r="T42" s="7"/>
    </row>
    <row r="43" customFormat="false" ht="10.2" hidden="false" customHeight="false" outlineLevel="0" collapsed="false">
      <c r="A43" s="6" t="n">
        <v>2000</v>
      </c>
      <c r="B43" s="7" t="n">
        <v>546.184471875</v>
      </c>
      <c r="I43" s="8" t="n">
        <f aca="false">-B43-L43-S43</f>
        <v>0</v>
      </c>
      <c r="L43" s="7" t="n">
        <v>-84.1057105263158</v>
      </c>
      <c r="M43" s="7"/>
      <c r="R43" s="7" t="n">
        <v>546.184471875</v>
      </c>
      <c r="S43" s="7" t="n">
        <v>-462.078761348684</v>
      </c>
      <c r="T43" s="7"/>
    </row>
    <row r="44" customFormat="false" ht="10.2" hidden="false" customHeight="false" outlineLevel="0" collapsed="false">
      <c r="A44" s="6" t="n">
        <v>2001</v>
      </c>
      <c r="B44" s="7" t="n">
        <v>563.016943086006</v>
      </c>
      <c r="I44" s="8" t="n">
        <f aca="false">-B44-L44-S44</f>
        <v>0</v>
      </c>
      <c r="L44" s="7" t="n">
        <v>-118.826315789474</v>
      </c>
      <c r="M44" s="7"/>
      <c r="R44" s="7" t="n">
        <v>563.016943086006</v>
      </c>
      <c r="S44" s="7" t="n">
        <v>-444.190627296532</v>
      </c>
      <c r="T44" s="7"/>
    </row>
    <row r="45" customFormat="false" ht="10.2" hidden="false" customHeight="false" outlineLevel="0" collapsed="false">
      <c r="A45" s="6" t="n">
        <v>2002</v>
      </c>
      <c r="B45" s="7" t="n">
        <v>559.751065248654</v>
      </c>
      <c r="I45" s="8" t="n">
        <f aca="false">-B45-L45-S45</f>
        <v>0</v>
      </c>
      <c r="L45" s="7" t="n">
        <v>-133.263157894737</v>
      </c>
      <c r="M45" s="7"/>
      <c r="R45" s="7" t="n">
        <v>559.751065248654</v>
      </c>
      <c r="S45" s="7" t="n">
        <v>-426.487907353917</v>
      </c>
      <c r="T45" s="7"/>
    </row>
    <row r="46" customFormat="false" ht="10.2" hidden="false" customHeight="false" outlineLevel="0" collapsed="false">
      <c r="A46" s="6" t="n">
        <v>2003</v>
      </c>
      <c r="B46" s="7" t="n">
        <v>600.39430857903</v>
      </c>
      <c r="I46" s="8" t="n">
        <f aca="false">-B46-L46-S46</f>
        <v>0</v>
      </c>
      <c r="L46" s="7" t="n">
        <v>-137.705263157895</v>
      </c>
      <c r="M46" s="7"/>
      <c r="R46" s="7" t="n">
        <v>600.39430857903</v>
      </c>
      <c r="S46" s="7" t="n">
        <v>-462.689045421135</v>
      </c>
      <c r="T46" s="7"/>
    </row>
    <row r="47" customFormat="false" ht="10.2" hidden="false" customHeight="false" outlineLevel="0" collapsed="false">
      <c r="A47" s="6" t="n">
        <v>2004</v>
      </c>
      <c r="B47" s="7" t="n">
        <v>646.7042458905</v>
      </c>
      <c r="I47" s="8" t="n">
        <f aca="false">-B47-L47-S47</f>
        <v>0</v>
      </c>
      <c r="L47" s="7" t="n">
        <v>-151.53393</v>
      </c>
      <c r="M47" s="7"/>
      <c r="R47" s="7" t="n">
        <v>646.7042458905</v>
      </c>
      <c r="S47" s="7" t="n">
        <v>-495.1703158905</v>
      </c>
      <c r="T47" s="7"/>
    </row>
    <row r="48" customFormat="false" ht="10.2" hidden="false" customHeight="false" outlineLevel="0" collapsed="false">
      <c r="A48" s="6" t="n">
        <v>2005</v>
      </c>
      <c r="B48" s="7" t="n">
        <v>628.646454457389</v>
      </c>
      <c r="I48" s="8" t="n">
        <f aca="false">-B48-L48-S48</f>
        <v>0</v>
      </c>
      <c r="L48" s="7" t="n">
        <v>-105.27235</v>
      </c>
      <c r="M48" s="7"/>
      <c r="R48" s="7" t="n">
        <v>628.646454457389</v>
      </c>
      <c r="S48" s="7" t="n">
        <v>-523.374104457389</v>
      </c>
      <c r="T48" s="7"/>
    </row>
    <row r="49" customFormat="false" ht="10.2" hidden="false" customHeight="false" outlineLevel="0" collapsed="false">
      <c r="A49" s="6" t="n">
        <v>2006</v>
      </c>
      <c r="B49" s="7" t="n">
        <v>608.004665552667</v>
      </c>
      <c r="I49" s="8" t="n">
        <f aca="false">-B49-L49-S49</f>
        <v>0</v>
      </c>
      <c r="L49" s="7" t="n">
        <v>-152</v>
      </c>
      <c r="M49" s="7"/>
      <c r="R49" s="7" t="n">
        <v>608.004665552667</v>
      </c>
      <c r="S49" s="7" t="n">
        <v>-456.004665552667</v>
      </c>
      <c r="T49" s="7"/>
    </row>
    <row r="50" customFormat="false" ht="10.2" hidden="false" customHeight="false" outlineLevel="0" collapsed="false">
      <c r="A50" s="12" t="n">
        <v>2007</v>
      </c>
      <c r="B50" s="16" t="n">
        <v>660</v>
      </c>
      <c r="I50" s="8" t="n">
        <f aca="false">-B50-L50-S50</f>
        <v>0.0358850000000075</v>
      </c>
      <c r="L50" s="16" t="n">
        <v>-156.035885</v>
      </c>
      <c r="M50" s="7"/>
      <c r="R50" s="16" t="n">
        <v>660</v>
      </c>
      <c r="S50" s="16" t="n">
        <v>-504</v>
      </c>
      <c r="T50" s="7"/>
    </row>
    <row r="51" customFormat="false" ht="10.2" hidden="false" customHeight="false" outlineLevel="0" collapsed="false">
      <c r="A51" s="12" t="n">
        <v>2008</v>
      </c>
      <c r="B51" s="16" t="n">
        <v>711</v>
      </c>
      <c r="I51" s="8" t="n">
        <f aca="false">-B51-L51-S51</f>
        <v>-0.184999999999945</v>
      </c>
      <c r="L51" s="16" t="n">
        <v>-168.815</v>
      </c>
      <c r="M51" s="7"/>
      <c r="R51" s="16" t="n">
        <v>711</v>
      </c>
      <c r="S51" s="16" t="n">
        <v>-542</v>
      </c>
      <c r="T51" s="7"/>
    </row>
    <row r="52" customFormat="false" ht="10.2" hidden="false" customHeight="false" outlineLevel="0" collapsed="false">
      <c r="A52" s="12" t="n">
        <v>2009</v>
      </c>
      <c r="B52" s="16" t="n">
        <v>470</v>
      </c>
      <c r="I52" s="8" t="n">
        <f aca="false">-B52-L52-S52</f>
        <v>-0.385359999999991</v>
      </c>
      <c r="L52" s="16" t="n">
        <v>-146.61464</v>
      </c>
      <c r="M52" s="7"/>
      <c r="R52" s="16" t="n">
        <v>470</v>
      </c>
      <c r="S52" s="16" t="n">
        <v>-323</v>
      </c>
      <c r="T52" s="7"/>
    </row>
    <row r="53" customFormat="false" ht="10.2" hidden="false" customHeight="false" outlineLevel="0" collapsed="false">
      <c r="A53" s="12" t="n">
        <v>2010</v>
      </c>
      <c r="B53" s="9" t="n">
        <v>568.907852489366</v>
      </c>
      <c r="I53" s="8" t="n">
        <f aca="false">-B53-L53-S53</f>
        <v>0</v>
      </c>
      <c r="L53" s="9" t="n">
        <v>-136.99</v>
      </c>
      <c r="M53" s="7"/>
      <c r="R53" s="9" t="n">
        <v>568.907852489366</v>
      </c>
      <c r="S53" s="9" t="n">
        <v>-431.917852489366</v>
      </c>
      <c r="T53" s="7"/>
    </row>
    <row r="54" customFormat="false" ht="10.2" hidden="false" customHeight="false" outlineLevel="0" collapsed="false">
      <c r="A54" s="12" t="n">
        <v>2011</v>
      </c>
      <c r="B54" s="9" t="n">
        <v>614.76868380054</v>
      </c>
      <c r="I54" s="8" t="n">
        <f aca="false">-B54-L54-S54</f>
        <v>0</v>
      </c>
      <c r="L54" s="9" t="n">
        <v>-146.3</v>
      </c>
      <c r="M54" s="7"/>
      <c r="R54" s="9" t="n">
        <v>614.76868380054</v>
      </c>
      <c r="S54" s="9" t="n">
        <v>-468.46868380054</v>
      </c>
      <c r="T54" s="7"/>
    </row>
    <row r="55" customFormat="false" ht="10.2" hidden="false" customHeight="false" outlineLevel="0" collapsed="false">
      <c r="A55" s="12" t="n">
        <v>2012</v>
      </c>
      <c r="B55" s="9" t="n">
        <v>578.685402309447</v>
      </c>
      <c r="I55" s="8" t="n">
        <f aca="false">-B55-L55-S55</f>
        <v>0</v>
      </c>
      <c r="L55" s="9" t="n">
        <v>-141.645</v>
      </c>
      <c r="M55" s="7"/>
      <c r="R55" s="9" t="n">
        <v>578.685402309447</v>
      </c>
      <c r="S55" s="9" t="n">
        <v>-437.040402309447</v>
      </c>
      <c r="T55" s="7"/>
    </row>
    <row r="56" customFormat="false" ht="10.2" hidden="false" customHeight="false" outlineLevel="0" collapsed="false">
      <c r="A56" s="12" t="n">
        <v>2013</v>
      </c>
      <c r="B56" s="9" t="n">
        <v>543.972419310837</v>
      </c>
      <c r="I56" s="8" t="n">
        <f aca="false">-B56-L56-S56</f>
        <v>0</v>
      </c>
      <c r="L56" s="9" t="n">
        <v>-133</v>
      </c>
      <c r="M56" s="7"/>
      <c r="R56" s="9" t="n">
        <v>543.972419310837</v>
      </c>
      <c r="S56" s="9" t="n">
        <v>-410.972419310837</v>
      </c>
      <c r="T56" s="7"/>
    </row>
    <row r="57" customFormat="false" ht="10.2" hidden="false" customHeight="false" outlineLevel="0" collapsed="false">
      <c r="A57" s="12" t="n">
        <v>2014</v>
      </c>
      <c r="B57" s="9" t="n">
        <v>584.469423906362</v>
      </c>
      <c r="I57" s="8" t="n">
        <f aca="false">-B57-L57-S57</f>
        <v>0</v>
      </c>
      <c r="L57" s="9" t="n">
        <v>-142.5</v>
      </c>
      <c r="M57" s="7"/>
      <c r="R57" s="9" t="n">
        <v>584.469423906362</v>
      </c>
      <c r="S57" s="9" t="n">
        <v>-441.969423906362</v>
      </c>
      <c r="T57" s="7"/>
    </row>
    <row r="58" customFormat="false" ht="10.2" hidden="false" customHeight="false" outlineLevel="0" collapsed="false">
      <c r="A58" s="12" t="n">
        <v>2015</v>
      </c>
      <c r="B58" s="9" t="n">
        <v>599.283551083672</v>
      </c>
      <c r="I58" s="8" t="n">
        <f aca="false">-B58-L58-S58</f>
        <v>0</v>
      </c>
      <c r="L58" s="9" t="n">
        <v>-134.99994</v>
      </c>
      <c r="M58" s="7"/>
      <c r="R58" s="9" t="n">
        <v>599.283551083672</v>
      </c>
      <c r="S58" s="9" t="n">
        <v>-464.283611083672</v>
      </c>
      <c r="T5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0.2"/>
  <cols>
    <col collapsed="false" hidden="false" max="1" min="1" style="1" width="11.4615384615385"/>
    <col collapsed="false" hidden="false" max="5" min="2" style="1" width="8.03238866396761"/>
    <col collapsed="false" hidden="false" max="6" min="6" style="1" width="6.31983805668016"/>
    <col collapsed="false" hidden="false" max="9" min="7" style="1" width="8.03238866396761"/>
    <col collapsed="false" hidden="false" max="10" min="10" style="1" width="2.46558704453441"/>
    <col collapsed="false" hidden="false" max="19" min="11" style="1" width="8.67611336032389"/>
    <col collapsed="false" hidden="false" max="20" min="20" style="1" width="2.89068825910931"/>
    <col collapsed="false" hidden="false" max="26" min="21" style="1" width="8.46153846153846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27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846.528965</v>
      </c>
      <c r="C3" s="7" t="n">
        <v>0</v>
      </c>
      <c r="D3" s="7" t="n">
        <v>0</v>
      </c>
      <c r="E3" s="7" t="n">
        <v>0</v>
      </c>
      <c r="F3" s="7"/>
      <c r="G3" s="7" t="n">
        <v>0</v>
      </c>
      <c r="H3" s="7" t="n">
        <v>-32.2137525</v>
      </c>
      <c r="I3" s="8" t="n">
        <f aca="false">-SUM(B3:H3)-K3-L3-S3+SUM(U3:Z3)</f>
        <v>0</v>
      </c>
      <c r="K3" s="7" t="n">
        <v>-40.26413</v>
      </c>
      <c r="L3" s="7" t="n">
        <v>0</v>
      </c>
      <c r="M3" s="7" t="n">
        <v>846.528965</v>
      </c>
      <c r="O3" s="7"/>
      <c r="P3" s="7"/>
      <c r="S3" s="7" t="n">
        <v>-121.3150825</v>
      </c>
      <c r="U3" s="7"/>
      <c r="V3" s="7" t="n">
        <v>210.56</v>
      </c>
      <c r="W3" s="7" t="n">
        <v>21.056</v>
      </c>
      <c r="X3" s="7" t="n">
        <v>0</v>
      </c>
      <c r="Z3" s="7" t="n">
        <v>421.12</v>
      </c>
    </row>
    <row r="4" customFormat="false" ht="10.2" hidden="false" customHeight="false" outlineLevel="0" collapsed="false">
      <c r="A4" s="6" t="n">
        <v>1961</v>
      </c>
      <c r="B4" s="7" t="n">
        <v>1575.729136</v>
      </c>
      <c r="C4" s="7" t="n">
        <v>0</v>
      </c>
      <c r="D4" s="7" t="n">
        <v>0</v>
      </c>
      <c r="E4" s="7" t="n">
        <v>0</v>
      </c>
      <c r="F4" s="7"/>
      <c r="G4" s="7" t="n">
        <v>0</v>
      </c>
      <c r="H4" s="7" t="n">
        <v>-70.668856</v>
      </c>
      <c r="I4" s="8" t="n">
        <f aca="false">-SUM(B4:H4)-K4-L4-S4+SUM(U4:Z4)</f>
        <v>0</v>
      </c>
      <c r="K4" s="7" t="n">
        <v>-323.48171</v>
      </c>
      <c r="L4" s="7" t="n">
        <v>0</v>
      </c>
      <c r="M4" s="7" t="n">
        <v>1575.729136</v>
      </c>
      <c r="O4" s="7"/>
      <c r="P4" s="7"/>
      <c r="S4" s="7" t="n">
        <v>-128.63257</v>
      </c>
      <c r="U4" s="7"/>
      <c r="V4" s="7" t="n">
        <v>339.66</v>
      </c>
      <c r="W4" s="7" t="n">
        <v>33.966</v>
      </c>
      <c r="X4" s="7" t="n">
        <v>0</v>
      </c>
      <c r="Z4" s="7" t="n">
        <v>679.32</v>
      </c>
    </row>
    <row r="5" customFormat="false" ht="10.2" hidden="false" customHeight="false" outlineLevel="0" collapsed="false">
      <c r="A5" s="6" t="n">
        <v>1962</v>
      </c>
      <c r="B5" s="7" t="n">
        <v>2009.954934</v>
      </c>
      <c r="C5" s="7" t="n">
        <v>0</v>
      </c>
      <c r="D5" s="7" t="n">
        <v>0</v>
      </c>
      <c r="E5" s="7" t="n">
        <v>0</v>
      </c>
      <c r="F5" s="7"/>
      <c r="G5" s="7" t="n">
        <v>0</v>
      </c>
      <c r="H5" s="7" t="n">
        <v>-91.836429</v>
      </c>
      <c r="I5" s="8" t="n">
        <f aca="false">-SUM(B5:H5)-K5-L5-S5+SUM(U5:Z5)</f>
        <v>0</v>
      </c>
      <c r="K5" s="7" t="n">
        <v>-444.8385</v>
      </c>
      <c r="L5" s="7" t="n">
        <v>0</v>
      </c>
      <c r="M5" s="7" t="n">
        <v>2009.954934</v>
      </c>
      <c r="O5" s="7"/>
      <c r="P5" s="7"/>
      <c r="S5" s="7" t="n">
        <v>-148.216005</v>
      </c>
      <c r="U5" s="7"/>
      <c r="V5" s="7" t="n">
        <v>427.44</v>
      </c>
      <c r="W5" s="7" t="n">
        <v>42.744</v>
      </c>
      <c r="X5" s="7" t="n">
        <v>0</v>
      </c>
      <c r="Z5" s="7" t="n">
        <v>854.88</v>
      </c>
    </row>
    <row r="6" customFormat="false" ht="10.2" hidden="false" customHeight="false" outlineLevel="0" collapsed="false">
      <c r="A6" s="6" t="n">
        <v>1963</v>
      </c>
      <c r="B6" s="7" t="n">
        <v>2245.538011</v>
      </c>
      <c r="C6" s="7" t="n">
        <v>0</v>
      </c>
      <c r="D6" s="7" t="n">
        <v>0</v>
      </c>
      <c r="E6" s="7" t="n">
        <v>0</v>
      </c>
      <c r="F6" s="7"/>
      <c r="G6" s="7" t="n">
        <v>0</v>
      </c>
      <c r="H6" s="7" t="n">
        <v>-101.3197185</v>
      </c>
      <c r="I6" s="8" t="n">
        <f aca="false">-SUM(B6:H6)-K6-L6-S6+SUM(U6:Z6)</f>
        <v>0</v>
      </c>
      <c r="K6" s="7" t="n">
        <v>-418.1457</v>
      </c>
      <c r="L6" s="7" t="n">
        <v>0</v>
      </c>
      <c r="M6" s="7" t="n">
        <v>2245.538011</v>
      </c>
      <c r="O6" s="7"/>
      <c r="P6" s="7"/>
      <c r="S6" s="7" t="n">
        <v>-186.5505925</v>
      </c>
      <c r="U6" s="7"/>
      <c r="V6" s="7" t="n">
        <v>496.62</v>
      </c>
      <c r="W6" s="7" t="n">
        <v>49.662</v>
      </c>
      <c r="X6" s="7" t="n">
        <v>0</v>
      </c>
      <c r="Z6" s="7" t="n">
        <v>993.24</v>
      </c>
    </row>
    <row r="7" customFormat="false" ht="10.2" hidden="false" customHeight="false" outlineLevel="0" collapsed="false">
      <c r="A7" s="6" t="n">
        <v>1964</v>
      </c>
      <c r="B7" s="7" t="n">
        <v>2399.7129055</v>
      </c>
      <c r="C7" s="7" t="n">
        <v>0</v>
      </c>
      <c r="D7" s="7" t="n">
        <v>0</v>
      </c>
      <c r="E7" s="7" t="n">
        <v>0</v>
      </c>
      <c r="F7" s="7"/>
      <c r="G7" s="7" t="n">
        <v>0</v>
      </c>
      <c r="H7" s="7" t="n">
        <v>-113.6384955</v>
      </c>
      <c r="I7" s="8" t="n">
        <f aca="false">-SUM(B7:H7)-K7-L7-S7+SUM(U7:Z7)</f>
        <v>0</v>
      </c>
      <c r="K7" s="7" t="n">
        <v>-299.40424</v>
      </c>
      <c r="L7" s="7" t="n">
        <v>0</v>
      </c>
      <c r="M7" s="7" t="n">
        <v>2399.7129055</v>
      </c>
      <c r="O7" s="7"/>
      <c r="P7" s="7"/>
      <c r="S7" s="7" t="n">
        <v>-196.79217</v>
      </c>
      <c r="U7" s="7"/>
      <c r="V7" s="7" t="n">
        <v>577.38</v>
      </c>
      <c r="W7" s="7" t="n">
        <v>57.738</v>
      </c>
      <c r="X7" s="7" t="n">
        <v>0</v>
      </c>
      <c r="Z7" s="7" t="n">
        <v>1154.76</v>
      </c>
    </row>
    <row r="8" customFormat="false" ht="10.2" hidden="false" customHeight="false" outlineLevel="0" collapsed="false">
      <c r="A8" s="6" t="n">
        <v>1965</v>
      </c>
      <c r="B8" s="7" t="n">
        <v>2743.2928515</v>
      </c>
      <c r="C8" s="7" t="n">
        <v>0</v>
      </c>
      <c r="D8" s="7" t="n">
        <v>0</v>
      </c>
      <c r="E8" s="7" t="n">
        <v>0</v>
      </c>
      <c r="F8" s="7"/>
      <c r="G8" s="7" t="n">
        <v>0</v>
      </c>
      <c r="H8" s="7" t="n">
        <v>-136.710794</v>
      </c>
      <c r="I8" s="8" t="n">
        <f aca="false">-SUM(B8:H8)-K8-L8-S8+SUM(U8:Z8)</f>
        <v>0</v>
      </c>
      <c r="K8" s="7" t="n">
        <v>-404.68642</v>
      </c>
      <c r="L8" s="7" t="n">
        <v>0</v>
      </c>
      <c r="M8" s="7" t="n">
        <v>2743.2928515</v>
      </c>
      <c r="O8" s="7"/>
      <c r="P8" s="7"/>
      <c r="S8" s="7" t="n">
        <v>-187.7636375</v>
      </c>
      <c r="U8" s="7"/>
      <c r="V8" s="7" t="n">
        <v>649.72</v>
      </c>
      <c r="W8" s="7" t="n">
        <v>64.972</v>
      </c>
      <c r="X8" s="7" t="n">
        <v>0</v>
      </c>
      <c r="Z8" s="7" t="n">
        <v>1299.44</v>
      </c>
    </row>
    <row r="9" customFormat="false" ht="10.2" hidden="false" customHeight="false" outlineLevel="0" collapsed="false">
      <c r="A9" s="6" t="n">
        <v>1966</v>
      </c>
      <c r="B9" s="7" t="n">
        <v>2899.8798585</v>
      </c>
      <c r="C9" s="7" t="n">
        <v>0</v>
      </c>
      <c r="D9" s="7" t="n">
        <v>0</v>
      </c>
      <c r="E9" s="7" t="n">
        <v>0</v>
      </c>
      <c r="F9" s="7"/>
      <c r="G9" s="7" t="n">
        <v>0</v>
      </c>
      <c r="H9" s="7" t="n">
        <v>-151.677686</v>
      </c>
      <c r="I9" s="8" t="n">
        <f aca="false">-SUM(B9:H9)-K9-L9-S9+SUM(U9:Z9)</f>
        <v>0</v>
      </c>
      <c r="K9" s="7" t="n">
        <v>-441.56083</v>
      </c>
      <c r="L9" s="7" t="n">
        <v>0</v>
      </c>
      <c r="M9" s="7" t="n">
        <v>2899.8798585</v>
      </c>
      <c r="O9" s="7"/>
      <c r="P9" s="7"/>
      <c r="S9" s="7" t="n">
        <v>-176.4453425</v>
      </c>
      <c r="U9" s="7"/>
      <c r="V9" s="7" t="n">
        <v>687.16</v>
      </c>
      <c r="W9" s="7" t="n">
        <v>68.716</v>
      </c>
      <c r="X9" s="7" t="n">
        <v>0</v>
      </c>
      <c r="Z9" s="7" t="n">
        <v>1374.32</v>
      </c>
    </row>
    <row r="10" customFormat="false" ht="10.2" hidden="false" customHeight="false" outlineLevel="0" collapsed="false">
      <c r="A10" s="6" t="n">
        <v>1967</v>
      </c>
      <c r="B10" s="7" t="n">
        <v>3161.832135</v>
      </c>
      <c r="C10" s="7" t="n">
        <v>0</v>
      </c>
      <c r="D10" s="7" t="n">
        <v>0</v>
      </c>
      <c r="E10" s="7" t="n">
        <v>0</v>
      </c>
      <c r="F10" s="7"/>
      <c r="G10" s="7" t="n">
        <v>0</v>
      </c>
      <c r="H10" s="7" t="n">
        <v>-162.44594</v>
      </c>
      <c r="I10" s="8" t="n">
        <f aca="false">-SUM(B10:H10)-K10-L10-S10+SUM(U10:Z10)</f>
        <v>0</v>
      </c>
      <c r="K10" s="7" t="n">
        <v>-595.76985</v>
      </c>
      <c r="L10" s="7" t="n">
        <v>0</v>
      </c>
      <c r="M10" s="7" t="n">
        <v>3161.832135</v>
      </c>
      <c r="O10" s="7"/>
      <c r="P10" s="7"/>
      <c r="S10" s="7" t="n">
        <v>-175.770345</v>
      </c>
      <c r="U10" s="7"/>
      <c r="V10" s="7" t="n">
        <v>718.66</v>
      </c>
      <c r="W10" s="7" t="n">
        <v>71.866</v>
      </c>
      <c r="X10" s="7" t="n">
        <v>0</v>
      </c>
      <c r="Z10" s="7" t="n">
        <v>1437.32</v>
      </c>
    </row>
    <row r="11" customFormat="false" ht="10.2" hidden="false" customHeight="false" outlineLevel="0" collapsed="false">
      <c r="A11" s="6" t="n">
        <v>1968</v>
      </c>
      <c r="B11" s="7" t="n">
        <v>3532.2609855</v>
      </c>
      <c r="C11" s="7" t="n">
        <v>0</v>
      </c>
      <c r="D11" s="7" t="n">
        <v>0</v>
      </c>
      <c r="E11" s="7" t="n">
        <v>0</v>
      </c>
      <c r="F11" s="7"/>
      <c r="G11" s="7" t="n">
        <v>0</v>
      </c>
      <c r="H11" s="7" t="n">
        <v>-184.058393</v>
      </c>
      <c r="I11" s="8" t="n">
        <f aca="false">-SUM(B11:H11)-K11-L11-S11+SUM(U11:Z11)</f>
        <v>0</v>
      </c>
      <c r="K11" s="7" t="n">
        <v>-627.02931</v>
      </c>
      <c r="L11" s="7" t="n">
        <v>0</v>
      </c>
      <c r="M11" s="7" t="n">
        <v>3532.2609855</v>
      </c>
      <c r="O11" s="7"/>
      <c r="P11" s="7"/>
      <c r="S11" s="7" t="n">
        <v>-183.0172825</v>
      </c>
      <c r="U11" s="7"/>
      <c r="V11" s="7" t="n">
        <v>818.76</v>
      </c>
      <c r="W11" s="7" t="n">
        <v>81.876</v>
      </c>
      <c r="X11" s="7" t="n">
        <v>0</v>
      </c>
      <c r="Z11" s="7" t="n">
        <v>1637.52</v>
      </c>
    </row>
    <row r="12" customFormat="false" ht="10.2" hidden="false" customHeight="false" outlineLevel="0" collapsed="false">
      <c r="A12" s="6" t="n">
        <v>1969</v>
      </c>
      <c r="B12" s="7" t="n">
        <v>3442.319257</v>
      </c>
      <c r="C12" s="7" t="n">
        <v>0</v>
      </c>
      <c r="D12" s="7" t="n">
        <v>0</v>
      </c>
      <c r="E12" s="7" t="n">
        <v>0</v>
      </c>
      <c r="F12" s="7"/>
      <c r="G12" s="7" t="n">
        <v>0</v>
      </c>
      <c r="H12" s="7" t="n">
        <v>-178.2683545</v>
      </c>
      <c r="I12" s="8" t="n">
        <f aca="false">-SUM(B12:H12)-K12-L12-S12+SUM(U12:Z12)</f>
        <v>0</v>
      </c>
      <c r="K12" s="7" t="n">
        <v>-428.39786</v>
      </c>
      <c r="L12" s="7" t="n">
        <v>0</v>
      </c>
      <c r="M12" s="7" t="n">
        <v>3442.319257</v>
      </c>
      <c r="O12" s="7"/>
      <c r="P12" s="7"/>
      <c r="S12" s="7" t="n">
        <v>-205.9850425</v>
      </c>
      <c r="U12" s="7"/>
      <c r="V12" s="7" t="n">
        <v>848.28</v>
      </c>
      <c r="W12" s="7" t="n">
        <v>84.828</v>
      </c>
      <c r="X12" s="7" t="n">
        <v>0</v>
      </c>
      <c r="Z12" s="7" t="n">
        <v>1696.56</v>
      </c>
    </row>
    <row r="13" customFormat="false" ht="10.2" hidden="false" customHeight="false" outlineLevel="0" collapsed="false">
      <c r="A13" s="6" t="n">
        <v>1970</v>
      </c>
      <c r="B13" s="7" t="n">
        <v>4223.37865505</v>
      </c>
      <c r="C13" s="7" t="n">
        <v>0</v>
      </c>
      <c r="D13" s="7" t="n">
        <v>0</v>
      </c>
      <c r="E13" s="7" t="n">
        <v>0</v>
      </c>
      <c r="F13" s="7"/>
      <c r="G13" s="7" t="n">
        <v>0</v>
      </c>
      <c r="H13" s="7" t="n">
        <v>-204.7856925</v>
      </c>
      <c r="I13" s="8" t="n">
        <f aca="false">-SUM(B13:H13)-K13-L13-S13+SUM(U13:Z13)</f>
        <v>0</v>
      </c>
      <c r="K13" s="7" t="n">
        <v>-604.99696</v>
      </c>
      <c r="L13" s="7" t="n">
        <v>-374.48335755</v>
      </c>
      <c r="M13" s="7" t="n">
        <v>4223.37865505</v>
      </c>
      <c r="O13" s="7"/>
      <c r="P13" s="7"/>
      <c r="S13" s="7" t="n">
        <v>-215.452645</v>
      </c>
      <c r="U13" s="7"/>
      <c r="V13" s="7" t="n">
        <v>777.71</v>
      </c>
      <c r="W13" s="7" t="n">
        <v>231.57</v>
      </c>
      <c r="X13" s="7" t="n">
        <v>0</v>
      </c>
      <c r="Z13" s="7" t="n">
        <v>1814.38</v>
      </c>
    </row>
    <row r="14" customFormat="false" ht="10.2" hidden="false" customHeight="false" outlineLevel="0" collapsed="false">
      <c r="A14" s="6" t="n">
        <v>1971</v>
      </c>
      <c r="B14" s="7" t="n">
        <v>4378.503683275</v>
      </c>
      <c r="C14" s="7" t="n">
        <v>0</v>
      </c>
      <c r="D14" s="7" t="n">
        <v>0</v>
      </c>
      <c r="E14" s="7" t="n">
        <v>0</v>
      </c>
      <c r="F14" s="7"/>
      <c r="G14" s="7" t="n">
        <v>0</v>
      </c>
      <c r="H14" s="7" t="n">
        <v>-218.878802</v>
      </c>
      <c r="I14" s="8" t="n">
        <f aca="false">-SUM(B14:H14)-K14-L14-S14+SUM(U14:Z14)</f>
        <v>0</v>
      </c>
      <c r="K14" s="7" t="n">
        <v>-684.79648</v>
      </c>
      <c r="L14" s="7" t="n">
        <v>-350.882078775</v>
      </c>
      <c r="M14" s="7" t="n">
        <v>4378.503683275</v>
      </c>
      <c r="O14" s="7"/>
      <c r="P14" s="7"/>
      <c r="S14" s="7" t="n">
        <v>-233.8863225</v>
      </c>
      <c r="U14" s="7"/>
      <c r="V14" s="7" t="n">
        <v>889.76</v>
      </c>
      <c r="W14" s="7" t="n">
        <v>292.16</v>
      </c>
      <c r="X14" s="7" t="n">
        <v>0</v>
      </c>
      <c r="Z14" s="7" t="n">
        <v>1708.14</v>
      </c>
    </row>
    <row r="15" customFormat="false" ht="10.2" hidden="false" customHeight="false" outlineLevel="0" collapsed="false">
      <c r="A15" s="6" t="n">
        <v>1972</v>
      </c>
      <c r="B15" s="7" t="n">
        <v>5356.303903925</v>
      </c>
      <c r="C15" s="7" t="n">
        <v>0</v>
      </c>
      <c r="D15" s="7" t="n">
        <v>0</v>
      </c>
      <c r="E15" s="7" t="n">
        <v>0</v>
      </c>
      <c r="F15" s="7"/>
      <c r="G15" s="7" t="n">
        <v>0</v>
      </c>
      <c r="H15" s="7" t="n">
        <v>-210.0268935</v>
      </c>
      <c r="I15" s="8" t="n">
        <f aca="false">-SUM(B15:H15)-K15-L15-S15+SUM(U15:Z15)</f>
        <v>0</v>
      </c>
      <c r="K15" s="7" t="n">
        <v>-1313.69661</v>
      </c>
      <c r="L15" s="7" t="n">
        <v>-256.998292925</v>
      </c>
      <c r="M15" s="7" t="n">
        <v>5356.303903925</v>
      </c>
      <c r="O15" s="7"/>
      <c r="P15" s="7"/>
      <c r="S15" s="7" t="n">
        <v>-234.0021075</v>
      </c>
      <c r="U15" s="7"/>
      <c r="V15" s="7" t="n">
        <v>932.09</v>
      </c>
      <c r="W15" s="7" t="n">
        <v>270.58</v>
      </c>
      <c r="X15" s="7" t="n">
        <v>0</v>
      </c>
      <c r="Z15" s="7" t="n">
        <v>2138.91</v>
      </c>
    </row>
    <row r="16" customFormat="false" ht="10.2" hidden="false" customHeight="false" outlineLevel="0" collapsed="false">
      <c r="A16" s="6" t="n">
        <v>1973</v>
      </c>
      <c r="B16" s="7" t="n">
        <v>5421.89375545</v>
      </c>
      <c r="C16" s="7" t="n">
        <v>0</v>
      </c>
      <c r="D16" s="7" t="n">
        <v>0</v>
      </c>
      <c r="E16" s="7" t="n">
        <v>0</v>
      </c>
      <c r="F16" s="7"/>
      <c r="G16" s="7" t="n">
        <v>0</v>
      </c>
      <c r="H16" s="7" t="n">
        <v>-227.3333065</v>
      </c>
      <c r="I16" s="8" t="n">
        <f aca="false">-SUM(B16:H16)-K16-L16-S16+SUM(U16:Z16)</f>
        <v>0</v>
      </c>
      <c r="K16" s="7" t="n">
        <v>-1027.16152</v>
      </c>
      <c r="L16" s="7" t="n">
        <v>-254.76772395</v>
      </c>
      <c r="M16" s="7" t="n">
        <v>5421.89375545</v>
      </c>
      <c r="O16" s="7"/>
      <c r="P16" s="7"/>
      <c r="S16" s="7" t="n">
        <v>-235.731205</v>
      </c>
      <c r="U16" s="7"/>
      <c r="V16" s="7" t="n">
        <v>1068.21</v>
      </c>
      <c r="W16" s="7" t="n">
        <v>302.95</v>
      </c>
      <c r="X16" s="7" t="n">
        <v>0</v>
      </c>
      <c r="Z16" s="7" t="n">
        <v>2305.74</v>
      </c>
    </row>
    <row r="17" customFormat="false" ht="10.2" hidden="false" customHeight="false" outlineLevel="0" collapsed="false">
      <c r="A17" s="6" t="n">
        <v>1974</v>
      </c>
      <c r="B17" s="7" t="n">
        <v>6121.590721225</v>
      </c>
      <c r="C17" s="7" t="n">
        <v>0</v>
      </c>
      <c r="D17" s="7" t="n">
        <v>0</v>
      </c>
      <c r="E17" s="7" t="n">
        <v>0</v>
      </c>
      <c r="F17" s="7"/>
      <c r="G17" s="7" t="n">
        <v>0</v>
      </c>
      <c r="H17" s="7" t="n">
        <v>-249.8969395</v>
      </c>
      <c r="I17" s="8" t="n">
        <f aca="false">-SUM(B17:H17)-K17-L17-S17+SUM(U17:Z17)</f>
        <v>0</v>
      </c>
      <c r="K17" s="7" t="n">
        <v>-1394.70129</v>
      </c>
      <c r="L17" s="7" t="n">
        <v>-229.634114225</v>
      </c>
      <c r="M17" s="7" t="n">
        <v>6121.590721225</v>
      </c>
      <c r="O17" s="7"/>
      <c r="P17" s="7"/>
      <c r="S17" s="7" t="n">
        <v>-240.1183775</v>
      </c>
      <c r="U17" s="7"/>
      <c r="V17" s="7" t="n">
        <v>1166.98</v>
      </c>
      <c r="W17" s="7" t="n">
        <v>341.13</v>
      </c>
      <c r="X17" s="7" t="n">
        <v>0</v>
      </c>
      <c r="Z17" s="7" t="n">
        <v>2499.13</v>
      </c>
    </row>
    <row r="18" customFormat="false" ht="10.2" hidden="false" customHeight="false" outlineLevel="0" collapsed="false">
      <c r="A18" s="6" t="n">
        <v>1975</v>
      </c>
      <c r="B18" s="7" t="n">
        <v>6545.20565435</v>
      </c>
      <c r="C18" s="7" t="n">
        <v>0</v>
      </c>
      <c r="D18" s="7" t="n">
        <v>0</v>
      </c>
      <c r="E18" s="7" t="n">
        <v>0</v>
      </c>
      <c r="F18" s="7"/>
      <c r="G18" s="7" t="n">
        <v>0</v>
      </c>
      <c r="H18" s="7" t="n">
        <v>-267.242404</v>
      </c>
      <c r="I18" s="8" t="n">
        <f aca="false">-SUM(B18:H18)-K18-L18-S18+SUM(U18:Z18)</f>
        <v>0</v>
      </c>
      <c r="K18" s="7" t="n">
        <v>-1473.01677</v>
      </c>
      <c r="L18" s="7" t="n">
        <v>-324.02921535</v>
      </c>
      <c r="M18" s="7" t="n">
        <v>6545.20565435</v>
      </c>
      <c r="O18" s="7"/>
      <c r="P18" s="7"/>
      <c r="S18" s="7" t="n">
        <v>-236.297265</v>
      </c>
      <c r="U18" s="7"/>
      <c r="V18" s="7" t="n">
        <v>1264.92</v>
      </c>
      <c r="W18" s="7" t="n">
        <v>357.73</v>
      </c>
      <c r="X18" s="7" t="n">
        <v>0</v>
      </c>
      <c r="Z18" s="7" t="n">
        <v>2621.97</v>
      </c>
    </row>
    <row r="19" customFormat="false" ht="10.2" hidden="false" customHeight="false" outlineLevel="0" collapsed="false">
      <c r="A19" s="6" t="n">
        <v>1976</v>
      </c>
      <c r="B19" s="7" t="n">
        <v>6847.6168723</v>
      </c>
      <c r="C19" s="7" t="n">
        <v>0</v>
      </c>
      <c r="D19" s="7" t="n">
        <v>0</v>
      </c>
      <c r="E19" s="7" t="n">
        <v>0</v>
      </c>
      <c r="F19" s="7"/>
      <c r="G19" s="7" t="n">
        <v>0</v>
      </c>
      <c r="H19" s="7" t="n">
        <v>-269.2362715</v>
      </c>
      <c r="I19" s="8" t="n">
        <f aca="false">-SUM(B19:H19)-K19-L19-S19+SUM(U19:Z19)</f>
        <v>0</v>
      </c>
      <c r="K19" s="7" t="n">
        <v>-1195.01159</v>
      </c>
      <c r="L19" s="7" t="n">
        <v>-451.1736908</v>
      </c>
      <c r="M19" s="7" t="n">
        <v>6847.6168723</v>
      </c>
      <c r="O19" s="7"/>
      <c r="P19" s="7"/>
      <c r="S19" s="7" t="n">
        <v>-240.20532</v>
      </c>
      <c r="U19" s="7"/>
      <c r="V19" s="7" t="n">
        <v>1434.24</v>
      </c>
      <c r="W19" s="7" t="n">
        <v>410.85</v>
      </c>
      <c r="X19" s="7" t="n">
        <v>0</v>
      </c>
      <c r="Z19" s="7" t="n">
        <v>2846.9</v>
      </c>
    </row>
    <row r="20" customFormat="false" ht="10.2" hidden="false" customHeight="false" outlineLevel="0" collapsed="false">
      <c r="A20" s="6" t="n">
        <v>1977</v>
      </c>
      <c r="B20" s="7" t="n">
        <v>7047.498109325</v>
      </c>
      <c r="C20" s="7" t="n">
        <v>0</v>
      </c>
      <c r="D20" s="7" t="n">
        <v>0</v>
      </c>
      <c r="E20" s="7" t="n">
        <v>0</v>
      </c>
      <c r="F20" s="7"/>
      <c r="G20" s="7" t="n">
        <v>0</v>
      </c>
      <c r="H20" s="7" t="n">
        <v>-270.0934955</v>
      </c>
      <c r="I20" s="8" t="n">
        <f aca="false">-SUM(B20:H20)-K20-L20-S20+SUM(U20:Z20)</f>
        <v>0</v>
      </c>
      <c r="K20" s="7" t="n">
        <v>-1409.54667</v>
      </c>
      <c r="L20" s="7" t="n">
        <v>-437.182976325</v>
      </c>
      <c r="M20" s="7" t="n">
        <v>7047.498109325</v>
      </c>
      <c r="O20" s="7"/>
      <c r="P20" s="7"/>
      <c r="S20" s="7" t="n">
        <v>-250.3049675</v>
      </c>
      <c r="U20" s="7"/>
      <c r="V20" s="7" t="n">
        <v>1353.73</v>
      </c>
      <c r="W20" s="7" t="n">
        <v>421.64</v>
      </c>
      <c r="X20" s="7" t="n">
        <v>0</v>
      </c>
      <c r="Z20" s="7" t="n">
        <v>2905</v>
      </c>
    </row>
    <row r="21" customFormat="false" ht="10.2" hidden="false" customHeight="false" outlineLevel="0" collapsed="false">
      <c r="A21" s="6" t="n">
        <v>1978</v>
      </c>
      <c r="B21" s="7" t="n">
        <v>6725.035041725</v>
      </c>
      <c r="C21" s="7" t="n">
        <v>0</v>
      </c>
      <c r="D21" s="7" t="n">
        <v>0</v>
      </c>
      <c r="E21" s="7" t="n">
        <v>0</v>
      </c>
      <c r="F21" s="7"/>
      <c r="G21" s="7" t="n">
        <v>0</v>
      </c>
      <c r="H21" s="7" t="n">
        <v>-256.264575</v>
      </c>
      <c r="I21" s="8" t="n">
        <f aca="false">-SUM(B21:H21)-K21-L21-S21+SUM(U21:Z21)</f>
        <v>0</v>
      </c>
      <c r="K21" s="7" t="n">
        <v>-1261.76019</v>
      </c>
      <c r="L21" s="7" t="n">
        <v>-214.270399225</v>
      </c>
      <c r="M21" s="7" t="n">
        <v>6725.035041725</v>
      </c>
      <c r="O21" s="7"/>
      <c r="P21" s="7"/>
      <c r="S21" s="7" t="n">
        <v>-229.3698775</v>
      </c>
      <c r="U21" s="7"/>
      <c r="V21" s="7" t="n">
        <v>1510.6</v>
      </c>
      <c r="W21" s="7" t="n">
        <v>458.16</v>
      </c>
      <c r="X21" s="7" t="n">
        <v>0</v>
      </c>
      <c r="Z21" s="7" t="n">
        <v>2794.61</v>
      </c>
    </row>
    <row r="22" customFormat="false" ht="10.2" hidden="false" customHeight="false" outlineLevel="0" collapsed="false">
      <c r="A22" s="6" t="n">
        <v>1979</v>
      </c>
      <c r="B22" s="7" t="n">
        <v>7404.655247475</v>
      </c>
      <c r="C22" s="7" t="n">
        <v>0</v>
      </c>
      <c r="D22" s="7" t="n">
        <v>0</v>
      </c>
      <c r="E22" s="7" t="n">
        <v>0</v>
      </c>
      <c r="F22" s="7"/>
      <c r="G22" s="7" t="n">
        <v>0</v>
      </c>
      <c r="H22" s="7" t="n">
        <v>-304.024352</v>
      </c>
      <c r="I22" s="8" t="n">
        <f aca="false">-SUM(B22:H22)-K22-L22-S22+SUM(U22:Z22)</f>
        <v>0</v>
      </c>
      <c r="K22" s="7" t="n">
        <v>-1416.48796</v>
      </c>
      <c r="L22" s="7" t="n">
        <v>-296.416432975</v>
      </c>
      <c r="M22" s="7" t="n">
        <v>7404.655247475</v>
      </c>
      <c r="O22" s="7"/>
      <c r="P22" s="7"/>
      <c r="S22" s="7" t="n">
        <v>-272.4365025</v>
      </c>
      <c r="U22" s="7"/>
      <c r="V22" s="7" t="n">
        <v>1559.57</v>
      </c>
      <c r="W22" s="7" t="n">
        <v>511.28</v>
      </c>
      <c r="X22" s="7" t="n">
        <v>0</v>
      </c>
      <c r="Z22" s="7" t="n">
        <v>3044.44</v>
      </c>
    </row>
    <row r="23" customFormat="false" ht="10.2" hidden="false" customHeight="false" outlineLevel="0" collapsed="false">
      <c r="A23" s="6" t="n">
        <v>1980</v>
      </c>
      <c r="B23" s="7" t="n">
        <v>8197.818036</v>
      </c>
      <c r="C23" s="7" t="n">
        <v>0</v>
      </c>
      <c r="D23" s="7" t="n">
        <v>0</v>
      </c>
      <c r="E23" s="7" t="n">
        <v>0</v>
      </c>
      <c r="F23" s="7"/>
      <c r="G23" s="7" t="n">
        <v>0</v>
      </c>
      <c r="H23" s="7" t="n">
        <v>-331.069819</v>
      </c>
      <c r="I23" s="8" t="n">
        <f aca="false">-SUM(B23:H23)-K23-L23-S23+SUM(U23:Z23)</f>
        <v>0</v>
      </c>
      <c r="K23" s="7" t="n">
        <v>-1910.43673</v>
      </c>
      <c r="L23" s="7" t="n">
        <v>-269.724187</v>
      </c>
      <c r="M23" s="7" t="n">
        <v>8197.818036</v>
      </c>
      <c r="O23" s="7"/>
      <c r="P23" s="7"/>
      <c r="S23" s="7" t="n">
        <v>-280.7973</v>
      </c>
      <c r="U23" s="7"/>
      <c r="V23" s="7" t="n">
        <v>1791.14</v>
      </c>
      <c r="W23" s="7" t="n">
        <v>595.94</v>
      </c>
      <c r="X23" s="7" t="n">
        <v>0</v>
      </c>
      <c r="Z23" s="7" t="n">
        <v>3018.71</v>
      </c>
    </row>
    <row r="24" customFormat="false" ht="10.2" hidden="false" customHeight="false" outlineLevel="0" collapsed="false">
      <c r="A24" s="6" t="n">
        <v>1981</v>
      </c>
      <c r="B24" s="7" t="n">
        <v>8202.634723125</v>
      </c>
      <c r="C24" s="7" t="n">
        <v>0</v>
      </c>
      <c r="D24" s="7" t="n">
        <v>0</v>
      </c>
      <c r="E24" s="7" t="n">
        <v>0</v>
      </c>
      <c r="F24" s="7"/>
      <c r="G24" s="7" t="n">
        <v>0</v>
      </c>
      <c r="H24" s="7" t="n">
        <v>-341.974359</v>
      </c>
      <c r="I24" s="8" t="n">
        <f aca="false">-SUM(B24:H24)-K24-L24-S24+SUM(U24:Z24)</f>
        <v>0</v>
      </c>
      <c r="K24" s="7" t="n">
        <v>-1885.94343</v>
      </c>
      <c r="L24" s="7" t="n">
        <v>-208.033596625</v>
      </c>
      <c r="M24" s="7" t="n">
        <v>8202.634723125</v>
      </c>
      <c r="O24" s="7"/>
      <c r="P24" s="7"/>
      <c r="S24" s="7" t="n">
        <v>-307.7733375</v>
      </c>
      <c r="U24" s="7"/>
      <c r="V24" s="7" t="n">
        <v>1920.62</v>
      </c>
      <c r="W24" s="7" t="n">
        <v>602.58</v>
      </c>
      <c r="X24" s="7" t="n">
        <v>0</v>
      </c>
      <c r="Z24" s="7" t="n">
        <v>2935.71</v>
      </c>
    </row>
    <row r="25" customFormat="false" ht="10.2" hidden="false" customHeight="false" outlineLevel="0" collapsed="false">
      <c r="A25" s="6" t="n">
        <v>1982</v>
      </c>
      <c r="B25" s="7" t="n">
        <v>8959.726967025</v>
      </c>
      <c r="C25" s="7" t="n">
        <v>0</v>
      </c>
      <c r="D25" s="7" t="n">
        <v>0</v>
      </c>
      <c r="E25" s="7" t="n">
        <v>0</v>
      </c>
      <c r="F25" s="7"/>
      <c r="G25" s="7" t="n">
        <v>0</v>
      </c>
      <c r="H25" s="7" t="n">
        <v>-402.3328305</v>
      </c>
      <c r="I25" s="8" t="n">
        <f aca="false">-SUM(B25:H25)-K25-L25-S25+SUM(U25:Z25)</f>
        <v>0</v>
      </c>
      <c r="K25" s="7" t="n">
        <v>-2472.39404</v>
      </c>
      <c r="L25" s="7" t="n">
        <v>-165.503799025</v>
      </c>
      <c r="M25" s="7" t="n">
        <v>8959.726967025</v>
      </c>
      <c r="O25" s="7"/>
      <c r="P25" s="7"/>
      <c r="S25" s="7" t="n">
        <v>-320.3162975</v>
      </c>
      <c r="U25" s="7"/>
      <c r="V25" s="7" t="n">
        <v>1931.41</v>
      </c>
      <c r="W25" s="7" t="n">
        <v>634.95</v>
      </c>
      <c r="X25" s="7" t="n">
        <v>0</v>
      </c>
      <c r="Z25" s="7" t="n">
        <v>3032.82</v>
      </c>
    </row>
    <row r="26" customFormat="false" ht="10.2" hidden="false" customHeight="false" outlineLevel="0" collapsed="false">
      <c r="A26" s="6" t="n">
        <v>1983</v>
      </c>
      <c r="B26" s="7" t="n">
        <v>10550.896963575</v>
      </c>
      <c r="C26" s="7" t="n">
        <v>0</v>
      </c>
      <c r="D26" s="7" t="n">
        <v>0</v>
      </c>
      <c r="E26" s="7" t="n">
        <v>0</v>
      </c>
      <c r="F26" s="7"/>
      <c r="G26" s="7" t="n">
        <v>0</v>
      </c>
      <c r="H26" s="7" t="n">
        <v>-480.9543315</v>
      </c>
      <c r="I26" s="8" t="n">
        <f aca="false">-SUM(B26:H26)-K26-L26-S26+SUM(U26:Z26)</f>
        <v>0</v>
      </c>
      <c r="K26" s="7" t="n">
        <v>-2574.77869</v>
      </c>
      <c r="L26" s="7" t="n">
        <v>-223.455299575</v>
      </c>
      <c r="M26" s="7" t="n">
        <v>10550.896963575</v>
      </c>
      <c r="O26" s="7"/>
      <c r="P26" s="7"/>
      <c r="S26" s="7" t="n">
        <v>-307.1786425</v>
      </c>
      <c r="U26" s="7"/>
      <c r="V26" s="7" t="n">
        <v>2569.68</v>
      </c>
      <c r="W26" s="7" t="n">
        <v>741.19</v>
      </c>
      <c r="X26" s="7" t="n">
        <v>0</v>
      </c>
      <c r="Z26" s="7" t="n">
        <v>3653.66</v>
      </c>
    </row>
    <row r="27" customFormat="false" ht="10.2" hidden="false" customHeight="false" outlineLevel="0" collapsed="false">
      <c r="A27" s="6" t="n">
        <v>1984</v>
      </c>
      <c r="B27" s="7" t="n">
        <v>11478.100355175</v>
      </c>
      <c r="C27" s="7" t="n">
        <v>0</v>
      </c>
      <c r="D27" s="7" t="n">
        <v>0</v>
      </c>
      <c r="E27" s="7" t="n">
        <v>0</v>
      </c>
      <c r="F27" s="7"/>
      <c r="G27" s="7" t="n">
        <v>0</v>
      </c>
      <c r="H27" s="7" t="n">
        <v>-529.1254565</v>
      </c>
      <c r="I27" s="8" t="n">
        <f aca="false">-SUM(B27:H27)-K27-L27-S27+SUM(U27:Z27)</f>
        <v>0</v>
      </c>
      <c r="K27" s="7" t="n">
        <v>-2631.46105</v>
      </c>
      <c r="L27" s="7" t="n">
        <v>-266.553066175</v>
      </c>
      <c r="M27" s="7" t="n">
        <v>11478.100355175</v>
      </c>
      <c r="O27" s="7"/>
      <c r="P27" s="7"/>
      <c r="S27" s="7" t="n">
        <v>-306.2307825</v>
      </c>
      <c r="U27" s="7"/>
      <c r="V27" s="7" t="n">
        <v>2958.95</v>
      </c>
      <c r="W27" s="7" t="n">
        <v>1035.84</v>
      </c>
      <c r="X27" s="7" t="n">
        <v>0</v>
      </c>
      <c r="Z27" s="7" t="n">
        <v>3749.94</v>
      </c>
    </row>
    <row r="28" customFormat="false" ht="10.2" hidden="false" customHeight="false" outlineLevel="0" collapsed="false">
      <c r="A28" s="6" t="n">
        <v>1985</v>
      </c>
      <c r="B28" s="7" t="n">
        <v>11654.089048275</v>
      </c>
      <c r="C28" s="7" t="n">
        <v>0</v>
      </c>
      <c r="D28" s="7" t="n">
        <v>0</v>
      </c>
      <c r="E28" s="7" t="n">
        <v>0</v>
      </c>
      <c r="F28" s="7"/>
      <c r="G28" s="7" t="n">
        <v>0</v>
      </c>
      <c r="H28" s="7" t="n">
        <v>-542.440358</v>
      </c>
      <c r="I28" s="8" t="n">
        <f aca="false">-SUM(B28:H28)-K28-L28-S28+SUM(U28:Z28)</f>
        <v>0</v>
      </c>
      <c r="K28" s="7" t="n">
        <v>-2841.76313</v>
      </c>
      <c r="L28" s="7" t="n">
        <v>-310.633137775</v>
      </c>
      <c r="M28" s="7" t="n">
        <v>11654.089048275</v>
      </c>
      <c r="O28" s="7"/>
      <c r="P28" s="7"/>
      <c r="S28" s="7" t="n">
        <v>-313.2924225</v>
      </c>
      <c r="U28" s="7"/>
      <c r="V28" s="7" t="n">
        <v>2874.29</v>
      </c>
      <c r="W28" s="7" t="n">
        <v>1007.62</v>
      </c>
      <c r="X28" s="7" t="n">
        <v>3.32</v>
      </c>
      <c r="Z28" s="7" t="n">
        <v>3760.73</v>
      </c>
    </row>
    <row r="29" customFormat="false" ht="10.2" hidden="false" customHeight="false" outlineLevel="0" collapsed="false">
      <c r="A29" s="6" t="n">
        <v>1986</v>
      </c>
      <c r="B29" s="7" t="n">
        <v>12663.1910771315</v>
      </c>
      <c r="C29" s="7" t="n">
        <v>0</v>
      </c>
      <c r="D29" s="7" t="n">
        <v>0</v>
      </c>
      <c r="E29" s="7" t="n">
        <v>0</v>
      </c>
      <c r="F29" s="7"/>
      <c r="G29" s="7" t="n">
        <v>0</v>
      </c>
      <c r="H29" s="7" t="n">
        <v>-590.4534095</v>
      </c>
      <c r="I29" s="8" t="n">
        <f aca="false">-SUM(B29:H29)-K29-L29-S29+SUM(U29:Z29)</f>
        <v>0</v>
      </c>
      <c r="K29" s="7" t="n">
        <v>-2797.90322580645</v>
      </c>
      <c r="L29" s="7" t="n">
        <v>-345.435274325</v>
      </c>
      <c r="M29" s="7" t="n">
        <v>12663.1910771315</v>
      </c>
      <c r="O29" s="7"/>
      <c r="P29" s="7"/>
      <c r="S29" s="7" t="n">
        <v>-312.3391675</v>
      </c>
      <c r="U29" s="7"/>
      <c r="V29" s="7" t="n">
        <v>3002.11</v>
      </c>
      <c r="W29" s="7" t="n">
        <v>1402.7</v>
      </c>
      <c r="X29" s="7" t="n">
        <v>14.94</v>
      </c>
      <c r="Z29" s="7" t="n">
        <v>4197.31</v>
      </c>
    </row>
    <row r="30" customFormat="false" ht="10.2" hidden="false" customHeight="false" outlineLevel="0" collapsed="false">
      <c r="A30" s="6" t="n">
        <v>1987</v>
      </c>
      <c r="B30" s="7" t="n">
        <v>12914.133292125</v>
      </c>
      <c r="C30" s="7" t="n">
        <v>0</v>
      </c>
      <c r="D30" s="7" t="n">
        <v>0</v>
      </c>
      <c r="E30" s="7" t="n">
        <v>0</v>
      </c>
      <c r="F30" s="7"/>
      <c r="G30" s="7" t="n">
        <v>0</v>
      </c>
      <c r="H30" s="7" t="n">
        <v>-604.627859</v>
      </c>
      <c r="I30" s="8" t="n">
        <f aca="false">-SUM(B30:H30)-K30-L30-S30+SUM(U30:Z30)</f>
        <v>0</v>
      </c>
      <c r="K30" s="7" t="n">
        <v>-2617.72787</v>
      </c>
      <c r="L30" s="7" t="n">
        <v>-333.875125625</v>
      </c>
      <c r="M30" s="7" t="n">
        <v>12914.133292125</v>
      </c>
      <c r="O30" s="7"/>
      <c r="P30" s="7"/>
      <c r="S30" s="7" t="n">
        <v>-305.0924375</v>
      </c>
      <c r="U30" s="7"/>
      <c r="V30" s="7" t="n">
        <v>3168.11</v>
      </c>
      <c r="W30" s="7" t="n">
        <v>1417.64</v>
      </c>
      <c r="X30" s="7" t="n">
        <v>34.03</v>
      </c>
      <c r="Z30" s="7" t="n">
        <v>4433.03</v>
      </c>
    </row>
    <row r="31" customFormat="false" ht="10.2" hidden="false" customHeight="false" outlineLevel="0" collapsed="false">
      <c r="A31" s="6" t="n">
        <v>1988</v>
      </c>
      <c r="B31" s="7" t="n">
        <v>15208.20283435</v>
      </c>
      <c r="C31" s="7" t="n">
        <v>0</v>
      </c>
      <c r="D31" s="7" t="n">
        <v>0</v>
      </c>
      <c r="E31" s="7" t="n">
        <v>0</v>
      </c>
      <c r="F31" s="7"/>
      <c r="G31" s="7" t="n">
        <v>0</v>
      </c>
      <c r="H31" s="7" t="n">
        <v>-723.107786</v>
      </c>
      <c r="I31" s="8" t="n">
        <f aca="false">-SUM(B31:H31)-K31-L31-S31+SUM(U31:Z31)</f>
        <v>0</v>
      </c>
      <c r="K31" s="7" t="n">
        <v>-4096.55464</v>
      </c>
      <c r="L31" s="7" t="n">
        <v>-370.16194335</v>
      </c>
      <c r="M31" s="7" t="n">
        <v>15208.20283435</v>
      </c>
      <c r="O31" s="7"/>
      <c r="P31" s="7"/>
      <c r="S31" s="7" t="n">
        <v>-311.528465</v>
      </c>
      <c r="U31" s="7"/>
      <c r="V31" s="7" t="n">
        <v>3488.49</v>
      </c>
      <c r="W31" s="7" t="n">
        <v>1740.51</v>
      </c>
      <c r="X31" s="7" t="n">
        <v>73.87</v>
      </c>
      <c r="Z31" s="7" t="n">
        <v>4403.98</v>
      </c>
    </row>
    <row r="32" customFormat="false" ht="10.2" hidden="false" customHeight="false" outlineLevel="0" collapsed="false">
      <c r="A32" s="6" t="n">
        <v>1989</v>
      </c>
      <c r="B32" s="7" t="n">
        <v>16635.9988513</v>
      </c>
      <c r="C32" s="7" t="n">
        <v>0</v>
      </c>
      <c r="D32" s="7" t="n">
        <v>0</v>
      </c>
      <c r="E32" s="7" t="n">
        <v>0</v>
      </c>
      <c r="F32" s="7"/>
      <c r="G32" s="7" t="n">
        <v>0</v>
      </c>
      <c r="H32" s="7" t="n">
        <v>-779.27123</v>
      </c>
      <c r="I32" s="8" t="n">
        <f aca="false">-SUM(B32:H32)-K32-L32-S32+SUM(U32:Z32)</f>
        <v>0</v>
      </c>
      <c r="K32" s="7" t="n">
        <v>-5631.71019</v>
      </c>
      <c r="L32" s="7" t="n">
        <v>-477.0251613</v>
      </c>
      <c r="M32" s="7" t="n">
        <v>16635.9988513</v>
      </c>
      <c r="O32" s="7"/>
      <c r="P32" s="7"/>
      <c r="S32" s="7" t="n">
        <v>-333.30227</v>
      </c>
      <c r="U32" s="7"/>
      <c r="V32" s="7" t="n">
        <v>3178.07</v>
      </c>
      <c r="W32" s="7" t="n">
        <v>1748.81</v>
      </c>
      <c r="X32" s="7" t="n">
        <v>112.88</v>
      </c>
      <c r="Z32" s="7" t="n">
        <v>4374.93</v>
      </c>
    </row>
    <row r="33" customFormat="false" ht="10.2" hidden="false" customHeight="false" outlineLevel="0" collapsed="false">
      <c r="A33" s="6" t="n">
        <v>1990</v>
      </c>
      <c r="B33" s="7" t="n">
        <v>15594.9432973</v>
      </c>
      <c r="C33" s="7" t="n">
        <v>0</v>
      </c>
      <c r="D33" s="7" t="n">
        <v>0</v>
      </c>
      <c r="E33" s="7" t="n">
        <v>0</v>
      </c>
      <c r="F33" s="7"/>
      <c r="G33" s="7" t="n">
        <v>0</v>
      </c>
      <c r="H33" s="7" t="n">
        <v>-732.0474255</v>
      </c>
      <c r="I33" s="8" t="n">
        <f aca="false">-SUM(B33:H33)-K33-L33-S33+SUM(U33:Z33)</f>
        <v>0</v>
      </c>
      <c r="K33" s="7" t="n">
        <v>-4453.48452</v>
      </c>
      <c r="L33" s="7" t="n">
        <v>-482.8321318</v>
      </c>
      <c r="M33" s="7" t="n">
        <v>15594.9432973</v>
      </c>
      <c r="O33" s="7"/>
      <c r="P33" s="7"/>
      <c r="S33" s="7" t="n">
        <v>-355.84922</v>
      </c>
      <c r="U33" s="7"/>
      <c r="V33" s="7" t="n">
        <v>3607.18</v>
      </c>
      <c r="W33" s="7" t="n">
        <v>1479.06</v>
      </c>
      <c r="X33" s="7" t="n">
        <v>180.94</v>
      </c>
      <c r="Z33" s="7" t="n">
        <v>4303.55</v>
      </c>
    </row>
    <row r="34" customFormat="false" ht="10.2" hidden="false" customHeight="false" outlineLevel="0" collapsed="false">
      <c r="A34" s="6" t="n">
        <v>1991</v>
      </c>
      <c r="B34" s="7" t="n">
        <v>16206.0686868</v>
      </c>
      <c r="C34" s="7" t="n">
        <v>0</v>
      </c>
      <c r="D34" s="7" t="n">
        <v>0</v>
      </c>
      <c r="E34" s="7" t="n">
        <v>0</v>
      </c>
      <c r="F34" s="7"/>
      <c r="G34" s="7" t="n">
        <v>0</v>
      </c>
      <c r="H34" s="7" t="n">
        <v>-771.7958765</v>
      </c>
      <c r="I34" s="8" t="n">
        <f aca="false">-SUM(B34:H34)-K34-L34-S34+SUM(U34:Z34)</f>
        <v>0</v>
      </c>
      <c r="K34" s="7" t="n">
        <v>-4865.97211</v>
      </c>
      <c r="L34" s="7" t="n">
        <v>-334.7833303</v>
      </c>
      <c r="M34" s="7" t="n">
        <v>16206.0686868</v>
      </c>
      <c r="O34" s="7"/>
      <c r="P34" s="7"/>
      <c r="S34" s="7" t="n">
        <v>-532.47737</v>
      </c>
      <c r="U34" s="7"/>
      <c r="V34" s="7" t="n">
        <v>3933.37</v>
      </c>
      <c r="W34" s="7" t="n">
        <v>1066.55</v>
      </c>
      <c r="X34" s="7" t="n">
        <v>316.23</v>
      </c>
      <c r="Z34" s="7" t="n">
        <v>4384.89</v>
      </c>
    </row>
    <row r="35" customFormat="false" ht="10.2" hidden="false" customHeight="false" outlineLevel="0" collapsed="false">
      <c r="A35" s="6" t="n">
        <v>1992</v>
      </c>
      <c r="B35" s="7" t="n">
        <v>16525.178029425</v>
      </c>
      <c r="C35" s="7" t="n">
        <v>0</v>
      </c>
      <c r="D35" s="7" t="n">
        <v>0</v>
      </c>
      <c r="E35" s="7" t="n">
        <v>0</v>
      </c>
      <c r="F35" s="7"/>
      <c r="G35" s="7" t="n">
        <v>0</v>
      </c>
      <c r="H35" s="7" t="n">
        <v>-803.478512</v>
      </c>
      <c r="I35" s="8" t="n">
        <f aca="false">-SUM(B35:H35)-K35-L35-S35+SUM(U35:Z35)</f>
        <v>0</v>
      </c>
      <c r="K35" s="7" t="n">
        <v>-4733.04761</v>
      </c>
      <c r="L35" s="7" t="n">
        <v>-338.224499925</v>
      </c>
      <c r="M35" s="7" t="n">
        <v>16525.178029425</v>
      </c>
      <c r="O35" s="7"/>
      <c r="P35" s="7"/>
      <c r="S35" s="7" t="n">
        <v>-433.9574075</v>
      </c>
      <c r="U35" s="7"/>
      <c r="V35" s="7" t="n">
        <v>4029.65</v>
      </c>
      <c r="W35" s="7" t="n">
        <v>1079</v>
      </c>
      <c r="X35" s="7" t="n">
        <v>468.12</v>
      </c>
      <c r="Z35" s="7" t="n">
        <v>4639.7</v>
      </c>
    </row>
    <row r="36" customFormat="false" ht="10.2" hidden="false" customHeight="false" outlineLevel="0" collapsed="false">
      <c r="A36" s="6" t="n">
        <v>1993</v>
      </c>
      <c r="B36" s="7" t="n">
        <v>18308.5388565</v>
      </c>
      <c r="C36" s="7" t="n">
        <v>0</v>
      </c>
      <c r="D36" s="7" t="n">
        <v>0</v>
      </c>
      <c r="E36" s="7" t="n">
        <v>0</v>
      </c>
      <c r="F36" s="7"/>
      <c r="G36" s="7" t="n">
        <v>0</v>
      </c>
      <c r="H36" s="7" t="n">
        <v>-834.4314115</v>
      </c>
      <c r="I36" s="8" t="n">
        <f aca="false">-SUM(B36:H36)-K36-L36-S36+SUM(U36:Z36)</f>
        <v>0</v>
      </c>
      <c r="K36" s="7" t="n">
        <v>-4923.56</v>
      </c>
      <c r="L36" s="7" t="n">
        <v>-546.67566955</v>
      </c>
      <c r="M36" s="7" t="n">
        <v>18308.5388565</v>
      </c>
      <c r="O36" s="7"/>
      <c r="P36" s="7"/>
      <c r="S36" s="7" t="n">
        <v>-335.437445</v>
      </c>
      <c r="U36" s="7"/>
      <c r="V36" s="7" t="n">
        <v>4922.73</v>
      </c>
      <c r="W36" s="7" t="n">
        <v>1210.14</v>
      </c>
      <c r="X36" s="7" t="n">
        <v>630.8</v>
      </c>
      <c r="Z36" s="7" t="n">
        <v>4904.76433045</v>
      </c>
    </row>
    <row r="37" customFormat="false" ht="10.2" hidden="false" customHeight="false" outlineLevel="0" collapsed="false">
      <c r="A37" s="6" t="n">
        <v>1994</v>
      </c>
      <c r="B37" s="7" t="n">
        <v>18986.817056</v>
      </c>
      <c r="C37" s="7" t="n">
        <v>0</v>
      </c>
      <c r="D37" s="7" t="n">
        <v>0</v>
      </c>
      <c r="E37" s="7" t="n">
        <v>0</v>
      </c>
      <c r="F37" s="7"/>
      <c r="G37" s="7" t="n">
        <v>0</v>
      </c>
      <c r="H37" s="7" t="n">
        <v>-790.0458335</v>
      </c>
      <c r="I37" s="8" t="n">
        <f aca="false">-SUM(B37:H37)-K37-L37-S37+SUM(U37:Z37)</f>
        <v>0</v>
      </c>
      <c r="K37" s="7" t="n">
        <v>-4754.24</v>
      </c>
      <c r="L37" s="7" t="n">
        <v>-723.631509775</v>
      </c>
      <c r="M37" s="7" t="n">
        <v>18986.817056</v>
      </c>
      <c r="O37" s="7"/>
      <c r="P37" s="7"/>
      <c r="S37" s="7" t="n">
        <v>-356.7512225</v>
      </c>
      <c r="U37" s="7"/>
      <c r="V37" s="7" t="n">
        <v>4943.48</v>
      </c>
      <c r="W37" s="7" t="n">
        <v>1035.01</v>
      </c>
      <c r="X37" s="7" t="n">
        <v>781.03</v>
      </c>
      <c r="Z37" s="7" t="n">
        <v>5602.628490225</v>
      </c>
    </row>
    <row r="38" customFormat="false" ht="10.2" hidden="false" customHeight="false" outlineLevel="0" collapsed="false">
      <c r="A38" s="6" t="n">
        <v>1995</v>
      </c>
      <c r="B38" s="7" t="n">
        <v>20364.247457</v>
      </c>
      <c r="C38" s="7" t="n">
        <v>0</v>
      </c>
      <c r="D38" s="7" t="n">
        <v>0</v>
      </c>
      <c r="E38" s="7" t="n">
        <v>0</v>
      </c>
      <c r="F38" s="7"/>
      <c r="G38" s="7" t="n">
        <v>0</v>
      </c>
      <c r="H38" s="7" t="n">
        <v>-877.6981495</v>
      </c>
      <c r="I38" s="8" t="n">
        <f aca="false">-SUM(B38:H38)-K38-L38-S38+SUM(U38:Z38)</f>
        <v>0</v>
      </c>
      <c r="K38" s="7" t="n">
        <v>-5927.86</v>
      </c>
      <c r="L38" s="7" t="n">
        <v>-477.379560925</v>
      </c>
      <c r="M38" s="7" t="n">
        <v>20364.247457</v>
      </c>
      <c r="O38" s="7"/>
      <c r="P38" s="7"/>
      <c r="S38" s="7" t="n">
        <v>-384.0993075</v>
      </c>
      <c r="U38" s="7"/>
      <c r="V38" s="7" t="n">
        <v>4994.94</v>
      </c>
      <c r="W38" s="7" t="n">
        <v>972.76</v>
      </c>
      <c r="X38" s="7" t="n">
        <v>835.81</v>
      </c>
      <c r="Z38" s="7" t="n">
        <v>5893.700439075</v>
      </c>
    </row>
    <row r="39" customFormat="false" ht="10.2" hidden="false" customHeight="false" outlineLevel="0" collapsed="false">
      <c r="A39" s="6" t="n">
        <v>1996</v>
      </c>
      <c r="B39" s="7" t="n">
        <v>22131.3976765</v>
      </c>
      <c r="C39" s="7" t="n">
        <v>0</v>
      </c>
      <c r="D39" s="7" t="n">
        <v>0</v>
      </c>
      <c r="E39" s="7" t="n">
        <v>0</v>
      </c>
      <c r="F39" s="7"/>
      <c r="G39" s="7" t="n">
        <v>0</v>
      </c>
      <c r="H39" s="7" t="n">
        <v>-914.037334</v>
      </c>
      <c r="I39" s="8" t="n">
        <f aca="false">-SUM(B39:H39)-K39-L39-S39+SUM(U39:Z39)</f>
        <v>0</v>
      </c>
      <c r="K39" s="7" t="n">
        <v>-7231.79</v>
      </c>
      <c r="L39" s="7" t="n">
        <v>-593.467722575</v>
      </c>
      <c r="M39" s="7" t="n">
        <v>22131.3976765</v>
      </c>
      <c r="O39" s="7"/>
      <c r="P39" s="7"/>
      <c r="S39" s="7" t="n">
        <v>-507.2003425</v>
      </c>
      <c r="U39" s="7"/>
      <c r="V39" s="7" t="n">
        <v>5052.21</v>
      </c>
      <c r="W39" s="7" t="n">
        <v>976.08</v>
      </c>
      <c r="X39" s="7" t="n">
        <v>906.36</v>
      </c>
      <c r="Z39" s="7" t="n">
        <v>5950.252277425</v>
      </c>
    </row>
    <row r="40" customFormat="false" ht="10.2" hidden="false" customHeight="false" outlineLevel="0" collapsed="false">
      <c r="A40" s="6" t="n">
        <v>1997</v>
      </c>
      <c r="B40" s="7" t="n">
        <v>22882.111221</v>
      </c>
      <c r="C40" s="7" t="n">
        <v>0</v>
      </c>
      <c r="D40" s="7" t="n">
        <v>0</v>
      </c>
      <c r="E40" s="7" t="n">
        <v>-105.41</v>
      </c>
      <c r="F40" s="7"/>
      <c r="G40" s="7" t="n">
        <v>0</v>
      </c>
      <c r="H40" s="7" t="n">
        <v>-963.699471</v>
      </c>
      <c r="I40" s="8" t="n">
        <f aca="false">-SUM(B40:H40)-K40-L40-S40+SUM(U40:Z40)</f>
        <v>0</v>
      </c>
      <c r="K40" s="7" t="n">
        <v>-7152.11</v>
      </c>
      <c r="L40" s="7" t="n">
        <v>-510.3443825</v>
      </c>
      <c r="M40" s="7" t="n">
        <v>22882.111221</v>
      </c>
      <c r="O40" s="7"/>
      <c r="P40" s="7"/>
      <c r="S40" s="7" t="n">
        <v>-609.82175</v>
      </c>
      <c r="U40" s="7"/>
      <c r="V40" s="7" t="n">
        <v>5033.12</v>
      </c>
      <c r="W40" s="7" t="n">
        <v>1027.54</v>
      </c>
      <c r="X40" s="7" t="n">
        <v>1052.44</v>
      </c>
      <c r="Z40" s="7" t="n">
        <v>6427.6256175</v>
      </c>
    </row>
    <row r="41" customFormat="false" ht="10.2" hidden="false" customHeight="false" outlineLevel="0" collapsed="false">
      <c r="A41" s="6" t="n">
        <v>1998</v>
      </c>
      <c r="B41" s="7" t="n">
        <v>24376.201608</v>
      </c>
      <c r="C41" s="7" t="n">
        <v>0</v>
      </c>
      <c r="D41" s="7" t="n">
        <v>0</v>
      </c>
      <c r="E41" s="7" t="n">
        <v>-1030.03</v>
      </c>
      <c r="F41" s="7"/>
      <c r="G41" s="7" t="n">
        <v>0</v>
      </c>
      <c r="H41" s="7" t="n">
        <v>-1013.361608</v>
      </c>
      <c r="I41" s="8" t="n">
        <f aca="false">-SUM(B41:H41)-K41-L41-S41+SUM(U41:Z41)</f>
        <v>0</v>
      </c>
      <c r="K41" s="7" t="n">
        <v>-7094.84</v>
      </c>
      <c r="L41" s="7" t="n">
        <v>-541.46793</v>
      </c>
      <c r="M41" s="7" t="n">
        <v>24376.201608</v>
      </c>
      <c r="O41" s="7"/>
      <c r="P41" s="7"/>
      <c r="S41" s="7" t="n">
        <v>-771.07</v>
      </c>
      <c r="U41" s="7"/>
      <c r="V41" s="7" t="n">
        <v>5116.12</v>
      </c>
      <c r="W41" s="7" t="n">
        <v>1017.58</v>
      </c>
      <c r="X41" s="7" t="n">
        <v>1171.96</v>
      </c>
      <c r="Z41" s="7" t="n">
        <v>6619.77207</v>
      </c>
    </row>
    <row r="42" customFormat="false" ht="10.2" hidden="false" customHeight="false" outlineLevel="0" collapsed="false">
      <c r="A42" s="6" t="n">
        <v>1999</v>
      </c>
      <c r="B42" s="7" t="n">
        <v>27343.831665</v>
      </c>
      <c r="C42" s="7" t="n">
        <v>0</v>
      </c>
      <c r="D42" s="7" t="n">
        <v>0</v>
      </c>
      <c r="E42" s="7" t="n">
        <v>-1687.39</v>
      </c>
      <c r="F42" s="7"/>
      <c r="G42" s="7" t="n">
        <v>0</v>
      </c>
      <c r="H42" s="7" t="n">
        <v>-1071.841665</v>
      </c>
      <c r="I42" s="8" t="n">
        <f aca="false">-SUM(B42:H42)-K42-L42-S42+SUM(U42:Z42)</f>
        <v>0</v>
      </c>
      <c r="K42" s="7" t="n">
        <v>-8864.4</v>
      </c>
      <c r="L42" s="7" t="n">
        <v>-769.89638</v>
      </c>
      <c r="M42" s="7" t="n">
        <v>27343.831665</v>
      </c>
      <c r="O42" s="7"/>
      <c r="P42" s="7"/>
      <c r="S42" s="7" t="n">
        <v>-822.53</v>
      </c>
      <c r="U42" s="7"/>
      <c r="V42" s="7" t="n">
        <v>5701.27</v>
      </c>
      <c r="W42" s="7" t="n">
        <v>1112.2</v>
      </c>
      <c r="X42" s="7" t="n">
        <v>1252.47</v>
      </c>
      <c r="Z42" s="7" t="n">
        <v>6061.83362</v>
      </c>
    </row>
    <row r="43" customFormat="false" ht="10.2" hidden="false" customHeight="false" outlineLevel="0" collapsed="false">
      <c r="A43" s="6" t="n">
        <v>2000</v>
      </c>
      <c r="B43" s="7" t="n">
        <v>28681.341722</v>
      </c>
      <c r="C43" s="7" t="n">
        <v>0</v>
      </c>
      <c r="D43" s="7" t="n">
        <v>0</v>
      </c>
      <c r="E43" s="7" t="n">
        <v>-1970.42</v>
      </c>
      <c r="F43" s="7"/>
      <c r="G43" s="7" t="n">
        <v>0</v>
      </c>
      <c r="H43" s="7" t="n">
        <v>-1130.321722</v>
      </c>
      <c r="I43" s="8" t="n">
        <f aca="false">-SUM(B43:H43)-K43-L43-S43+SUM(U43:Z43)</f>
        <v>0</v>
      </c>
      <c r="K43" s="7" t="n">
        <v>-9046.17</v>
      </c>
      <c r="L43" s="7" t="n">
        <v>-859.49737</v>
      </c>
      <c r="M43" s="7" t="n">
        <v>28681.341722</v>
      </c>
      <c r="O43" s="7"/>
      <c r="P43" s="7"/>
      <c r="S43" s="7" t="n">
        <v>-883.12</v>
      </c>
      <c r="U43" s="7"/>
      <c r="V43" s="7" t="n">
        <v>6062.32</v>
      </c>
      <c r="W43" s="7" t="n">
        <v>1156.19</v>
      </c>
      <c r="X43" s="7" t="n">
        <v>1391.91</v>
      </c>
      <c r="Z43" s="7" t="n">
        <v>6181.39263</v>
      </c>
    </row>
    <row r="44" customFormat="false" ht="10.2" hidden="false" customHeight="false" outlineLevel="0" collapsed="false">
      <c r="A44" s="6" t="n">
        <v>2001</v>
      </c>
      <c r="B44" s="7" t="n">
        <v>27639.988779</v>
      </c>
      <c r="C44" s="7" t="n">
        <v>0</v>
      </c>
      <c r="D44" s="7" t="n">
        <v>0</v>
      </c>
      <c r="E44" s="7" t="n">
        <v>-2808.72</v>
      </c>
      <c r="F44" s="7"/>
      <c r="G44" s="7" t="n">
        <v>0</v>
      </c>
      <c r="H44" s="7" t="n">
        <v>-1188.801779</v>
      </c>
      <c r="I44" s="8" t="n">
        <f aca="false">-SUM(B44:H44)-K44-L44-S44+SUM(U44:Z44)</f>
        <v>0</v>
      </c>
      <c r="K44" s="7" t="n">
        <v>-7385.34</v>
      </c>
      <c r="L44" s="7" t="n">
        <v>-655.14925</v>
      </c>
      <c r="M44" s="7" t="n">
        <v>27639.988779</v>
      </c>
      <c r="O44" s="7"/>
      <c r="P44" s="7"/>
      <c r="S44" s="7" t="n">
        <v>-852.327</v>
      </c>
      <c r="U44" s="7"/>
      <c r="V44" s="7" t="n">
        <v>5853.16</v>
      </c>
      <c r="W44" s="7" t="n">
        <v>1128.8</v>
      </c>
      <c r="X44" s="7" t="n">
        <v>1536.33</v>
      </c>
      <c r="Z44" s="7" t="n">
        <v>6231.36075</v>
      </c>
    </row>
    <row r="45" customFormat="false" ht="10.2" hidden="false" customHeight="false" outlineLevel="0" collapsed="false">
      <c r="A45" s="6" t="n">
        <v>2002</v>
      </c>
      <c r="B45" s="7" t="n">
        <v>26716.661836</v>
      </c>
      <c r="C45" s="7" t="n">
        <v>0</v>
      </c>
      <c r="D45" s="7" t="n">
        <v>0</v>
      </c>
      <c r="E45" s="7" t="n">
        <v>-2645.21</v>
      </c>
      <c r="F45" s="7"/>
      <c r="G45" s="7" t="n">
        <v>0</v>
      </c>
      <c r="H45" s="7" t="n">
        <v>-1247.281836</v>
      </c>
      <c r="I45" s="8" t="n">
        <f aca="false">-SUM(B45:H45)-K45-L45-S45+SUM(U45:Z45)</f>
        <v>0</v>
      </c>
      <c r="K45" s="7" t="n">
        <v>-6460.72</v>
      </c>
      <c r="L45" s="7" t="n">
        <v>-802.93506</v>
      </c>
      <c r="M45" s="7" t="n">
        <v>26716.661836</v>
      </c>
      <c r="O45" s="7"/>
      <c r="P45" s="7"/>
      <c r="S45" s="7" t="n">
        <v>-778.54</v>
      </c>
      <c r="U45" s="7"/>
      <c r="V45" s="7" t="n">
        <v>5833.24</v>
      </c>
      <c r="W45" s="7" t="n">
        <v>1112.2</v>
      </c>
      <c r="X45" s="7" t="n">
        <v>1693.2</v>
      </c>
      <c r="Z45" s="7" t="n">
        <v>6143.33494</v>
      </c>
    </row>
    <row r="46" customFormat="false" ht="10.2" hidden="false" customHeight="false" outlineLevel="0" collapsed="false">
      <c r="A46" s="6" t="n">
        <v>2003</v>
      </c>
      <c r="B46" s="7" t="n">
        <v>29661.881893</v>
      </c>
      <c r="C46" s="7" t="n">
        <v>0</v>
      </c>
      <c r="D46" s="7" t="n">
        <v>0</v>
      </c>
      <c r="E46" s="7" t="n">
        <v>-3144.87</v>
      </c>
      <c r="F46" s="7"/>
      <c r="G46" s="7" t="n">
        <v>0</v>
      </c>
      <c r="H46" s="7" t="n">
        <v>-1305.761893</v>
      </c>
      <c r="I46" s="8" t="n">
        <f aca="false">-SUM(B46:H46)-K46-L46-S46+SUM(U46:Z46)</f>
        <v>0</v>
      </c>
      <c r="K46" s="7" t="n">
        <v>-7263.33</v>
      </c>
      <c r="L46" s="7" t="n">
        <v>-877.31786</v>
      </c>
      <c r="M46" s="7" t="n">
        <v>29661.881893</v>
      </c>
      <c r="O46" s="7"/>
      <c r="P46" s="7"/>
      <c r="S46" s="7" t="n">
        <v>-870.67</v>
      </c>
      <c r="U46" s="7"/>
      <c r="V46" s="7" t="n">
        <v>6041.57</v>
      </c>
      <c r="W46" s="7" t="n">
        <v>1170.3</v>
      </c>
      <c r="X46" s="7" t="n">
        <v>2191.2</v>
      </c>
      <c r="Z46" s="7" t="n">
        <v>6796.86214</v>
      </c>
    </row>
    <row r="47" customFormat="false" ht="10.2" hidden="false" customHeight="false" outlineLevel="0" collapsed="false">
      <c r="A47" s="6" t="n">
        <v>2004</v>
      </c>
      <c r="B47" s="7" t="n">
        <v>32478.59554</v>
      </c>
      <c r="C47" s="7" t="n">
        <v>0</v>
      </c>
      <c r="D47" s="7" t="n">
        <v>0</v>
      </c>
      <c r="E47" s="7" t="n">
        <v>-3540.531</v>
      </c>
      <c r="F47" s="7"/>
      <c r="G47" s="7" t="n">
        <v>0</v>
      </c>
      <c r="H47" s="7" t="n">
        <v>-1364.24195</v>
      </c>
      <c r="I47" s="8" t="n">
        <f aca="false">-SUM(B47:H47)-K47-L47-S47+SUM(U47:Z47)</f>
        <v>0</v>
      </c>
      <c r="K47" s="7" t="n">
        <v>-8584.856</v>
      </c>
      <c r="L47" s="7" t="n">
        <v>-1169.84599</v>
      </c>
      <c r="M47" s="7" t="n">
        <v>32478.59554</v>
      </c>
      <c r="O47" s="7"/>
      <c r="P47" s="7"/>
      <c r="S47" s="7" t="n">
        <v>-1046.298</v>
      </c>
      <c r="U47" s="7"/>
      <c r="V47" s="7" t="n">
        <v>6117.63037</v>
      </c>
      <c r="W47" s="7" t="n">
        <v>1235.27655</v>
      </c>
      <c r="X47" s="7" t="n">
        <v>2526.89267</v>
      </c>
      <c r="Z47" s="7" t="n">
        <v>6893.02301</v>
      </c>
    </row>
    <row r="48" customFormat="false" ht="10.2" hidden="false" customHeight="false" outlineLevel="0" collapsed="false">
      <c r="A48" s="6" t="n">
        <v>2005</v>
      </c>
      <c r="B48" s="7" t="n">
        <v>33547.148413</v>
      </c>
      <c r="C48" s="7" t="n">
        <v>0</v>
      </c>
      <c r="D48" s="7" t="n">
        <v>0</v>
      </c>
      <c r="E48" s="7" t="n">
        <v>-3111.587</v>
      </c>
      <c r="F48" s="7"/>
      <c r="G48" s="7" t="n">
        <v>0</v>
      </c>
      <c r="H48" s="7" t="n">
        <v>-1459.460463</v>
      </c>
      <c r="I48" s="8" t="n">
        <f aca="false">-SUM(B48:H48)-K48-L48-S48+SUM(U48:Z48)</f>
        <v>0</v>
      </c>
      <c r="K48" s="7" t="n">
        <v>-8872.7</v>
      </c>
      <c r="L48" s="7" t="n">
        <v>-1086.09567</v>
      </c>
      <c r="M48" s="7" t="n">
        <v>33547.148413</v>
      </c>
      <c r="O48" s="7"/>
      <c r="P48" s="7"/>
      <c r="S48" s="7" t="n">
        <v>-1095.517</v>
      </c>
      <c r="U48" s="7"/>
      <c r="V48" s="7" t="n">
        <v>6601.92126</v>
      </c>
      <c r="W48" s="7" t="n">
        <v>1268.54544</v>
      </c>
      <c r="X48" s="7" t="n">
        <v>2628.58925</v>
      </c>
      <c r="Z48" s="7" t="n">
        <v>7422.73233</v>
      </c>
    </row>
    <row r="49" customFormat="false" ht="10.2" hidden="false" customHeight="false" outlineLevel="0" collapsed="false">
      <c r="A49" s="6" t="n">
        <v>2006</v>
      </c>
      <c r="B49" s="7" t="n">
        <v>34928.7191445</v>
      </c>
      <c r="C49" s="7" t="n">
        <v>0</v>
      </c>
      <c r="D49" s="7" t="n">
        <v>0</v>
      </c>
      <c r="E49" s="7" t="n">
        <v>-3382.416</v>
      </c>
      <c r="F49" s="7"/>
      <c r="G49" s="7" t="n">
        <v>0</v>
      </c>
      <c r="H49" s="7" t="n">
        <v>-1490.7266045</v>
      </c>
      <c r="I49" s="8" t="n">
        <f aca="false">-SUM(B49:H49)-K49-L49-S49+SUM(U49:Z49)</f>
        <v>0</v>
      </c>
      <c r="K49" s="7" t="n">
        <v>-9446.894</v>
      </c>
      <c r="L49" s="7" t="n">
        <v>-1075.96469</v>
      </c>
      <c r="M49" s="7" t="n">
        <v>34928.7191445</v>
      </c>
      <c r="O49" s="7"/>
      <c r="P49" s="7"/>
      <c r="S49" s="7" t="n">
        <v>-1201.757</v>
      </c>
      <c r="U49" s="7"/>
      <c r="V49" s="7" t="n">
        <v>6597.06576</v>
      </c>
      <c r="W49" s="7" t="n">
        <v>1222.34349</v>
      </c>
      <c r="X49" s="7" t="n">
        <v>2525.57629</v>
      </c>
      <c r="Z49" s="7" t="n">
        <v>7985.97531</v>
      </c>
    </row>
    <row r="50" customFormat="false" ht="10.2" hidden="false" customHeight="false" outlineLevel="0" collapsed="false">
      <c r="A50" s="12" t="n">
        <v>2007</v>
      </c>
      <c r="B50" s="16" t="n">
        <v>35758</v>
      </c>
      <c r="C50" s="9" t="n">
        <v>0</v>
      </c>
      <c r="D50" s="9" t="n">
        <v>-20.252</v>
      </c>
      <c r="E50" s="9" t="n">
        <v>-1507.197</v>
      </c>
      <c r="F50" s="7"/>
      <c r="G50" s="9" t="n">
        <v>-174.3</v>
      </c>
      <c r="H50" s="16" t="n">
        <v>-1968</v>
      </c>
      <c r="I50" s="8" t="n">
        <f aca="false">-SUM(B50:H50)-K50-L50-S50+SUM(U50:Z50)</f>
        <v>0.440419999995356</v>
      </c>
      <c r="K50" s="9" t="n">
        <v>-10106.08</v>
      </c>
      <c r="L50" s="9" t="n">
        <v>-1358.2693364</v>
      </c>
      <c r="M50" s="16" t="n">
        <v>35758</v>
      </c>
      <c r="O50" s="7"/>
      <c r="P50" s="7"/>
      <c r="S50" s="9" t="n">
        <v>-1202.338</v>
      </c>
      <c r="U50" s="7"/>
      <c r="V50" s="9" t="n">
        <v>8013.3346</v>
      </c>
      <c r="W50" s="9" t="n">
        <v>1380.15554</v>
      </c>
      <c r="X50" s="9" t="n">
        <v>2371.98728</v>
      </c>
      <c r="Z50" s="9" t="n">
        <v>7656.5266636</v>
      </c>
    </row>
    <row r="51" customFormat="false" ht="10.2" hidden="false" customHeight="false" outlineLevel="0" collapsed="false">
      <c r="A51" s="12" t="n">
        <v>2008</v>
      </c>
      <c r="B51" s="16" t="n">
        <v>34890</v>
      </c>
      <c r="C51" s="9" t="n">
        <v>375.99</v>
      </c>
      <c r="D51" s="9" t="n">
        <v>5.644</v>
      </c>
      <c r="E51" s="9" t="n">
        <v>-696.536</v>
      </c>
      <c r="F51" s="7"/>
      <c r="G51" s="9" t="n">
        <v>-176.624</v>
      </c>
      <c r="H51" s="16" t="n">
        <v>-2267</v>
      </c>
      <c r="I51" s="8" t="n">
        <f aca="false">-SUM(B51:H51)-K51-L51-S51+SUM(U51:Z51)</f>
        <v>0.141700000000128</v>
      </c>
      <c r="K51" s="9" t="n">
        <v>-10572.54</v>
      </c>
      <c r="L51" s="9" t="n">
        <v>-1664.0121536</v>
      </c>
      <c r="M51" s="16" t="n">
        <v>34890</v>
      </c>
      <c r="O51" s="7"/>
      <c r="P51" s="7"/>
      <c r="S51" s="9" t="n">
        <v>-1148.222</v>
      </c>
      <c r="U51" s="7"/>
      <c r="V51" s="9" t="n">
        <v>7618.17824</v>
      </c>
      <c r="W51" s="9" t="n">
        <v>1335.96883</v>
      </c>
      <c r="X51" s="9" t="n">
        <v>2264.62263</v>
      </c>
      <c r="Z51" s="9" t="n">
        <v>7528.0718464</v>
      </c>
    </row>
    <row r="52" customFormat="false" ht="10.2" hidden="false" customHeight="false" outlineLevel="0" collapsed="false">
      <c r="A52" s="12" t="n">
        <v>2009</v>
      </c>
      <c r="B52" s="16" t="n">
        <v>32858</v>
      </c>
      <c r="C52" s="9" t="n">
        <v>648.23</v>
      </c>
      <c r="D52" s="9" t="n">
        <v>-30.71</v>
      </c>
      <c r="E52" s="9" t="n">
        <v>-509.869</v>
      </c>
      <c r="F52" s="7"/>
      <c r="G52" s="9" t="n">
        <v>-95.118</v>
      </c>
      <c r="H52" s="16" t="n">
        <v>-1693</v>
      </c>
      <c r="I52" s="8" t="n">
        <f aca="false">-SUM(B52:H52)-K52-L52-S52+SUM(U52:Z52)</f>
        <v>0.527239999999438</v>
      </c>
      <c r="K52" s="9" t="n">
        <v>-10328.105</v>
      </c>
      <c r="L52" s="9" t="n">
        <v>-1840.2955299</v>
      </c>
      <c r="M52" s="16" t="n">
        <v>32858</v>
      </c>
      <c r="O52" s="7"/>
      <c r="P52" s="7"/>
      <c r="S52" s="9" t="n">
        <v>-1063.645</v>
      </c>
      <c r="U52" s="7"/>
      <c r="V52" s="9" t="n">
        <v>7585.13428</v>
      </c>
      <c r="W52" s="9" t="n">
        <v>1394.93369</v>
      </c>
      <c r="X52" s="9" t="n">
        <v>2185.28127</v>
      </c>
      <c r="Z52" s="9" t="n">
        <v>6780.6654701</v>
      </c>
    </row>
    <row r="53" customFormat="false" ht="10.2" hidden="false" customHeight="false" outlineLevel="0" collapsed="false">
      <c r="A53" s="12" t="n">
        <v>2010</v>
      </c>
      <c r="B53" s="16" t="n">
        <v>32411</v>
      </c>
      <c r="C53" s="9" t="n">
        <v>1152.704</v>
      </c>
      <c r="D53" s="9" t="n">
        <v>0.83</v>
      </c>
      <c r="E53" s="9" t="n">
        <v>-258.545</v>
      </c>
      <c r="F53" s="7"/>
      <c r="G53" s="9" t="n">
        <v>-114.042</v>
      </c>
      <c r="H53" s="16" t="n">
        <v>-1918</v>
      </c>
      <c r="I53" s="8" t="n">
        <f aca="false">-SUM(B53:H53)-K53-L53-S53+SUM(U53:Z53)</f>
        <v>0.0438099999955739</v>
      </c>
      <c r="K53" s="9" t="n">
        <v>-9561.102</v>
      </c>
      <c r="L53" s="9" t="n">
        <v>-2012.6963488</v>
      </c>
      <c r="M53" s="16" t="n">
        <v>32411</v>
      </c>
      <c r="O53" s="7"/>
      <c r="P53" s="7"/>
      <c r="S53" s="9" t="n">
        <v>-1083.482</v>
      </c>
      <c r="U53" s="7"/>
      <c r="V53" s="9" t="n">
        <v>8225.04934</v>
      </c>
      <c r="W53" s="9" t="n">
        <v>1391.53152</v>
      </c>
      <c r="X53" s="9" t="n">
        <v>2211.25695</v>
      </c>
      <c r="Z53" s="9" t="n">
        <v>6788.8726512</v>
      </c>
    </row>
    <row r="54" customFormat="false" ht="10.2" hidden="false" customHeight="false" outlineLevel="0" collapsed="false">
      <c r="A54" s="12" t="n">
        <v>2011</v>
      </c>
      <c r="B54" s="16" t="n">
        <v>32168</v>
      </c>
      <c r="C54" s="9" t="n">
        <v>2864.33</v>
      </c>
      <c r="D54" s="9" t="n">
        <v>-2.158</v>
      </c>
      <c r="E54" s="9" t="n">
        <v>-103.501</v>
      </c>
      <c r="F54" s="7"/>
      <c r="G54" s="9" t="n">
        <v>-165.419</v>
      </c>
      <c r="H54" s="16" t="n">
        <v>-1318</v>
      </c>
      <c r="I54" s="8" t="n">
        <f aca="false">-SUM(B54:H54)-K54-L54-S54+SUM(U54:Z54)</f>
        <v>-0.402299999997922</v>
      </c>
      <c r="K54" s="9" t="n">
        <v>-10749.33</v>
      </c>
      <c r="L54" s="9" t="n">
        <v>-1918.8712315</v>
      </c>
      <c r="M54" s="16" t="n">
        <v>32168</v>
      </c>
      <c r="O54" s="7"/>
      <c r="P54" s="7"/>
      <c r="S54" s="9" t="n">
        <v>-1071.779</v>
      </c>
      <c r="U54" s="7"/>
      <c r="V54" s="9" t="n">
        <v>8657.42041</v>
      </c>
      <c r="W54" s="9" t="n">
        <v>1394.87725</v>
      </c>
      <c r="X54" s="9" t="n">
        <v>2291.70304</v>
      </c>
      <c r="Z54" s="9" t="n">
        <v>7358.8687685</v>
      </c>
    </row>
    <row r="55" customFormat="false" ht="10.2" hidden="false" customHeight="false" outlineLevel="0" collapsed="false">
      <c r="A55" s="12" t="n">
        <v>2012</v>
      </c>
      <c r="B55" s="16" t="n">
        <v>34350</v>
      </c>
      <c r="C55" s="9" t="n">
        <v>2694.18</v>
      </c>
      <c r="D55" s="9" t="n">
        <v>9.047</v>
      </c>
      <c r="E55" s="9" t="n">
        <v>-52.788</v>
      </c>
      <c r="F55" s="7"/>
      <c r="G55" s="9" t="n">
        <v>-198.619</v>
      </c>
      <c r="H55" s="16" t="n">
        <v>-2374</v>
      </c>
      <c r="I55" s="8" t="n">
        <f aca="false">-SUM(B55:H55)-K55-L55-S55+SUM(U55:Z55)</f>
        <v>-0.0989400000034948</v>
      </c>
      <c r="K55" s="9" t="n">
        <v>-11909.67</v>
      </c>
      <c r="L55" s="9" t="n">
        <v>-1779.2298154</v>
      </c>
      <c r="M55" s="16" t="n">
        <v>34350</v>
      </c>
      <c r="O55" s="7"/>
      <c r="P55" s="7"/>
      <c r="S55" s="9" t="n">
        <v>-1094.355</v>
      </c>
      <c r="U55" s="7"/>
      <c r="V55" s="9" t="n">
        <v>9103.89816</v>
      </c>
      <c r="W55" s="9" t="n">
        <v>1483.33367</v>
      </c>
      <c r="X55" s="9" t="n">
        <v>2311.53423</v>
      </c>
      <c r="Z55" s="9" t="n">
        <v>6745.7001846</v>
      </c>
    </row>
    <row r="56" customFormat="false" ht="10.2" hidden="false" customHeight="false" outlineLevel="0" collapsed="false">
      <c r="A56" s="12" t="n">
        <v>2013</v>
      </c>
      <c r="B56" s="9" t="n">
        <v>32701.95103</v>
      </c>
      <c r="C56" s="9" t="n">
        <v>4740.13</v>
      </c>
      <c r="D56" s="9" t="n">
        <v>-1.162</v>
      </c>
      <c r="E56" s="9" t="n">
        <v>-46.978</v>
      </c>
      <c r="F56" s="7"/>
      <c r="G56" s="9" t="n">
        <v>-190.734</v>
      </c>
      <c r="H56" s="9" t="n">
        <v>-1686.72766</v>
      </c>
      <c r="I56" s="8" t="n">
        <f aca="false">-SUM(B56:H56)-K56-L56-S56+SUM(U56:Z56)</f>
        <v>0</v>
      </c>
      <c r="K56" s="9" t="n">
        <v>-12011.76</v>
      </c>
      <c r="L56" s="9" t="n">
        <v>-1810.9272</v>
      </c>
      <c r="M56" s="9" t="n">
        <v>32701.95103</v>
      </c>
      <c r="O56" s="7"/>
      <c r="P56" s="7"/>
      <c r="S56" s="9" t="n">
        <v>-1022.726</v>
      </c>
      <c r="U56" s="7"/>
      <c r="V56" s="9" t="n">
        <v>9547.59458</v>
      </c>
      <c r="W56" s="9" t="n">
        <v>1485.31654</v>
      </c>
      <c r="X56" s="9" t="n">
        <v>2290.03225</v>
      </c>
      <c r="Z56" s="9" t="n">
        <v>7348.1228</v>
      </c>
    </row>
    <row r="57" customFormat="false" ht="10.2" hidden="false" customHeight="false" outlineLevel="0" collapsed="false">
      <c r="A57" s="12" t="n">
        <v>2014</v>
      </c>
      <c r="B57" s="9" t="n">
        <v>31885.21526</v>
      </c>
      <c r="C57" s="9" t="n">
        <v>5481.32</v>
      </c>
      <c r="D57" s="9" t="n">
        <v>-7.47</v>
      </c>
      <c r="E57" s="9" t="n">
        <v>-45.65</v>
      </c>
      <c r="F57" s="7"/>
      <c r="G57" s="9" t="n">
        <v>-171.81</v>
      </c>
      <c r="H57" s="9" t="n">
        <v>-1877.04334</v>
      </c>
      <c r="I57" s="8" t="n">
        <f aca="false">-SUM(B57:H57)-K57-L57-S57+SUM(U57:Z57)</f>
        <v>0</v>
      </c>
      <c r="K57" s="9" t="n">
        <v>-12070.61281</v>
      </c>
      <c r="L57" s="9" t="n">
        <v>-1606.50069</v>
      </c>
      <c r="M57" s="9" t="n">
        <v>31885.21526</v>
      </c>
      <c r="O57" s="7"/>
      <c r="P57" s="7"/>
      <c r="S57" s="9" t="n">
        <v>-1019.24</v>
      </c>
      <c r="U57" s="7"/>
      <c r="V57" s="9" t="n">
        <v>9220.35131</v>
      </c>
      <c r="W57" s="9" t="n">
        <v>1467.10883</v>
      </c>
      <c r="X57" s="9" t="n">
        <v>2367.58911</v>
      </c>
      <c r="Z57" s="9" t="n">
        <v>7513.15917</v>
      </c>
    </row>
    <row r="58" customFormat="false" ht="10.2" hidden="false" customHeight="false" outlineLevel="0" collapsed="false">
      <c r="A58" s="12" t="n">
        <v>2015</v>
      </c>
      <c r="B58" s="9" t="n">
        <v>33615.1896690468</v>
      </c>
      <c r="C58" s="9" t="n">
        <v>4603.54437</v>
      </c>
      <c r="D58" s="9" t="n">
        <v>-8.051</v>
      </c>
      <c r="E58" s="9" t="n">
        <v>-72.96779</v>
      </c>
      <c r="F58" s="7"/>
      <c r="G58" s="9" t="n">
        <v>-198.144199959142</v>
      </c>
      <c r="H58" s="9" t="n">
        <v>-1986.02929478676</v>
      </c>
      <c r="I58" s="8" t="n">
        <f aca="false">-SUM(B58:H58)-K58-L58-S58+SUM(U58:Z58)</f>
        <v>0</v>
      </c>
      <c r="K58" s="9" t="n">
        <v>-12379.56537</v>
      </c>
      <c r="L58" s="9" t="n">
        <v>-1506.25165812202</v>
      </c>
      <c r="M58" s="9" t="n">
        <v>33615.1896690468</v>
      </c>
      <c r="O58" s="7"/>
      <c r="P58" s="7"/>
      <c r="S58" s="9" t="n">
        <v>-949.24044430087</v>
      </c>
      <c r="U58" s="7"/>
      <c r="V58" s="9" t="n">
        <v>9361.20148</v>
      </c>
      <c r="W58" s="9" t="n">
        <v>1464.15901</v>
      </c>
      <c r="X58" s="9" t="n">
        <v>2468.70718</v>
      </c>
      <c r="Z58" s="9" t="n">
        <v>7824.41661187798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0.2"/>
  <cols>
    <col collapsed="false" hidden="false" max="1" min="1" style="1" width="11.4615384615385"/>
    <col collapsed="false" hidden="false" max="9" min="2" style="1" width="9"/>
    <col collapsed="false" hidden="false" max="10" min="10" style="1" width="2.57085020242915"/>
    <col collapsed="false" hidden="false" max="19" min="11" style="1" width="7.49797570850202"/>
    <col collapsed="false" hidden="false" max="20" min="20" style="1" width="2.57085020242915"/>
    <col collapsed="false" hidden="false" max="26" min="21" style="1" width="6.85425101214575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28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17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3082.1140998</v>
      </c>
      <c r="C3" s="7" t="n">
        <v>0</v>
      </c>
      <c r="E3" s="7" t="n">
        <v>0</v>
      </c>
      <c r="F3" s="7"/>
      <c r="G3" s="7" t="n">
        <v>-596.1630168</v>
      </c>
      <c r="H3" s="7" t="n">
        <v>-1289.1493692</v>
      </c>
      <c r="I3" s="8" t="n">
        <f aca="false">-SUM(B3:H3)-M3-S3</f>
        <v>27.79182035</v>
      </c>
      <c r="K3" s="7"/>
      <c r="L3" s="7"/>
      <c r="M3" s="7" t="n">
        <v>-846.528965</v>
      </c>
      <c r="N3" s="7"/>
      <c r="S3" s="7" t="n">
        <v>-378.06456915</v>
      </c>
      <c r="U3" s="7"/>
    </row>
    <row r="4" customFormat="false" ht="10.2" hidden="false" customHeight="false" outlineLevel="0" collapsed="false">
      <c r="A4" s="6" t="n">
        <v>1961</v>
      </c>
      <c r="B4" s="7" t="n">
        <v>4232.1742272</v>
      </c>
      <c r="C4" s="7" t="n">
        <v>0</v>
      </c>
      <c r="E4" s="7" t="n">
        <v>0</v>
      </c>
      <c r="F4" s="7"/>
      <c r="G4" s="7" t="n">
        <v>-369.1371348</v>
      </c>
      <c r="H4" s="7" t="n">
        <v>-1749.9443994</v>
      </c>
      <c r="I4" s="8" t="n">
        <f aca="false">-SUM(B4:H4)-M4-S4</f>
        <v>-136.494875599999</v>
      </c>
      <c r="K4" s="7"/>
      <c r="L4" s="7"/>
      <c r="M4" s="7" t="n">
        <v>-1575.729136</v>
      </c>
      <c r="N4" s="7"/>
      <c r="S4" s="7" t="n">
        <v>-400.8686814</v>
      </c>
      <c r="U4" s="7"/>
    </row>
    <row r="5" customFormat="false" ht="10.2" hidden="false" customHeight="false" outlineLevel="0" collapsed="false">
      <c r="A5" s="6" t="n">
        <v>1962</v>
      </c>
      <c r="B5" s="7" t="n">
        <v>5322.3752574</v>
      </c>
      <c r="C5" s="7" t="n">
        <v>0</v>
      </c>
      <c r="E5" s="7" t="n">
        <v>0</v>
      </c>
      <c r="F5" s="7"/>
      <c r="G5" s="7" t="n">
        <v>-201.8591262</v>
      </c>
      <c r="H5" s="7" t="n">
        <v>-2567.2427478</v>
      </c>
      <c r="I5" s="8" t="n">
        <f aca="false">-SUM(B5:H5)-M5-S5</f>
        <v>-81.4202342999996</v>
      </c>
      <c r="K5" s="7"/>
      <c r="L5" s="7"/>
      <c r="M5" s="7" t="n">
        <v>-2009.954934</v>
      </c>
      <c r="N5" s="7"/>
      <c r="S5" s="7" t="n">
        <v>-461.8982151</v>
      </c>
      <c r="U5" s="7"/>
    </row>
    <row r="6" customFormat="false" ht="10.2" hidden="false" customHeight="false" outlineLevel="0" collapsed="false">
      <c r="A6" s="6" t="n">
        <v>1963</v>
      </c>
      <c r="B6" s="7" t="n">
        <v>5127.141276</v>
      </c>
      <c r="C6" s="7" t="n">
        <v>0</v>
      </c>
      <c r="E6" s="7" t="n">
        <v>0</v>
      </c>
      <c r="F6" s="7"/>
      <c r="G6" s="7" t="n">
        <v>-357.2680896</v>
      </c>
      <c r="H6" s="7" t="n">
        <v>-1858.3884666</v>
      </c>
      <c r="I6" s="8" t="n">
        <f aca="false">-SUM(B6:H6)-M6-S6</f>
        <v>-84.5831394499992</v>
      </c>
      <c r="K6" s="7"/>
      <c r="L6" s="7"/>
      <c r="M6" s="7" t="n">
        <v>-2245.538011</v>
      </c>
      <c r="N6" s="7"/>
      <c r="S6" s="7" t="n">
        <v>-581.36356935</v>
      </c>
      <c r="U6" s="7"/>
    </row>
    <row r="7" customFormat="false" ht="10.2" hidden="false" customHeight="false" outlineLevel="0" collapsed="false">
      <c r="A7" s="6" t="n">
        <v>1964</v>
      </c>
      <c r="B7" s="7" t="n">
        <v>5678.2319256</v>
      </c>
      <c r="C7" s="7" t="n">
        <v>0</v>
      </c>
      <c r="E7" s="7" t="n">
        <v>0</v>
      </c>
      <c r="F7" s="7"/>
      <c r="G7" s="7" t="n">
        <v>-341.142363</v>
      </c>
      <c r="H7" s="7" t="n">
        <v>-2123.2571688</v>
      </c>
      <c r="I7" s="8" t="n">
        <f aca="false">-SUM(B7:H7)-M7-S7</f>
        <v>-200.8392149</v>
      </c>
      <c r="K7" s="7"/>
      <c r="L7" s="7"/>
      <c r="M7" s="7" t="n">
        <v>-2399.7129055</v>
      </c>
      <c r="N7" s="7"/>
      <c r="S7" s="7" t="n">
        <v>-613.2802734</v>
      </c>
      <c r="U7" s="7"/>
    </row>
    <row r="8" customFormat="false" ht="10.2" hidden="false" customHeight="false" outlineLevel="0" collapsed="false">
      <c r="A8" s="6" t="n">
        <v>1965</v>
      </c>
      <c r="B8" s="7" t="n">
        <v>5377.0490838</v>
      </c>
      <c r="C8" s="7" t="n">
        <v>0</v>
      </c>
      <c r="E8" s="7" t="n">
        <v>0</v>
      </c>
      <c r="F8" s="7"/>
      <c r="G8" s="7" t="n">
        <v>-197.9369784</v>
      </c>
      <c r="H8" s="7" t="n">
        <v>-1519.7930424</v>
      </c>
      <c r="I8" s="8" t="n">
        <f aca="false">-SUM(B8:H8)-M8-S8</f>
        <v>-330.882326250001</v>
      </c>
      <c r="K8" s="7"/>
      <c r="L8" s="7"/>
      <c r="M8" s="7" t="n">
        <v>-2743.2928515</v>
      </c>
      <c r="N8" s="7"/>
      <c r="S8" s="7" t="n">
        <v>-585.14388525</v>
      </c>
      <c r="U8" s="7"/>
    </row>
    <row r="9" customFormat="false" ht="10.2" hidden="false" customHeight="false" outlineLevel="0" collapsed="false">
      <c r="A9" s="6" t="n">
        <v>1966</v>
      </c>
      <c r="B9" s="7" t="n">
        <v>5141.2020336</v>
      </c>
      <c r="C9" s="7" t="n">
        <v>0</v>
      </c>
      <c r="E9" s="7" t="n">
        <v>0</v>
      </c>
      <c r="F9" s="7"/>
      <c r="G9" s="7" t="n">
        <v>-40.2931926</v>
      </c>
      <c r="H9" s="7" t="n">
        <v>-1179.6680754</v>
      </c>
      <c r="I9" s="8" t="n">
        <f aca="false">-SUM(B9:H9)-M9-S9</f>
        <v>-364.898092749999</v>
      </c>
      <c r="K9" s="7"/>
      <c r="L9" s="7"/>
      <c r="M9" s="7" t="n">
        <v>-3006.4709585</v>
      </c>
      <c r="N9" s="7"/>
      <c r="S9" s="7" t="n">
        <v>-549.87171435</v>
      </c>
      <c r="U9" s="7"/>
    </row>
    <row r="10" customFormat="false" ht="10.2" hidden="false" customHeight="false" outlineLevel="0" collapsed="false">
      <c r="A10" s="6" t="n">
        <v>1967</v>
      </c>
      <c r="B10" s="7" t="n">
        <v>5576.8208238</v>
      </c>
      <c r="C10" s="7" t="n">
        <v>0</v>
      </c>
      <c r="E10" s="7" t="n">
        <v>0</v>
      </c>
      <c r="F10" s="7"/>
      <c r="G10" s="7" t="n">
        <v>-23.3776908</v>
      </c>
      <c r="H10" s="7" t="n">
        <v>-1408.3709364</v>
      </c>
      <c r="I10" s="8" t="n">
        <f aca="false">-SUM(B10:H10)-M10-S10</f>
        <v>-331.6538997</v>
      </c>
      <c r="K10" s="7"/>
      <c r="L10" s="7"/>
      <c r="M10" s="7" t="n">
        <v>-3265.650135</v>
      </c>
      <c r="N10" s="7"/>
      <c r="S10" s="7" t="n">
        <v>-547.7681619</v>
      </c>
      <c r="U10" s="7"/>
    </row>
    <row r="11" customFormat="false" ht="10.2" hidden="false" customHeight="false" outlineLevel="0" collapsed="false">
      <c r="A11" s="6" t="n">
        <v>1968</v>
      </c>
      <c r="B11" s="7" t="n">
        <v>6091.1808912</v>
      </c>
      <c r="C11" s="7" t="n">
        <v>0</v>
      </c>
      <c r="E11" s="7" t="n">
        <v>0</v>
      </c>
      <c r="F11" s="7"/>
      <c r="G11" s="7" t="n">
        <v>-19.1822256</v>
      </c>
      <c r="H11" s="7" t="n">
        <v>-1447.5674106</v>
      </c>
      <c r="I11" s="8" t="n">
        <f aca="false">-SUM(B11:H11)-M11-S11</f>
        <v>-397.54865635</v>
      </c>
      <c r="K11" s="7"/>
      <c r="L11" s="7"/>
      <c r="M11" s="7" t="n">
        <v>-3656.5301855</v>
      </c>
      <c r="N11" s="7"/>
      <c r="S11" s="7" t="n">
        <v>-570.35241315</v>
      </c>
      <c r="U11" s="7"/>
    </row>
    <row r="12" customFormat="false" ht="10.2" hidden="false" customHeight="false" outlineLevel="0" collapsed="false">
      <c r="A12" s="6" t="n">
        <v>1969</v>
      </c>
      <c r="B12" s="7" t="n">
        <v>6041.814768</v>
      </c>
      <c r="C12" s="7" t="n">
        <v>0</v>
      </c>
      <c r="E12" s="7" t="n">
        <v>0</v>
      </c>
      <c r="F12" s="7"/>
      <c r="G12" s="7" t="n">
        <v>-6.5863458</v>
      </c>
      <c r="H12" s="7" t="n">
        <v>-1425.5218188</v>
      </c>
      <c r="I12" s="8" t="n">
        <f aca="false">-SUM(B12:H12)-M12-S12</f>
        <v>-396.61333805</v>
      </c>
      <c r="K12" s="7"/>
      <c r="L12" s="7"/>
      <c r="M12" s="7" t="n">
        <v>-3571.164457</v>
      </c>
      <c r="N12" s="7"/>
      <c r="S12" s="7" t="n">
        <v>-641.92880835</v>
      </c>
      <c r="U12" s="7"/>
    </row>
    <row r="13" customFormat="false" ht="10.2" hidden="false" customHeight="false" outlineLevel="0" collapsed="false">
      <c r="A13" s="6" t="n">
        <v>1970</v>
      </c>
      <c r="B13" s="7" t="n">
        <v>6608.6922996</v>
      </c>
      <c r="C13" s="7" t="n">
        <v>0</v>
      </c>
      <c r="E13" s="7" t="n">
        <v>0</v>
      </c>
      <c r="F13" s="7"/>
      <c r="G13" s="7" t="n">
        <v>-7.2148896</v>
      </c>
      <c r="H13" s="7" t="n">
        <v>-1401.0905196</v>
      </c>
      <c r="I13" s="8" t="n">
        <f aca="false">-SUM(B13:H13)-M13-S13</f>
        <v>-161.064427449999</v>
      </c>
      <c r="K13" s="7"/>
      <c r="L13" s="7"/>
      <c r="M13" s="7" t="n">
        <v>-4367.88895505</v>
      </c>
      <c r="N13" s="7"/>
      <c r="S13" s="7" t="n">
        <v>-671.4335079</v>
      </c>
      <c r="U13" s="7"/>
    </row>
    <row r="14" customFormat="false" ht="10.2" hidden="false" customHeight="false" outlineLevel="0" collapsed="false">
      <c r="A14" s="6" t="n">
        <v>1971</v>
      </c>
      <c r="B14" s="7" t="n">
        <v>6998.529132</v>
      </c>
      <c r="C14" s="7" t="n">
        <v>0</v>
      </c>
      <c r="E14" s="7" t="n">
        <v>0</v>
      </c>
      <c r="F14" s="7"/>
      <c r="G14" s="7" t="n">
        <v>-7.9813854</v>
      </c>
      <c r="H14" s="7" t="n">
        <v>-1420.2563634</v>
      </c>
      <c r="I14" s="8" t="n">
        <f aca="false">-SUM(B14:H14)-M14-S14</f>
        <v>-211.321245974999</v>
      </c>
      <c r="K14" s="7"/>
      <c r="L14" s="7"/>
      <c r="M14" s="7" t="n">
        <v>-4630.090183275</v>
      </c>
      <c r="N14" s="7"/>
      <c r="S14" s="7" t="n">
        <v>-728.87995395</v>
      </c>
      <c r="U14" s="7"/>
    </row>
    <row r="15" customFormat="false" ht="10.2" hidden="false" customHeight="false" outlineLevel="0" collapsed="false">
      <c r="A15" s="6" t="n">
        <v>1972</v>
      </c>
      <c r="B15" s="7" t="n">
        <v>7170.7630662</v>
      </c>
      <c r="C15" s="7" t="n">
        <v>918</v>
      </c>
      <c r="E15" s="7" t="n">
        <v>0</v>
      </c>
      <c r="F15" s="7"/>
      <c r="G15" s="7" t="n">
        <v>-368.1111168</v>
      </c>
      <c r="H15" s="7" t="n">
        <v>-1368.807165</v>
      </c>
      <c r="I15" s="8" t="n">
        <f aca="false">-SUM(B15:H15)-M15-S15</f>
        <v>-3.89729582499979</v>
      </c>
      <c r="K15" s="7"/>
      <c r="L15" s="7"/>
      <c r="M15" s="7" t="n">
        <v>-5618.706703925</v>
      </c>
      <c r="N15" s="7"/>
      <c r="S15" s="7" t="n">
        <v>-729.24078465</v>
      </c>
      <c r="U15" s="7"/>
    </row>
    <row r="16" customFormat="false" ht="10.2" hidden="false" customHeight="false" outlineLevel="0" collapsed="false">
      <c r="A16" s="6" t="n">
        <v>1973</v>
      </c>
      <c r="B16" s="7" t="n">
        <v>7685.9792982</v>
      </c>
      <c r="C16" s="7" t="n">
        <v>1451</v>
      </c>
      <c r="E16" s="7" t="n">
        <v>0</v>
      </c>
      <c r="F16" s="7"/>
      <c r="G16" s="7" t="n">
        <v>-308.7848592</v>
      </c>
      <c r="H16" s="7" t="n">
        <v>-1566.307008</v>
      </c>
      <c r="I16" s="8" t="n">
        <f aca="false">-SUM(B16:H16)-M16-S16</f>
        <v>-778.17595645</v>
      </c>
      <c r="K16" s="7"/>
      <c r="L16" s="7"/>
      <c r="M16" s="7" t="n">
        <v>-5749.08215545</v>
      </c>
      <c r="N16" s="7"/>
      <c r="S16" s="7" t="n">
        <v>-734.6293191</v>
      </c>
      <c r="U16" s="7"/>
    </row>
    <row r="17" customFormat="false" ht="10.2" hidden="false" customHeight="false" outlineLevel="0" collapsed="false">
      <c r="A17" s="6" t="n">
        <v>1974</v>
      </c>
      <c r="B17" s="7" t="n">
        <v>8128.662093</v>
      </c>
      <c r="C17" s="7" t="n">
        <v>1411</v>
      </c>
      <c r="E17" s="7" t="n">
        <v>0</v>
      </c>
      <c r="F17" s="7"/>
      <c r="G17" s="7" t="n">
        <v>-342.2882268</v>
      </c>
      <c r="H17" s="7" t="n">
        <v>-1533.763269</v>
      </c>
      <c r="I17" s="8" t="n">
        <f aca="false">-SUM(B17:H17)-M17-S17</f>
        <v>-514.960835924998</v>
      </c>
      <c r="K17" s="7"/>
      <c r="L17" s="7"/>
      <c r="M17" s="7" t="n">
        <v>-6400.348321225</v>
      </c>
      <c r="N17" s="7"/>
      <c r="S17" s="7" t="n">
        <v>-748.30144005</v>
      </c>
      <c r="U17" s="7"/>
    </row>
    <row r="18" customFormat="false" ht="10.2" hidden="false" customHeight="false" outlineLevel="0" collapsed="false">
      <c r="A18" s="6" t="n">
        <v>1975</v>
      </c>
      <c r="B18" s="7" t="n">
        <v>8859.7792404</v>
      </c>
      <c r="C18" s="7" t="n">
        <v>1422</v>
      </c>
      <c r="E18" s="7" t="n">
        <v>0</v>
      </c>
      <c r="F18" s="7"/>
      <c r="G18" s="7" t="n">
        <v>-307.555362</v>
      </c>
      <c r="H18" s="7" t="n">
        <v>-1961.004924</v>
      </c>
      <c r="I18" s="8" t="n">
        <f aca="false">-SUM(B18:H18)-M18-S18</f>
        <v>-427.37751975</v>
      </c>
      <c r="K18" s="7"/>
      <c r="L18" s="7"/>
      <c r="M18" s="7" t="n">
        <v>-6849.44805435</v>
      </c>
      <c r="N18" s="7"/>
      <c r="S18" s="7" t="n">
        <v>-736.3933803</v>
      </c>
      <c r="U18" s="7"/>
    </row>
    <row r="19" customFormat="false" ht="10.2" hidden="false" customHeight="false" outlineLevel="0" collapsed="false">
      <c r="A19" s="6" t="n">
        <v>1976</v>
      </c>
      <c r="B19" s="7" t="n">
        <v>9511.5938184</v>
      </c>
      <c r="C19" s="7" t="n">
        <v>1726</v>
      </c>
      <c r="E19" s="7" t="n">
        <v>0</v>
      </c>
      <c r="F19" s="7"/>
      <c r="G19" s="7" t="n">
        <v>-204.0189372</v>
      </c>
      <c r="H19" s="7" t="n">
        <v>-2633.9382288</v>
      </c>
      <c r="I19" s="8" t="n">
        <f aca="false">-SUM(B19:H19)-M19-S19</f>
        <v>-493.4167937</v>
      </c>
      <c r="K19" s="7"/>
      <c r="L19" s="7"/>
      <c r="M19" s="7" t="n">
        <v>-7157.6474723</v>
      </c>
      <c r="N19" s="7"/>
      <c r="S19" s="7" t="n">
        <v>-748.5723864</v>
      </c>
      <c r="U19" s="7"/>
    </row>
    <row r="20" customFormat="false" ht="10.2" hidden="false" customHeight="false" outlineLevel="0" collapsed="false">
      <c r="A20" s="6" t="n">
        <v>1977</v>
      </c>
      <c r="B20" s="7" t="n">
        <v>10055.6196012</v>
      </c>
      <c r="C20" s="7" t="n">
        <v>1888</v>
      </c>
      <c r="E20" s="7" t="n">
        <v>0</v>
      </c>
      <c r="F20" s="7"/>
      <c r="G20" s="7" t="n">
        <v>-620.2287432</v>
      </c>
      <c r="H20" s="7" t="n">
        <v>-2708.4409308</v>
      </c>
      <c r="I20" s="8" t="n">
        <f aca="false">-SUM(B20:H20)-M20-S20</f>
        <v>-579.382936025</v>
      </c>
      <c r="K20" s="7"/>
      <c r="L20" s="7"/>
      <c r="M20" s="7" t="n">
        <v>-7255.520209325</v>
      </c>
      <c r="N20" s="7"/>
      <c r="S20" s="7" t="n">
        <v>-780.04678185</v>
      </c>
      <c r="U20" s="7"/>
    </row>
    <row r="21" customFormat="false" ht="10.2" hidden="false" customHeight="false" outlineLevel="0" collapsed="false">
      <c r="A21" s="6" t="n">
        <v>1978</v>
      </c>
      <c r="B21" s="7" t="n">
        <v>9919.0910934</v>
      </c>
      <c r="C21" s="7" t="n">
        <v>2016</v>
      </c>
      <c r="E21" s="7" t="n">
        <v>0</v>
      </c>
      <c r="F21" s="7"/>
      <c r="G21" s="7" t="n">
        <v>-431.4336714</v>
      </c>
      <c r="H21" s="7" t="n">
        <v>-3133.8797256</v>
      </c>
      <c r="I21" s="8" t="n">
        <f aca="false">-SUM(B21:H21)-M21-S21</f>
        <v>-299.435784625001</v>
      </c>
      <c r="K21" s="7"/>
      <c r="L21" s="7"/>
      <c r="M21" s="7" t="n">
        <v>-7355.536941725</v>
      </c>
      <c r="N21" s="7"/>
      <c r="S21" s="7" t="n">
        <v>-714.80497005</v>
      </c>
      <c r="U21" s="7"/>
    </row>
    <row r="22" customFormat="false" ht="10.2" hidden="false" customHeight="false" outlineLevel="0" collapsed="false">
      <c r="A22" s="6" t="n">
        <v>1979</v>
      </c>
      <c r="B22" s="7" t="n">
        <v>11049.3887346</v>
      </c>
      <c r="C22" s="7" t="n">
        <v>1668</v>
      </c>
      <c r="E22" s="7" t="n">
        <v>0</v>
      </c>
      <c r="F22" s="7"/>
      <c r="G22" s="7" t="n">
        <v>-210.0715812</v>
      </c>
      <c r="H22" s="7" t="n">
        <v>-3268.919214</v>
      </c>
      <c r="I22" s="8" t="n">
        <f aca="false">-SUM(B22:H22)-M22-S22</f>
        <v>-329.286614375</v>
      </c>
      <c r="K22" s="7"/>
      <c r="L22" s="7"/>
      <c r="M22" s="7" t="n">
        <v>-8060.094147475</v>
      </c>
      <c r="N22" s="7"/>
      <c r="S22" s="7" t="n">
        <v>-849.01717755</v>
      </c>
      <c r="U22" s="7"/>
    </row>
    <row r="23" customFormat="false" ht="10.2" hidden="false" customHeight="false" outlineLevel="0" collapsed="false">
      <c r="A23" s="6" t="n">
        <v>1980</v>
      </c>
      <c r="B23" s="7" t="n">
        <v>11610.0817056</v>
      </c>
      <c r="C23" s="7" t="n">
        <v>1691.95998</v>
      </c>
      <c r="E23" s="7" t="n">
        <v>0</v>
      </c>
      <c r="F23" s="7"/>
      <c r="G23" s="7" t="n">
        <v>-398.7683622</v>
      </c>
      <c r="H23" s="7" t="n">
        <v>-2832.2037054</v>
      </c>
      <c r="I23" s="8" t="n">
        <f aca="false">-SUM(B23:H23)-M23-S23</f>
        <v>-353.587335999999</v>
      </c>
      <c r="K23" s="7"/>
      <c r="L23" s="7"/>
      <c r="M23" s="7" t="n">
        <v>-8842.409636</v>
      </c>
      <c r="N23" s="7"/>
      <c r="S23" s="7" t="n">
        <v>-875.072646</v>
      </c>
      <c r="U23" s="7"/>
    </row>
    <row r="24" customFormat="false" ht="10.2" hidden="false" customHeight="false" outlineLevel="0" collapsed="false">
      <c r="A24" s="6" t="n">
        <v>1981</v>
      </c>
      <c r="B24" s="7" t="n">
        <v>11750.9375952</v>
      </c>
      <c r="C24" s="7" t="n">
        <v>1822.44345</v>
      </c>
      <c r="E24" s="7" t="n">
        <v>0</v>
      </c>
      <c r="F24" s="7"/>
      <c r="G24" s="7" t="n">
        <v>-722.6606898</v>
      </c>
      <c r="H24" s="7" t="n">
        <v>-2563.1128098</v>
      </c>
      <c r="I24" s="8" t="n">
        <f aca="false">-SUM(B24:H24)-M24-S24</f>
        <v>-349.524743225002</v>
      </c>
      <c r="K24" s="7"/>
      <c r="L24" s="7"/>
      <c r="M24" s="7" t="n">
        <v>-8978.942423125</v>
      </c>
      <c r="N24" s="7"/>
      <c r="S24" s="7" t="n">
        <v>-959.14037925</v>
      </c>
      <c r="U24" s="7"/>
    </row>
    <row r="25" customFormat="false" ht="10.2" hidden="false" customHeight="false" outlineLevel="0" collapsed="false">
      <c r="A25" s="6" t="n">
        <v>1982</v>
      </c>
      <c r="B25" s="7" t="n">
        <v>13384.228059</v>
      </c>
      <c r="C25" s="7" t="n">
        <v>1906.35396</v>
      </c>
      <c r="E25" s="7" t="n">
        <v>0</v>
      </c>
      <c r="F25" s="7"/>
      <c r="G25" s="7" t="n">
        <v>-821.8076544</v>
      </c>
      <c r="H25" s="7" t="n">
        <v>-2804.0192496</v>
      </c>
      <c r="I25" s="8" t="n">
        <f aca="false">-SUM(B25:H25)-M25-S25</f>
        <v>-488.455669525002</v>
      </c>
      <c r="K25" s="7"/>
      <c r="L25" s="7"/>
      <c r="M25" s="7" t="n">
        <v>-10178.070367025</v>
      </c>
      <c r="N25" s="7"/>
      <c r="S25" s="7" t="n">
        <v>-998.22907845</v>
      </c>
      <c r="U25" s="7"/>
    </row>
    <row r="26" customFormat="false" ht="10.2" hidden="false" customHeight="false" outlineLevel="0" collapsed="false">
      <c r="A26" s="6" t="n">
        <v>1983</v>
      </c>
      <c r="B26" s="7" t="n">
        <v>14813.1400482</v>
      </c>
      <c r="C26" s="7" t="n">
        <v>1848.53284</v>
      </c>
      <c r="E26" s="7" t="n">
        <v>0</v>
      </c>
      <c r="F26" s="7"/>
      <c r="G26" s="7" t="n">
        <v>-870.4572894</v>
      </c>
      <c r="H26" s="7" t="n">
        <v>-2615.5121526</v>
      </c>
      <c r="I26" s="8" t="n">
        <f aca="false">-SUM(B26:H26)-M26-S26</f>
        <v>-484.593102275002</v>
      </c>
      <c r="K26" s="7"/>
      <c r="L26" s="7"/>
      <c r="M26" s="7" t="n">
        <v>-11733.823263575</v>
      </c>
      <c r="N26" s="7"/>
      <c r="S26" s="7" t="n">
        <v>-957.28708035</v>
      </c>
      <c r="U26" s="7"/>
    </row>
    <row r="27" customFormat="false" ht="10.2" hidden="false" customHeight="false" outlineLevel="0" collapsed="false">
      <c r="A27" s="6" t="n">
        <v>1984</v>
      </c>
      <c r="B27" s="7" t="n">
        <v>16178.2880364</v>
      </c>
      <c r="C27" s="7" t="n">
        <v>1835.13913</v>
      </c>
      <c r="E27" s="7" t="n">
        <v>0</v>
      </c>
      <c r="F27" s="7"/>
      <c r="G27" s="7" t="n">
        <v>-716.3916336</v>
      </c>
      <c r="H27" s="7" t="n">
        <v>-3134.9876526</v>
      </c>
      <c r="I27" s="8" t="n">
        <f aca="false">-SUM(B27:H27)-M27-S27</f>
        <v>-469.855441875001</v>
      </c>
      <c r="K27" s="7"/>
      <c r="L27" s="7"/>
      <c r="M27" s="7" t="n">
        <v>-12737.859255175</v>
      </c>
      <c r="N27" s="7"/>
      <c r="S27" s="7" t="n">
        <v>-954.33318315</v>
      </c>
      <c r="U27" s="7"/>
    </row>
    <row r="28" customFormat="false" ht="10.2" hidden="false" customHeight="false" outlineLevel="0" collapsed="false">
      <c r="A28" s="6" t="n">
        <v>1985</v>
      </c>
      <c r="B28" s="7" t="n">
        <v>16479.3467214</v>
      </c>
      <c r="C28" s="7" t="n">
        <v>1835.16154</v>
      </c>
      <c r="E28" s="7" t="n">
        <v>0</v>
      </c>
      <c r="F28" s="7"/>
      <c r="G28" s="7" t="n">
        <v>-715.0147002</v>
      </c>
      <c r="H28" s="7" t="n">
        <v>-3119.5939338</v>
      </c>
      <c r="I28" s="8" t="n">
        <f aca="false">-SUM(B28:H28)-M28-S28</f>
        <v>-507.335803175002</v>
      </c>
      <c r="K28" s="7"/>
      <c r="L28" s="7"/>
      <c r="M28" s="7" t="n">
        <v>-12996.223848275</v>
      </c>
      <c r="N28" s="7"/>
      <c r="S28" s="7" t="n">
        <v>-976.33997595</v>
      </c>
      <c r="U28" s="7"/>
    </row>
    <row r="29" customFormat="false" ht="10.2" hidden="false" customHeight="false" outlineLevel="0" collapsed="false">
      <c r="A29" s="6" t="n">
        <v>1986</v>
      </c>
      <c r="B29" s="7" t="n">
        <v>16593.651162</v>
      </c>
      <c r="C29" s="7" t="n">
        <v>1838.01425</v>
      </c>
      <c r="E29" s="7" t="n">
        <v>0</v>
      </c>
      <c r="F29" s="7"/>
      <c r="G29" s="7" t="n">
        <v>-438.2122878</v>
      </c>
      <c r="H29" s="7" t="n">
        <v>-2421.0601866</v>
      </c>
      <c r="I29" s="8" t="n">
        <f aca="false">-SUM(B29:H29)-M29-S29</f>
        <v>-500.405394618545</v>
      </c>
      <c r="K29" s="7"/>
      <c r="L29" s="7"/>
      <c r="M29" s="7" t="n">
        <v>-14098.6182771315</v>
      </c>
      <c r="N29" s="7"/>
      <c r="S29" s="7" t="n">
        <v>-973.36926585</v>
      </c>
      <c r="U29" s="7"/>
    </row>
    <row r="30" customFormat="false" ht="10.2" hidden="false" customHeight="false" outlineLevel="0" collapsed="false">
      <c r="A30" s="6" t="n">
        <v>1987</v>
      </c>
      <c r="B30" s="7" t="n">
        <v>16526.69271</v>
      </c>
      <c r="C30" s="7" t="n">
        <v>1759.84651</v>
      </c>
      <c r="E30" s="7" t="n">
        <v>0</v>
      </c>
      <c r="F30" s="7"/>
      <c r="G30" s="7" t="n">
        <v>-411.6522168</v>
      </c>
      <c r="H30" s="7" t="n">
        <v>-2072.064906</v>
      </c>
      <c r="I30" s="8" t="n">
        <f aca="false">-SUM(B30:H30)-M30-S30</f>
        <v>-443.280343824999</v>
      </c>
      <c r="K30" s="7"/>
      <c r="L30" s="7"/>
      <c r="M30" s="7" t="n">
        <v>-14408.756092125</v>
      </c>
      <c r="N30" s="7"/>
      <c r="S30" s="7" t="n">
        <v>-950.78566125</v>
      </c>
      <c r="U30" s="7"/>
    </row>
    <row r="31" customFormat="false" ht="10.2" hidden="false" customHeight="false" outlineLevel="0" collapsed="false">
      <c r="A31" s="6" t="n">
        <v>1988</v>
      </c>
      <c r="B31" s="7" t="n">
        <v>19601.3384334</v>
      </c>
      <c r="C31" s="7" t="n">
        <v>1849.68405</v>
      </c>
      <c r="E31" s="7" t="n">
        <v>0</v>
      </c>
      <c r="F31" s="7"/>
      <c r="G31" s="7" t="n">
        <v>-480.7342674</v>
      </c>
      <c r="H31" s="7" t="n">
        <v>-2545.2756162</v>
      </c>
      <c r="I31" s="8" t="n">
        <f aca="false">-SUM(B31:H31)-M31-S31</f>
        <v>-502.432861149997</v>
      </c>
      <c r="K31" s="7"/>
      <c r="L31" s="7"/>
      <c r="M31" s="7" t="n">
        <v>-16951.73693435</v>
      </c>
      <c r="N31" s="7"/>
      <c r="S31" s="7" t="n">
        <v>-970.8428043</v>
      </c>
      <c r="U31" s="7"/>
    </row>
    <row r="32" customFormat="false" ht="10.2" hidden="false" customHeight="false" outlineLevel="0" collapsed="false">
      <c r="A32" s="6" t="n">
        <v>1989</v>
      </c>
      <c r="B32" s="7" t="n">
        <v>20871.1796958</v>
      </c>
      <c r="C32" s="7" t="n">
        <v>1834.06594</v>
      </c>
      <c r="E32" s="7" t="n">
        <v>0</v>
      </c>
      <c r="F32" s="7"/>
      <c r="G32" s="7" t="n">
        <v>-720.6293466</v>
      </c>
      <c r="H32" s="7" t="n">
        <v>-2316.5425782</v>
      </c>
      <c r="I32" s="8" t="n">
        <f aca="false">-SUM(B32:H32)-M32-S32</f>
        <v>-443.961884299999</v>
      </c>
      <c r="K32" s="7"/>
      <c r="L32" s="7"/>
      <c r="M32" s="7" t="n">
        <v>-18185.4134513</v>
      </c>
      <c r="N32" s="7"/>
      <c r="S32" s="7" t="n">
        <v>-1038.6983754</v>
      </c>
      <c r="U32" s="7"/>
    </row>
    <row r="33" customFormat="false" ht="10.2" hidden="false" customHeight="false" outlineLevel="0" collapsed="false">
      <c r="A33" s="6" t="n">
        <v>1990</v>
      </c>
      <c r="B33" s="7" t="n">
        <v>19846.0480374</v>
      </c>
      <c r="C33" s="7" t="n">
        <v>1820.19</v>
      </c>
      <c r="E33" s="7" t="n">
        <v>0</v>
      </c>
      <c r="F33" s="7"/>
      <c r="G33" s="7" t="n">
        <v>-614.0140056</v>
      </c>
      <c r="H33" s="7" t="n">
        <v>-2277.5892444</v>
      </c>
      <c r="I33" s="8" t="n">
        <f aca="false">-SUM(B33:H33)-M33-S33</f>
        <v>-436.248425699995</v>
      </c>
      <c r="K33" s="7"/>
      <c r="L33" s="7"/>
      <c r="M33" s="7" t="n">
        <v>-17229.4229973</v>
      </c>
      <c r="N33" s="7"/>
      <c r="S33" s="7" t="n">
        <v>-1108.9633644</v>
      </c>
      <c r="U33" s="7"/>
    </row>
    <row r="34" customFormat="false" ht="10.2" hidden="false" customHeight="false" outlineLevel="0" collapsed="false">
      <c r="A34" s="6" t="n">
        <v>1991</v>
      </c>
      <c r="B34" s="7" t="n">
        <v>21247.1221752</v>
      </c>
      <c r="C34" s="7" t="n">
        <v>1807.74</v>
      </c>
      <c r="E34" s="7" t="n">
        <v>0</v>
      </c>
      <c r="F34" s="7"/>
      <c r="G34" s="7" t="n">
        <v>-661.635036</v>
      </c>
      <c r="H34" s="7" t="n">
        <v>-2031.179382</v>
      </c>
      <c r="I34" s="8" t="n">
        <f aca="false">-SUM(B34:H34)-M34-S34</f>
        <v>-644.847293000002</v>
      </c>
      <c r="K34" s="7"/>
      <c r="L34" s="7"/>
      <c r="M34" s="7" t="n">
        <v>-18057.7956868</v>
      </c>
      <c r="N34" s="7"/>
      <c r="S34" s="7" t="n">
        <v>-1659.4047774</v>
      </c>
      <c r="U34" s="7"/>
    </row>
    <row r="35" customFormat="false" ht="10.2" hidden="false" customHeight="false" outlineLevel="0" collapsed="false">
      <c r="A35" s="6" t="n">
        <v>1992</v>
      </c>
      <c r="B35" s="7" t="n">
        <v>21591.755586</v>
      </c>
      <c r="C35" s="7" t="n">
        <v>1659.17</v>
      </c>
      <c r="E35" s="7" t="n">
        <v>0</v>
      </c>
      <c r="F35" s="7"/>
      <c r="G35" s="7" t="n">
        <v>-727.9477002</v>
      </c>
      <c r="H35" s="7" t="n">
        <v>-2195.5198752</v>
      </c>
      <c r="I35" s="8" t="n">
        <f aca="false">-SUM(B35:H35)-M35-S35</f>
        <v>-554.953490525002</v>
      </c>
      <c r="K35" s="7"/>
      <c r="L35" s="7"/>
      <c r="M35" s="7" t="n">
        <v>-18420.125929425</v>
      </c>
      <c r="N35" s="7"/>
      <c r="S35" s="7" t="n">
        <v>-1352.37859065</v>
      </c>
      <c r="U35" s="7"/>
    </row>
    <row r="36" customFormat="false" ht="10.2" hidden="false" customHeight="false" outlineLevel="0" collapsed="false">
      <c r="A36" s="6" t="n">
        <v>1993</v>
      </c>
      <c r="B36" s="7" t="n">
        <v>22988.5428654</v>
      </c>
      <c r="C36" s="7" t="n">
        <v>1422.62</v>
      </c>
      <c r="E36" s="7" t="n">
        <v>0</v>
      </c>
      <c r="F36" s="7"/>
      <c r="G36" s="7" t="n">
        <v>-841.1071392</v>
      </c>
      <c r="H36" s="7" t="n">
        <v>-2359.8603684</v>
      </c>
      <c r="I36" s="8" t="n">
        <f aca="false">-SUM(B36:H36)-M36-S36</f>
        <v>-397.6095574</v>
      </c>
      <c r="K36" s="7"/>
      <c r="L36" s="7"/>
      <c r="M36" s="7" t="n">
        <v>-19767.2333965</v>
      </c>
      <c r="N36" s="7"/>
      <c r="S36" s="7" t="n">
        <v>-1045.3524039</v>
      </c>
      <c r="U36" s="7"/>
    </row>
    <row r="37" customFormat="false" ht="10.2" hidden="false" customHeight="false" outlineLevel="0" collapsed="false">
      <c r="A37" s="6" t="n">
        <v>1994</v>
      </c>
      <c r="B37" s="7" t="n">
        <v>23880.6956934</v>
      </c>
      <c r="C37" s="7" t="n">
        <v>1873.31</v>
      </c>
      <c r="E37" s="7" t="n">
        <v>0</v>
      </c>
      <c r="F37" s="7"/>
      <c r="G37" s="7" t="n">
        <v>-519.3660006</v>
      </c>
      <c r="H37" s="7" t="n">
        <v>-2898.5284404</v>
      </c>
      <c r="I37" s="8" t="n">
        <f aca="false">-SUM(B37:H37)-M37-S37</f>
        <v>-436.618772450005</v>
      </c>
      <c r="K37" s="7"/>
      <c r="L37" s="7"/>
      <c r="M37" s="7" t="n">
        <v>-20787.718128</v>
      </c>
      <c r="N37" s="7"/>
      <c r="S37" s="7" t="n">
        <v>-1111.77435195</v>
      </c>
      <c r="U37" s="7"/>
    </row>
    <row r="38" customFormat="false" ht="10.2" hidden="false" customHeight="false" outlineLevel="0" collapsed="false">
      <c r="A38" s="6" t="n">
        <v>1995</v>
      </c>
      <c r="B38" s="7" t="n">
        <v>26246.3845338</v>
      </c>
      <c r="C38" s="7" t="n">
        <v>1763.75</v>
      </c>
      <c r="E38" s="7" t="n">
        <v>0</v>
      </c>
      <c r="F38" s="7"/>
      <c r="G38" s="7" t="n">
        <v>-1066.5293292</v>
      </c>
      <c r="H38" s="7" t="n">
        <v>-2730.0907728</v>
      </c>
      <c r="I38" s="8" t="n">
        <f aca="false">-SUM(B38:H38)-M38-S38</f>
        <v>-584.689066150002</v>
      </c>
      <c r="K38" s="7"/>
      <c r="L38" s="7"/>
      <c r="M38" s="7" t="n">
        <v>-22431.823837</v>
      </c>
      <c r="N38" s="7"/>
      <c r="S38" s="7" t="n">
        <v>-1197.00152865</v>
      </c>
      <c r="U38" s="7"/>
    </row>
    <row r="39" customFormat="false" ht="10.2" hidden="false" customHeight="false" outlineLevel="0" collapsed="false">
      <c r="A39" s="6" t="n">
        <v>1996</v>
      </c>
      <c r="B39" s="7" t="n">
        <v>29874.9963438</v>
      </c>
      <c r="C39" s="7" t="n">
        <v>1737.70295328</v>
      </c>
      <c r="E39" s="7" t="n">
        <v>-3.4488</v>
      </c>
      <c r="F39" s="7"/>
      <c r="G39" s="7" t="n">
        <v>-2192.8367088</v>
      </c>
      <c r="H39" s="7" t="n">
        <v>-2914.7895324</v>
      </c>
      <c r="I39" s="8" t="n">
        <f aca="false">-SUM(B39:H39)-M39-S39</f>
        <v>-499.829445029998</v>
      </c>
      <c r="K39" s="7"/>
      <c r="L39" s="7"/>
      <c r="M39" s="7" t="n">
        <v>-24421.1629965</v>
      </c>
      <c r="N39" s="7"/>
      <c r="S39" s="7" t="n">
        <v>-1580.63181435</v>
      </c>
      <c r="U39" s="7"/>
    </row>
    <row r="40" customFormat="false" ht="10.2" hidden="false" customHeight="false" outlineLevel="0" collapsed="false">
      <c r="A40" s="6" t="n">
        <v>1997</v>
      </c>
      <c r="B40" s="7" t="n">
        <v>31965.1881426</v>
      </c>
      <c r="C40" s="7" t="n">
        <v>1413.89087008</v>
      </c>
      <c r="E40" s="7" t="n">
        <v>-477.6588</v>
      </c>
      <c r="F40" s="7"/>
      <c r="G40" s="7" t="n">
        <v>-3838.5144</v>
      </c>
      <c r="H40" s="7" t="n">
        <v>-1675.2546</v>
      </c>
      <c r="I40" s="8" t="n">
        <f aca="false">-SUM(B40:H40)-M40-S40</f>
        <v>-521.736426680005</v>
      </c>
      <c r="K40" s="7"/>
      <c r="L40" s="7"/>
      <c r="M40" s="7" t="n">
        <v>-24965.475101</v>
      </c>
      <c r="N40" s="7"/>
      <c r="S40" s="7" t="n">
        <v>-1900.439685</v>
      </c>
      <c r="U40" s="7"/>
    </row>
    <row r="41" customFormat="false" ht="10.2" hidden="false" customHeight="false" outlineLevel="0" collapsed="false">
      <c r="A41" s="6" t="n">
        <v>1998</v>
      </c>
      <c r="B41" s="7" t="n">
        <v>33306.9834438</v>
      </c>
      <c r="C41" s="7" t="n">
        <v>1454.31023</v>
      </c>
      <c r="E41" s="7" t="n">
        <v>-640.6146</v>
      </c>
      <c r="F41" s="7"/>
      <c r="G41" s="7" t="n">
        <v>-3118.40496</v>
      </c>
      <c r="H41" s="7" t="n">
        <v>-1044.1242</v>
      </c>
      <c r="I41" s="8" t="n">
        <f aca="false">-SUM(B41:H41)-M41-S41</f>
        <v>-519.254245799997</v>
      </c>
      <c r="K41" s="7"/>
      <c r="L41" s="7"/>
      <c r="M41" s="7" t="n">
        <v>-26703.393728</v>
      </c>
      <c r="N41" s="7"/>
      <c r="S41" s="7" t="n">
        <v>-2735.50194</v>
      </c>
      <c r="U41" s="7"/>
    </row>
    <row r="42" customFormat="false" ht="10.2" hidden="false" customHeight="false" outlineLevel="0" collapsed="false">
      <c r="A42" s="6" t="n">
        <v>1999</v>
      </c>
      <c r="B42" s="7" t="n">
        <v>36579.248856</v>
      </c>
      <c r="C42" s="7" t="n">
        <v>0</v>
      </c>
      <c r="E42" s="7" t="n">
        <v>-817.3656</v>
      </c>
      <c r="F42" s="7"/>
      <c r="G42" s="7" t="n">
        <v>-2022.54876</v>
      </c>
      <c r="H42" s="7" t="n">
        <v>-755.20098</v>
      </c>
      <c r="I42" s="8" t="n">
        <f aca="false">-SUM(B42:H42)-M42-S42</f>
        <v>91.6689607119984</v>
      </c>
      <c r="K42" s="7"/>
      <c r="L42" s="7"/>
      <c r="M42" s="7" t="n">
        <v>-30171.740436712</v>
      </c>
      <c r="N42" s="7"/>
      <c r="S42" s="7" t="n">
        <v>-2904.06204</v>
      </c>
      <c r="U42" s="7"/>
    </row>
    <row r="43" customFormat="false" ht="10.2" hidden="false" customHeight="false" outlineLevel="0" collapsed="false">
      <c r="A43" s="6" t="n">
        <v>2000</v>
      </c>
      <c r="B43" s="7" t="n">
        <v>38687.00022</v>
      </c>
      <c r="C43" s="7" t="n">
        <v>0</v>
      </c>
      <c r="E43" s="7" t="n">
        <v>-1912.3596</v>
      </c>
      <c r="F43" s="7"/>
      <c r="G43" s="7" t="n">
        <v>-2062.96830911362</v>
      </c>
      <c r="H43" s="7" t="n">
        <v>-535.4262</v>
      </c>
      <c r="I43" s="8" t="n">
        <f aca="false">-SUM(B43:H43)-M43-S43</f>
        <v>749.275842260984</v>
      </c>
      <c r="K43" s="7"/>
      <c r="L43" s="7"/>
      <c r="M43" s="7" t="n">
        <v>-31826.5164931474</v>
      </c>
      <c r="N43" s="7"/>
      <c r="S43" s="7" t="n">
        <v>-3099.00546</v>
      </c>
      <c r="U43" s="7"/>
    </row>
    <row r="44" customFormat="false" ht="10.2" hidden="false" customHeight="false" outlineLevel="0" collapsed="false">
      <c r="A44" s="6" t="n">
        <v>2001</v>
      </c>
      <c r="B44" s="7" t="n">
        <v>39585.7575</v>
      </c>
      <c r="C44" s="7" t="n">
        <v>0</v>
      </c>
      <c r="E44" s="7" t="n">
        <v>-2163.2598</v>
      </c>
      <c r="F44" s="7"/>
      <c r="G44" s="7" t="n">
        <v>-2775.0916748286</v>
      </c>
      <c r="H44" s="7" t="n">
        <v>-552.32532</v>
      </c>
      <c r="I44" s="8" t="n">
        <f aca="false">-SUM(B44:H44)-M44-S44</f>
        <v>296.442328763345</v>
      </c>
      <c r="K44" s="7"/>
      <c r="L44" s="7"/>
      <c r="M44" s="7" t="n">
        <v>-31194.9165339347</v>
      </c>
      <c r="N44" s="7"/>
      <c r="S44" s="7" t="n">
        <v>-3196.6065</v>
      </c>
      <c r="U44" s="7"/>
    </row>
    <row r="45" customFormat="false" ht="10.2" hidden="false" customHeight="false" outlineLevel="0" collapsed="false">
      <c r="A45" s="6" t="n">
        <v>2002</v>
      </c>
      <c r="B45" s="7" t="n">
        <v>40055.3115808104</v>
      </c>
      <c r="C45" s="7" t="n">
        <v>82.55097</v>
      </c>
      <c r="E45" s="7" t="n">
        <v>-2326.2156</v>
      </c>
      <c r="F45" s="7"/>
      <c r="G45" s="7" t="n">
        <v>-2790.3756985092</v>
      </c>
      <c r="H45" s="7" t="n">
        <v>-729.93852</v>
      </c>
      <c r="I45" s="8" t="n">
        <f aca="false">-SUM(B45:H45)-M45-S45</f>
        <v>11.8223186048872</v>
      </c>
      <c r="K45" s="7"/>
      <c r="L45" s="7"/>
      <c r="M45" s="7" t="n">
        <v>-30997.9975709061</v>
      </c>
      <c r="N45" s="7"/>
      <c r="S45" s="7" t="n">
        <v>-3305.15748</v>
      </c>
      <c r="U45" s="7"/>
    </row>
    <row r="46" customFormat="false" ht="10.2" hidden="false" customHeight="false" outlineLevel="0" collapsed="false">
      <c r="A46" s="6" t="n">
        <v>2003</v>
      </c>
      <c r="B46" s="7" t="n">
        <v>43927.1424850722</v>
      </c>
      <c r="C46" s="7" t="n">
        <v>70.751773</v>
      </c>
      <c r="E46" s="7" t="n">
        <v>-2565.045</v>
      </c>
      <c r="F46" s="7"/>
      <c r="G46" s="7" t="n">
        <v>-2418.4513056276</v>
      </c>
      <c r="H46" s="7" t="n">
        <v>-980.06274</v>
      </c>
      <c r="I46" s="8" t="n">
        <f aca="false">-SUM(B46:H46)-M46-S46</f>
        <v>-207.681503919869</v>
      </c>
      <c r="K46" s="7"/>
      <c r="L46" s="7"/>
      <c r="M46" s="7" t="n">
        <v>-34442.1738285247</v>
      </c>
      <c r="N46" s="7"/>
      <c r="S46" s="7" t="n">
        <v>-3384.47988</v>
      </c>
      <c r="U46" s="7"/>
    </row>
    <row r="47" customFormat="false" ht="10.2" hidden="false" customHeight="false" outlineLevel="0" collapsed="false">
      <c r="A47" s="6" t="n">
        <v>2004</v>
      </c>
      <c r="B47" s="7" t="n">
        <v>44969.7554721378</v>
      </c>
      <c r="C47" s="7" t="n">
        <v>1513.92</v>
      </c>
      <c r="E47" s="7" t="n">
        <v>-2642.147235</v>
      </c>
      <c r="F47" s="7"/>
      <c r="G47" s="7" t="n">
        <v>-1508.28244271854</v>
      </c>
      <c r="H47" s="7" t="n">
        <v>-717.3504</v>
      </c>
      <c r="I47" s="8" t="n">
        <f aca="false">-SUM(B47:H47)-M47-S47</f>
        <v>-147.260610179673</v>
      </c>
      <c r="K47" s="7"/>
      <c r="L47" s="7"/>
      <c r="M47" s="7" t="n">
        <v>-37826.7019842396</v>
      </c>
      <c r="N47" s="7"/>
      <c r="S47" s="7" t="n">
        <v>-3641.9328</v>
      </c>
      <c r="U47" s="7"/>
    </row>
    <row r="48" customFormat="false" ht="10.2" hidden="false" customHeight="false" outlineLevel="0" collapsed="false">
      <c r="A48" s="6" t="n">
        <v>2005</v>
      </c>
      <c r="B48" s="7" t="n">
        <v>44212.4084287924</v>
      </c>
      <c r="C48" s="7" t="n">
        <v>1441.71</v>
      </c>
      <c r="E48" s="7" t="n">
        <v>-2603.7569178</v>
      </c>
      <c r="F48" s="7"/>
      <c r="G48" s="7" t="n">
        <v>-1104.40563202566</v>
      </c>
      <c r="H48" s="7" t="n">
        <v>-583.7094</v>
      </c>
      <c r="I48" s="8" t="n">
        <f aca="false">-SUM(B48:H48)-M48-S48</f>
        <v>288.065105913343</v>
      </c>
      <c r="K48" s="7"/>
      <c r="L48" s="7"/>
      <c r="M48" s="7" t="n">
        <v>-38162.71258488</v>
      </c>
      <c r="N48" s="7"/>
      <c r="S48" s="7" t="n">
        <v>-3487.599</v>
      </c>
      <c r="U48" s="7"/>
    </row>
    <row r="49" customFormat="false" ht="10.2" hidden="false" customHeight="false" outlineLevel="0" collapsed="false">
      <c r="A49" s="6" t="n">
        <v>2006</v>
      </c>
      <c r="B49" s="7" t="n">
        <v>44528.9864803798</v>
      </c>
      <c r="C49" s="7" t="n">
        <v>1514.501</v>
      </c>
      <c r="E49" s="7" t="n">
        <v>-2156.9122836</v>
      </c>
      <c r="F49" s="7"/>
      <c r="G49" s="7" t="n">
        <v>-775.205007219</v>
      </c>
      <c r="H49" s="7" t="n">
        <v>-604.05732</v>
      </c>
      <c r="I49" s="8" t="n">
        <f aca="false">-SUM(B49:H49)-M49-S49</f>
        <v>601.521021867188</v>
      </c>
      <c r="K49" s="7"/>
      <c r="L49" s="7"/>
      <c r="M49" s="7" t="n">
        <v>-39647.963091428</v>
      </c>
      <c r="N49" s="7"/>
      <c r="S49" s="7" t="n">
        <v>-3460.8708</v>
      </c>
      <c r="U49" s="7"/>
    </row>
    <row r="50" customFormat="false" ht="10.2" hidden="false" customHeight="false" outlineLevel="0" collapsed="false">
      <c r="A50" s="12" t="n">
        <v>2007</v>
      </c>
      <c r="B50" s="16" t="n">
        <v>44733</v>
      </c>
      <c r="C50" s="9" t="n">
        <v>1412.494</v>
      </c>
      <c r="E50" s="9" t="n">
        <v>-664.122483</v>
      </c>
      <c r="F50" s="7"/>
      <c r="G50" s="9" t="n">
        <v>-736.3188</v>
      </c>
      <c r="H50" s="9" t="n">
        <v>-736.3188</v>
      </c>
      <c r="I50" s="8" t="n">
        <f aca="false">-SUM(B50:H50)-M50-S50</f>
        <v>-191.346539458997</v>
      </c>
      <c r="K50" s="7"/>
      <c r="L50" s="7"/>
      <c r="M50" s="16" t="n">
        <v>-40012.843657541</v>
      </c>
      <c r="N50" s="7"/>
      <c r="S50" s="9" t="n">
        <v>-3804.54372</v>
      </c>
      <c r="U50" s="7"/>
    </row>
    <row r="51" customFormat="false" ht="10.2" hidden="false" customHeight="false" outlineLevel="0" collapsed="false">
      <c r="A51" s="12" t="n">
        <v>2008</v>
      </c>
      <c r="B51" s="16" t="n">
        <v>44388</v>
      </c>
      <c r="C51" s="9" t="n">
        <v>745.34</v>
      </c>
      <c r="E51" s="9" t="n">
        <v>-114.000084</v>
      </c>
      <c r="F51" s="7"/>
      <c r="G51" s="9" t="n">
        <v>-738.0432</v>
      </c>
      <c r="H51" s="9" t="n">
        <v>-738.0432</v>
      </c>
      <c r="I51" s="8" t="n">
        <f aca="false">-SUM(B51:H51)-M51-S51</f>
        <v>592.706523594809</v>
      </c>
      <c r="K51" s="7"/>
      <c r="L51" s="7"/>
      <c r="M51" s="16" t="n">
        <v>-40041.3722395948</v>
      </c>
      <c r="N51" s="7"/>
      <c r="S51" s="9" t="n">
        <v>-4094.5878</v>
      </c>
      <c r="U51" s="7"/>
    </row>
    <row r="52" customFormat="false" ht="10.2" hidden="false" customHeight="false" outlineLevel="0" collapsed="false">
      <c r="A52" s="12" t="n">
        <v>2009</v>
      </c>
      <c r="B52" s="16" t="n">
        <v>42626</v>
      </c>
      <c r="C52" s="9" t="n">
        <v>1405.937</v>
      </c>
      <c r="E52" s="9" t="n">
        <v>-249.5663766</v>
      </c>
      <c r="F52" s="7"/>
      <c r="G52" s="9" t="n">
        <v>-954.272380806</v>
      </c>
      <c r="H52" s="9" t="n">
        <v>-772.142511617999</v>
      </c>
      <c r="I52" s="8" t="n">
        <f aca="false">-SUM(B52:H52)-M52-S52</f>
        <v>-282.767162252001</v>
      </c>
      <c r="K52" s="7"/>
      <c r="L52" s="7"/>
      <c r="M52" s="16" t="n">
        <v>-37430.765982872</v>
      </c>
      <c r="N52" s="7"/>
      <c r="S52" s="9" t="n">
        <v>-4342.422585852</v>
      </c>
      <c r="U52" s="7"/>
    </row>
    <row r="53" customFormat="false" ht="10.2" hidden="false" customHeight="false" outlineLevel="0" collapsed="false">
      <c r="A53" s="12" t="n">
        <v>2010</v>
      </c>
      <c r="B53" s="16" t="n">
        <v>41501</v>
      </c>
      <c r="C53" s="9" t="n">
        <v>1826.83</v>
      </c>
      <c r="E53" s="9" t="n">
        <v>-132.95124</v>
      </c>
      <c r="F53" s="7"/>
      <c r="G53" s="9" t="n">
        <v>-1148.916013866</v>
      </c>
      <c r="H53" s="9" t="n">
        <v>-753.300872261999</v>
      </c>
      <c r="I53" s="8" t="n">
        <f aca="false">-SUM(B53:H53)-M53-S53</f>
        <v>-37.6496750116039</v>
      </c>
      <c r="K53" s="7"/>
      <c r="L53" s="7"/>
      <c r="M53" s="16" t="n">
        <v>-37115.9656852664</v>
      </c>
      <c r="N53" s="7"/>
      <c r="S53" s="9" t="n">
        <v>-4139.046513594</v>
      </c>
      <c r="U53" s="7"/>
    </row>
    <row r="54" customFormat="false" ht="10.2" hidden="false" customHeight="false" outlineLevel="0" collapsed="false">
      <c r="A54" s="12" t="n">
        <v>2011</v>
      </c>
      <c r="B54" s="16" t="n">
        <v>40135</v>
      </c>
      <c r="C54" s="9" t="n">
        <v>2808.72</v>
      </c>
      <c r="E54" s="9" t="n">
        <v>-65.5272</v>
      </c>
      <c r="F54" s="7"/>
      <c r="G54" s="9" t="n">
        <v>-951.8688</v>
      </c>
      <c r="H54" s="9" t="n">
        <v>-741.492</v>
      </c>
      <c r="I54" s="8" t="n">
        <f aca="false">-SUM(B54:H54)-M54-S54</f>
        <v>-969.187250435206</v>
      </c>
      <c r="K54" s="7"/>
      <c r="L54" s="7"/>
      <c r="M54" s="16" t="n">
        <v>-36094.3287495648</v>
      </c>
      <c r="N54" s="7"/>
      <c r="S54" s="9" t="n">
        <v>-4121.316</v>
      </c>
      <c r="U54" s="7"/>
    </row>
    <row r="55" customFormat="false" ht="10.2" hidden="false" customHeight="false" outlineLevel="0" collapsed="false">
      <c r="A55" s="12" t="n">
        <v>2012</v>
      </c>
      <c r="B55" s="16" t="n">
        <v>38895</v>
      </c>
      <c r="C55" s="9" t="n">
        <v>4843.05</v>
      </c>
      <c r="E55" s="9" t="n">
        <v>-37.0746</v>
      </c>
      <c r="F55" s="7"/>
      <c r="G55" s="9" t="n">
        <v>-571.6386</v>
      </c>
      <c r="H55" s="9" t="n">
        <v>-783.7398</v>
      </c>
      <c r="I55" s="8" t="n">
        <f aca="false">-SUM(B55:H55)-M55-S55</f>
        <v>224.088906000002</v>
      </c>
      <c r="K55" s="7"/>
      <c r="L55" s="7"/>
      <c r="M55" s="16" t="n">
        <v>-38412.157506</v>
      </c>
      <c r="N55" s="7"/>
      <c r="S55" s="9" t="n">
        <v>-4157.5284</v>
      </c>
      <c r="U55" s="7"/>
    </row>
    <row r="56" customFormat="false" ht="10.2" hidden="false" customHeight="false" outlineLevel="0" collapsed="false">
      <c r="A56" s="12" t="n">
        <v>2013</v>
      </c>
      <c r="B56" s="16" t="n">
        <v>36782</v>
      </c>
      <c r="C56" s="9" t="n">
        <v>4722.7</v>
      </c>
      <c r="E56" s="9" t="n">
        <v>-20.6928</v>
      </c>
      <c r="F56" s="7"/>
      <c r="G56" s="9" t="n">
        <v>-236.2428</v>
      </c>
      <c r="H56" s="9" t="n">
        <v>-942.3846</v>
      </c>
      <c r="I56" s="8" t="n">
        <f aca="false">-SUM(B56:H56)-M56-S56</f>
        <v>69.4907896967979</v>
      </c>
      <c r="K56" s="7"/>
      <c r="L56" s="7"/>
      <c r="M56" s="16" t="n">
        <v>-36229.4129896968</v>
      </c>
      <c r="N56" s="7"/>
      <c r="S56" s="9" t="n">
        <v>-4145.4576</v>
      </c>
      <c r="U56" s="7"/>
    </row>
    <row r="57" customFormat="false" ht="10.2" hidden="false" customHeight="false" outlineLevel="0" collapsed="false">
      <c r="A57" s="12" t="n">
        <v>2014</v>
      </c>
      <c r="B57" s="16" t="n">
        <v>36567</v>
      </c>
      <c r="C57" s="9" t="n">
        <v>4957.35906495</v>
      </c>
      <c r="E57" s="9" t="n">
        <v>-7.0709022</v>
      </c>
      <c r="F57" s="7"/>
      <c r="G57" s="9" t="n">
        <v>-76.7358</v>
      </c>
      <c r="H57" s="9" t="n">
        <v>-824.2632</v>
      </c>
      <c r="I57" s="8" t="n">
        <f aca="false">-SUM(B57:H57)-M57-S57</f>
        <v>-305.565471340397</v>
      </c>
      <c r="K57" s="7"/>
      <c r="L57" s="7"/>
      <c r="M57" s="16" t="n">
        <v>-36010.9814368096</v>
      </c>
      <c r="N57" s="7"/>
      <c r="S57" s="9" t="n">
        <v>-4299.7422546</v>
      </c>
      <c r="U57" s="7"/>
    </row>
    <row r="58" customFormat="false" ht="10.2" hidden="false" customHeight="false" outlineLevel="0" collapsed="false">
      <c r="A58" s="12" t="n">
        <v>2015</v>
      </c>
      <c r="B58" s="16" t="n">
        <v>37786</v>
      </c>
      <c r="C58" s="9" t="n">
        <v>4956.97165</v>
      </c>
      <c r="E58" s="9" t="n">
        <v>-0.4759344</v>
      </c>
      <c r="F58" s="7"/>
      <c r="G58" s="9" t="n">
        <v>-55.771691526</v>
      </c>
      <c r="H58" s="9" t="n">
        <v>-939.421123757998</v>
      </c>
      <c r="I58" s="8" t="n">
        <f aca="false">-SUM(B58:H58)-M58-S58</f>
        <v>216.243460870751</v>
      </c>
      <c r="K58" s="7"/>
      <c r="L58" s="7"/>
      <c r="M58" s="16" t="n">
        <v>-37431.9221934788</v>
      </c>
      <c r="N58" s="7"/>
      <c r="S58" s="9" t="n">
        <v>-4531.62416770799</v>
      </c>
      <c r="U58" s="7"/>
    </row>
    <row r="59" customFormat="false" ht="10.2" hidden="false" customHeight="false" outlineLevel="0" collapsed="false">
      <c r="C59" s="0"/>
    </row>
    <row r="60" customFormat="false" ht="10.2" hidden="false" customHeight="false" outlineLevel="0" collapsed="false">
      <c r="C60" s="1" t="s">
        <v>29</v>
      </c>
    </row>
    <row r="61" customFormat="false" ht="10.2" hidden="false" customHeight="false" outlineLevel="0" collapsed="false">
      <c r="C61" s="1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8" activeCellId="0" sqref="I58"/>
    </sheetView>
  </sheetViews>
  <sheetFormatPr defaultRowHeight="10.2"/>
  <cols>
    <col collapsed="false" hidden="false" max="1" min="1" style="1" width="11.4615384615385"/>
    <col collapsed="false" hidden="false" max="9" min="2" style="1" width="8.03238866396761"/>
    <col collapsed="false" hidden="false" max="10" min="10" style="1" width="3.10526315789474"/>
    <col collapsed="false" hidden="false" max="19" min="11" style="1" width="7.92712550607287"/>
    <col collapsed="false" hidden="false" max="20" min="20" style="1" width="3.31983805668016"/>
    <col collapsed="false" hidden="false" max="26" min="21" style="1" width="6.96356275303644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31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0"/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9036.081</v>
      </c>
      <c r="C3" s="7" t="n">
        <v>3279.3207</v>
      </c>
      <c r="D3" s="7" t="n">
        <v>-187.050847457627</v>
      </c>
      <c r="E3" s="7" t="n">
        <v>0</v>
      </c>
      <c r="F3" s="7"/>
      <c r="I3" s="8" t="n">
        <f aca="false">-SUM(B3:H3)-N3-S3</f>
        <v>0.234507457626023</v>
      </c>
      <c r="N3" s="7" t="n">
        <v>-12128.58536</v>
      </c>
      <c r="O3" s="7"/>
      <c r="S3" s="7" t="n">
        <v>0</v>
      </c>
      <c r="T3" s="7"/>
    </row>
    <row r="4" customFormat="false" ht="10.2" hidden="false" customHeight="false" outlineLevel="0" collapsed="false">
      <c r="A4" s="6" t="n">
        <v>1961</v>
      </c>
      <c r="B4" s="7" t="n">
        <v>11880.02794</v>
      </c>
      <c r="C4" s="7" t="n">
        <v>1853.03251</v>
      </c>
      <c r="D4" s="7" t="n">
        <v>-338.602259887006</v>
      </c>
      <c r="E4" s="7" t="n">
        <v>0</v>
      </c>
      <c r="F4" s="7"/>
      <c r="I4" s="8" t="n">
        <f aca="false">-SUM(B4:H4)-N4-S4</f>
        <v>-178.579410112996</v>
      </c>
      <c r="N4" s="7" t="n">
        <v>-13215.87878</v>
      </c>
      <c r="O4" s="7"/>
      <c r="S4" s="7" t="n">
        <v>0</v>
      </c>
      <c r="T4" s="7"/>
    </row>
    <row r="5" customFormat="false" ht="10.2" hidden="false" customHeight="false" outlineLevel="0" collapsed="false">
      <c r="A5" s="6" t="n">
        <v>1962</v>
      </c>
      <c r="B5" s="7" t="n">
        <v>13896.03191</v>
      </c>
      <c r="C5" s="7" t="n">
        <v>1081.75584</v>
      </c>
      <c r="D5" s="7" t="n">
        <v>230.796610169492</v>
      </c>
      <c r="E5" s="7" t="n">
        <v>0</v>
      </c>
      <c r="F5" s="7"/>
      <c r="I5" s="8" t="n">
        <f aca="false">-SUM(B5:H5)-N5-S5</f>
        <v>-281.928000169491</v>
      </c>
      <c r="N5" s="7" t="n">
        <v>-14926.65636</v>
      </c>
      <c r="O5" s="7"/>
      <c r="S5" s="7" t="n">
        <v>0</v>
      </c>
      <c r="T5" s="7"/>
    </row>
    <row r="6" customFormat="false" ht="10.2" hidden="false" customHeight="false" outlineLevel="0" collapsed="false">
      <c r="A6" s="6" t="n">
        <v>1963</v>
      </c>
      <c r="B6" s="7" t="n">
        <v>13745.29439</v>
      </c>
      <c r="C6" s="7" t="n">
        <v>845.14311</v>
      </c>
      <c r="D6" s="7" t="n">
        <v>234.21581920904</v>
      </c>
      <c r="E6" s="7" t="n">
        <v>0</v>
      </c>
      <c r="F6" s="7"/>
      <c r="I6" s="8" t="n">
        <f aca="false">-SUM(B6:H6)-N6-S6</f>
        <v>-311.740159209041</v>
      </c>
      <c r="N6" s="7" t="n">
        <v>-14512.91316</v>
      </c>
      <c r="O6" s="7"/>
      <c r="S6" s="7" t="n">
        <v>0</v>
      </c>
      <c r="T6" s="7"/>
    </row>
    <row r="7" customFormat="false" ht="10.2" hidden="false" customHeight="false" outlineLevel="0" collapsed="false">
      <c r="A7" s="6" t="n">
        <v>1964</v>
      </c>
      <c r="B7" s="7" t="n">
        <v>14188.90866</v>
      </c>
      <c r="C7" s="7" t="n">
        <v>1520.05948</v>
      </c>
      <c r="D7" s="7" t="n">
        <v>52.3943502824859</v>
      </c>
      <c r="E7" s="7" t="n">
        <v>0</v>
      </c>
      <c r="F7" s="7"/>
      <c r="I7" s="8" t="n">
        <f aca="false">-SUM(B7:H7)-N7-S7</f>
        <v>-333.701100282486</v>
      </c>
      <c r="N7" s="7" t="n">
        <v>-15427.66139</v>
      </c>
      <c r="O7" s="7"/>
      <c r="S7" s="7" t="n">
        <v>0</v>
      </c>
      <c r="T7" s="7"/>
    </row>
    <row r="8" customFormat="false" ht="10.2" hidden="false" customHeight="false" outlineLevel="0" collapsed="false">
      <c r="A8" s="6" t="n">
        <v>1965</v>
      </c>
      <c r="B8" s="7" t="n">
        <v>13905.99546</v>
      </c>
      <c r="C8" s="7" t="n">
        <v>3741.00553</v>
      </c>
      <c r="D8" s="7" t="n">
        <v>0</v>
      </c>
      <c r="E8" s="7" t="n">
        <v>0</v>
      </c>
      <c r="F8" s="7"/>
      <c r="I8" s="8" t="n">
        <f aca="false">-SUM(B8:H8)-N8-S8</f>
        <v>-296.454549999999</v>
      </c>
      <c r="N8" s="7" t="n">
        <v>-17350.54644</v>
      </c>
      <c r="O8" s="7"/>
      <c r="S8" s="7" t="n">
        <v>0</v>
      </c>
      <c r="T8" s="7"/>
    </row>
    <row r="9" customFormat="false" ht="10.2" hidden="false" customHeight="false" outlineLevel="0" collapsed="false">
      <c r="A9" s="6" t="n">
        <v>1966</v>
      </c>
      <c r="B9" s="7" t="n">
        <v>14823.38254</v>
      </c>
      <c r="C9" s="7" t="n">
        <v>3669.15316</v>
      </c>
      <c r="D9" s="7" t="n">
        <v>105.090395480226</v>
      </c>
      <c r="E9" s="7" t="n">
        <v>-3.33216</v>
      </c>
      <c r="F9" s="7"/>
      <c r="I9" s="8" t="n">
        <f aca="false">-SUM(B9:H9)-N9-S9</f>
        <v>-290.165005480227</v>
      </c>
      <c r="N9" s="7" t="n">
        <v>-18304.12893</v>
      </c>
      <c r="O9" s="7"/>
      <c r="S9" s="7" t="n">
        <v>0</v>
      </c>
      <c r="T9" s="7"/>
    </row>
    <row r="10" customFormat="false" ht="10.2" hidden="false" customHeight="false" outlineLevel="0" collapsed="false">
      <c r="A10" s="6" t="n">
        <v>1967</v>
      </c>
      <c r="B10" s="7" t="n">
        <v>16226.15159</v>
      </c>
      <c r="C10" s="7" t="n">
        <v>2595.18393</v>
      </c>
      <c r="D10" s="7" t="n">
        <v>-304.912994350282</v>
      </c>
      <c r="E10" s="7" t="n">
        <v>-45.65789</v>
      </c>
      <c r="F10" s="7"/>
      <c r="I10" s="8" t="n">
        <f aca="false">-SUM(B10:H10)-N10-S10</f>
        <v>85.7522743502814</v>
      </c>
      <c r="N10" s="7" t="n">
        <v>-18556.51691</v>
      </c>
      <c r="O10" s="7"/>
      <c r="S10" s="7" t="n">
        <v>0</v>
      </c>
      <c r="T10" s="7"/>
    </row>
    <row r="11" customFormat="false" ht="10.2" hidden="false" customHeight="false" outlineLevel="0" collapsed="false">
      <c r="A11" s="6" t="n">
        <v>1968</v>
      </c>
      <c r="B11" s="7" t="n">
        <v>17756.44251</v>
      </c>
      <c r="C11" s="7" t="n">
        <v>2091.99751</v>
      </c>
      <c r="D11" s="7" t="n">
        <v>28.1581920903955</v>
      </c>
      <c r="E11" s="7" t="n">
        <v>-288.80856</v>
      </c>
      <c r="F11" s="7"/>
      <c r="I11" s="8" t="n">
        <f aca="false">-SUM(B11:H11)-N11-S11</f>
        <v>-158.668682090396</v>
      </c>
      <c r="N11" s="7" t="n">
        <v>-19429.12097</v>
      </c>
      <c r="O11" s="7"/>
      <c r="S11" s="7" t="n">
        <v>0</v>
      </c>
      <c r="T11" s="7"/>
    </row>
    <row r="12" customFormat="false" ht="10.2" hidden="false" customHeight="false" outlineLevel="0" collapsed="false">
      <c r="A12" s="6" t="n">
        <v>1969</v>
      </c>
      <c r="B12" s="7" t="n">
        <v>18406.39883</v>
      </c>
      <c r="C12" s="7" t="n">
        <v>2375.2231</v>
      </c>
      <c r="D12" s="7" t="n">
        <v>-162.010169491525</v>
      </c>
      <c r="E12" s="7" t="n">
        <v>-39.7652</v>
      </c>
      <c r="F12" s="7"/>
      <c r="I12" s="8" t="n">
        <f aca="false">-SUM(B12:H12)-N12-S12</f>
        <v>-45.1907305084751</v>
      </c>
      <c r="N12" s="7" t="n">
        <v>-20534.65583</v>
      </c>
      <c r="O12" s="7"/>
      <c r="S12" s="7" t="n">
        <v>0</v>
      </c>
      <c r="T12" s="7"/>
    </row>
    <row r="13" customFormat="false" ht="10.2" hidden="false" customHeight="false" outlineLevel="0" collapsed="false">
      <c r="A13" s="6" t="n">
        <v>1970</v>
      </c>
      <c r="B13" s="7" t="n">
        <v>20290.61071</v>
      </c>
      <c r="C13" s="7" t="n">
        <v>1498.41468</v>
      </c>
      <c r="D13" s="7" t="n">
        <v>218.225988700565</v>
      </c>
      <c r="E13" s="7" t="n">
        <v>-32.37731</v>
      </c>
      <c r="F13" s="7"/>
      <c r="I13" s="8" t="n">
        <f aca="false">-SUM(B13:H13)-N13-S13</f>
        <v>-64.454398361583</v>
      </c>
      <c r="N13" s="7" t="n">
        <v>-21804.82645</v>
      </c>
      <c r="O13" s="7"/>
      <c r="S13" s="7" t="n">
        <v>-105.593220338983</v>
      </c>
      <c r="T13" s="7"/>
    </row>
    <row r="14" customFormat="false" ht="10.2" hidden="false" customHeight="false" outlineLevel="0" collapsed="false">
      <c r="A14" s="6" t="n">
        <v>1971</v>
      </c>
      <c r="B14" s="7" t="n">
        <v>21863.07873</v>
      </c>
      <c r="C14" s="7" t="n">
        <v>2260.80826</v>
      </c>
      <c r="D14" s="7" t="n">
        <v>-185.039548022599</v>
      </c>
      <c r="E14" s="7" t="n">
        <v>-27.54906</v>
      </c>
      <c r="F14" s="7"/>
      <c r="I14" s="8" t="n">
        <f aca="false">-SUM(B14:H14)-N14-S14</f>
        <v>-75.1237485310736</v>
      </c>
      <c r="N14" s="7" t="n">
        <v>-23741.64356</v>
      </c>
      <c r="O14" s="7"/>
      <c r="S14" s="7" t="n">
        <v>-94.5310734463277</v>
      </c>
      <c r="T14" s="7"/>
    </row>
    <row r="15" customFormat="false" ht="10.2" hidden="false" customHeight="false" outlineLevel="0" collapsed="false">
      <c r="A15" s="6" t="n">
        <v>1972</v>
      </c>
      <c r="B15" s="7" t="n">
        <v>22422.17317</v>
      </c>
      <c r="C15" s="7" t="n">
        <v>1544.78368</v>
      </c>
      <c r="D15" s="7" t="n">
        <v>150.847457627119</v>
      </c>
      <c r="E15" s="7" t="n">
        <v>-23.75944</v>
      </c>
      <c r="F15" s="7"/>
      <c r="I15" s="8" t="n">
        <f aca="false">-SUM(B15:H15)-N15-S15</f>
        <v>-86.4415768361603</v>
      </c>
      <c r="N15" s="7" t="n">
        <v>-23939.21911</v>
      </c>
      <c r="O15" s="7"/>
      <c r="S15" s="7" t="n">
        <v>-68.3841807909605</v>
      </c>
      <c r="T15" s="7"/>
    </row>
    <row r="16" customFormat="false" ht="10.2" hidden="false" customHeight="false" outlineLevel="0" collapsed="false">
      <c r="A16" s="6" t="n">
        <v>1973</v>
      </c>
      <c r="B16" s="7" t="n">
        <v>21752.42948</v>
      </c>
      <c r="C16" s="7" t="n">
        <v>3021.18332</v>
      </c>
      <c r="D16" s="7" t="n">
        <v>-29.1638418079096</v>
      </c>
      <c r="E16" s="7" t="n">
        <v>-26.29416</v>
      </c>
      <c r="F16" s="7"/>
      <c r="I16" s="8" t="n">
        <f aca="false">-SUM(B16:H16)-N16-S16</f>
        <v>-315.545024858754</v>
      </c>
      <c r="N16" s="7" t="n">
        <v>-24343.27644</v>
      </c>
      <c r="O16" s="7"/>
      <c r="S16" s="7" t="n">
        <v>-59.3333333333333</v>
      </c>
      <c r="T16" s="7"/>
    </row>
    <row r="17" customFormat="false" ht="10.2" hidden="false" customHeight="false" outlineLevel="0" collapsed="false">
      <c r="A17" s="6" t="n">
        <v>1974</v>
      </c>
      <c r="B17" s="7" t="n">
        <v>21379.81496</v>
      </c>
      <c r="C17" s="7" t="n">
        <v>3052.40808</v>
      </c>
      <c r="D17" s="7" t="n">
        <v>-354.994350282486</v>
      </c>
      <c r="E17" s="7" t="n">
        <v>-71.93247</v>
      </c>
      <c r="F17" s="7"/>
      <c r="I17" s="8" t="n">
        <f aca="false">-SUM(B17:H17)-N17-S17</f>
        <v>68.9867761581931</v>
      </c>
      <c r="N17" s="7" t="n">
        <v>-24024.00051</v>
      </c>
      <c r="O17" s="7"/>
      <c r="S17" s="7" t="n">
        <v>-50.2824858757062</v>
      </c>
      <c r="T17" s="7"/>
    </row>
    <row r="18" customFormat="false" ht="10.2" hidden="false" customHeight="false" outlineLevel="0" collapsed="false">
      <c r="A18" s="6" t="n">
        <v>1975</v>
      </c>
      <c r="B18" s="7" t="n">
        <v>20441.71936</v>
      </c>
      <c r="C18" s="7" t="n">
        <v>2212.25431</v>
      </c>
      <c r="D18" s="7" t="n">
        <v>185.039548022599</v>
      </c>
      <c r="E18" s="7" t="n">
        <v>-16.04225</v>
      </c>
      <c r="F18" s="7"/>
      <c r="I18" s="8" t="n">
        <f aca="false">-SUM(B18:H18)-N18-S18</f>
        <v>-398.405789774012</v>
      </c>
      <c r="N18" s="7" t="n">
        <v>-22347.13015</v>
      </c>
      <c r="O18" s="7"/>
      <c r="S18" s="7" t="n">
        <v>-77.4350282485876</v>
      </c>
      <c r="T18" s="7"/>
    </row>
    <row r="19" customFormat="false" ht="10.2" hidden="false" customHeight="false" outlineLevel="0" collapsed="false">
      <c r="A19" s="6" t="n">
        <v>1976</v>
      </c>
      <c r="B19" s="7" t="n">
        <v>20601.24207</v>
      </c>
      <c r="C19" s="7" t="n">
        <v>3136.4579</v>
      </c>
      <c r="D19" s="7" t="n">
        <v>38.2146892655367</v>
      </c>
      <c r="E19" s="7" t="n">
        <v>0</v>
      </c>
      <c r="F19" s="7"/>
      <c r="I19" s="8" t="n">
        <f aca="false">-SUM(B19:H19)-N19-S19</f>
        <v>-189.526565988701</v>
      </c>
      <c r="N19" s="7" t="n">
        <v>-23455.65363</v>
      </c>
      <c r="O19" s="7"/>
      <c r="S19" s="7" t="n">
        <v>-130.734463276836</v>
      </c>
      <c r="T19" s="7"/>
    </row>
    <row r="20" customFormat="false" ht="10.2" hidden="false" customHeight="false" outlineLevel="0" collapsed="false">
      <c r="A20" s="6" t="n">
        <v>1977</v>
      </c>
      <c r="B20" s="7" t="n">
        <v>22292.12726</v>
      </c>
      <c r="C20" s="7" t="n">
        <v>3037.94113</v>
      </c>
      <c r="D20" s="7" t="n">
        <v>-198.112994350282</v>
      </c>
      <c r="E20" s="7" t="n">
        <v>0</v>
      </c>
      <c r="F20" s="7"/>
      <c r="I20" s="8" t="n">
        <f aca="false">-SUM(B20:H20)-N20-S20</f>
        <v>168.628853107343</v>
      </c>
      <c r="N20" s="7" t="n">
        <v>-25153.75939</v>
      </c>
      <c r="O20" s="7"/>
      <c r="S20" s="7" t="n">
        <v>-146.824858757062</v>
      </c>
      <c r="T20" s="7"/>
    </row>
    <row r="21" customFormat="false" ht="10.2" hidden="false" customHeight="false" outlineLevel="0" collapsed="false">
      <c r="A21" s="6" t="n">
        <v>1978</v>
      </c>
      <c r="B21" s="7" t="n">
        <v>23366.8432</v>
      </c>
      <c r="C21" s="7" t="n">
        <v>2203.90255</v>
      </c>
      <c r="D21" s="7" t="n">
        <v>130.734463276836</v>
      </c>
      <c r="E21" s="7" t="n">
        <v>0</v>
      </c>
      <c r="F21" s="7"/>
      <c r="I21" s="8" t="n">
        <f aca="false">-SUM(B21:H21)-N21-S21</f>
        <v>-445.499370451977</v>
      </c>
      <c r="N21" s="7" t="n">
        <v>-25088.03734</v>
      </c>
      <c r="O21" s="7"/>
      <c r="S21" s="7" t="n">
        <v>-167.943502824859</v>
      </c>
      <c r="T21" s="7"/>
    </row>
    <row r="22" customFormat="false" ht="10.2" hidden="false" customHeight="false" outlineLevel="0" collapsed="false">
      <c r="A22" s="6" t="n">
        <v>1979</v>
      </c>
      <c r="B22" s="7" t="n">
        <v>24416.18435</v>
      </c>
      <c r="C22" s="7" t="n">
        <v>1788.38914</v>
      </c>
      <c r="D22" s="7" t="n">
        <v>73.4124293785311</v>
      </c>
      <c r="E22" s="7" t="n">
        <v>0</v>
      </c>
      <c r="F22" s="7"/>
      <c r="I22" s="8" t="n">
        <f aca="false">-SUM(B22:H22)-N22-S22</f>
        <v>-353.613502711866</v>
      </c>
      <c r="N22" s="7" t="n">
        <v>-25805.70575</v>
      </c>
      <c r="O22" s="7"/>
      <c r="S22" s="7" t="n">
        <v>-118.666666666667</v>
      </c>
      <c r="T22" s="7"/>
    </row>
    <row r="23" customFormat="false" ht="10.2" hidden="false" customHeight="false" outlineLevel="0" collapsed="false">
      <c r="A23" s="6" t="n">
        <v>1980</v>
      </c>
      <c r="B23" s="7" t="n">
        <v>25423.92156</v>
      </c>
      <c r="C23" s="7" t="n">
        <v>2250.76105</v>
      </c>
      <c r="D23" s="7" t="n">
        <v>-434.440677966102</v>
      </c>
      <c r="E23" s="7" t="n">
        <v>0</v>
      </c>
      <c r="F23" s="7"/>
      <c r="I23" s="8" t="n">
        <f aca="false">-SUM(B23:H23)-N23-S23</f>
        <v>-322.346716610164</v>
      </c>
      <c r="N23" s="7" t="n">
        <v>-26830.40369</v>
      </c>
      <c r="O23" s="7"/>
      <c r="S23" s="7" t="n">
        <v>-87.4915254237288</v>
      </c>
      <c r="T23" s="7"/>
    </row>
    <row r="24" customFormat="false" ht="10.2" hidden="false" customHeight="false" outlineLevel="0" collapsed="false">
      <c r="A24" s="6" t="n">
        <v>1981</v>
      </c>
      <c r="B24" s="7" t="n">
        <v>25674.15841</v>
      </c>
      <c r="C24" s="7" t="n">
        <v>1288.13616</v>
      </c>
      <c r="D24" s="7" t="n">
        <v>101.570621468927</v>
      </c>
      <c r="E24" s="7" t="n">
        <v>0</v>
      </c>
      <c r="F24" s="7"/>
      <c r="I24" s="8" t="n">
        <f aca="false">-SUM(B24:H24)-N24-S24</f>
        <v>-83.0368994350297</v>
      </c>
      <c r="N24" s="7" t="n">
        <v>-26881.26897</v>
      </c>
      <c r="O24" s="7"/>
      <c r="S24" s="7" t="n">
        <v>-99.5593220338983</v>
      </c>
      <c r="T24" s="7"/>
    </row>
    <row r="25" customFormat="false" ht="10.2" hidden="false" customHeight="false" outlineLevel="0" collapsed="false">
      <c r="A25" s="6" t="n">
        <v>1982</v>
      </c>
      <c r="B25" s="7" t="n">
        <v>25338.39256</v>
      </c>
      <c r="C25" s="7" t="n">
        <v>732.42995</v>
      </c>
      <c r="D25" s="7" t="n">
        <v>205.152542372881</v>
      </c>
      <c r="E25" s="7" t="n">
        <v>0</v>
      </c>
      <c r="F25" s="7"/>
      <c r="I25" s="8" t="n">
        <f aca="false">-SUM(B25:H25)-N25-S25</f>
        <v>-261.004768926552</v>
      </c>
      <c r="N25" s="7" t="n">
        <v>-25920.43921</v>
      </c>
      <c r="O25" s="7"/>
      <c r="S25" s="7" t="n">
        <v>-94.5310734463277</v>
      </c>
      <c r="T25" s="7"/>
    </row>
    <row r="26" customFormat="false" ht="10.2" hidden="false" customHeight="false" outlineLevel="0" collapsed="false">
      <c r="A26" s="6" t="n">
        <v>1983</v>
      </c>
      <c r="B26" s="7" t="n">
        <v>25341.95968</v>
      </c>
      <c r="C26" s="7" t="n">
        <v>0</v>
      </c>
      <c r="D26" s="7" t="n">
        <v>-191.073446327684</v>
      </c>
      <c r="E26" s="7" t="n">
        <v>0</v>
      </c>
      <c r="F26" s="7"/>
      <c r="I26" s="8" t="n">
        <f aca="false">-SUM(B26:H26)-N26-S26</f>
        <v>-133.798507005654</v>
      </c>
      <c r="N26" s="7" t="n">
        <v>-24898.42106</v>
      </c>
      <c r="O26" s="7"/>
      <c r="S26" s="7" t="n">
        <v>-118.666666666667</v>
      </c>
      <c r="T26" s="7"/>
    </row>
    <row r="27" customFormat="false" ht="10.2" hidden="false" customHeight="false" outlineLevel="0" collapsed="false">
      <c r="A27" s="6" t="n">
        <v>1984</v>
      </c>
      <c r="B27" s="7" t="n">
        <v>24775.98999</v>
      </c>
      <c r="C27" s="7" t="n">
        <v>0</v>
      </c>
      <c r="D27" s="7" t="n">
        <v>-162.915254237288</v>
      </c>
      <c r="E27" s="7" t="n">
        <v>0</v>
      </c>
      <c r="F27" s="7"/>
      <c r="I27" s="8" t="n">
        <f aca="false">-SUM(B27:H27)-N27-S27</f>
        <v>-389.915355706215</v>
      </c>
      <c r="N27" s="7" t="n">
        <v>-24116.56051</v>
      </c>
      <c r="O27" s="7"/>
      <c r="S27" s="7" t="n">
        <v>-106.598870056497</v>
      </c>
      <c r="T27" s="7"/>
    </row>
    <row r="28" customFormat="false" ht="10.2" hidden="false" customHeight="false" outlineLevel="0" collapsed="false">
      <c r="A28" s="6" t="n">
        <v>1985</v>
      </c>
      <c r="B28" s="7" t="n">
        <v>23740.80429</v>
      </c>
      <c r="C28" s="7" t="n">
        <v>0</v>
      </c>
      <c r="D28" s="7" t="n">
        <v>375.107344632768</v>
      </c>
      <c r="E28" s="7" t="n">
        <v>-464.96537</v>
      </c>
      <c r="F28" s="7"/>
      <c r="I28" s="8" t="n">
        <f aca="false">-SUM(B28:H28)-N28-S28</f>
        <v>-174.188693163844</v>
      </c>
      <c r="N28" s="7" t="n">
        <v>-23375.18695</v>
      </c>
      <c r="O28" s="7"/>
      <c r="S28" s="7" t="n">
        <v>-101.570621468927</v>
      </c>
      <c r="T28" s="7"/>
    </row>
    <row r="29" customFormat="false" ht="10.2" hidden="false" customHeight="false" outlineLevel="0" collapsed="false">
      <c r="A29" s="6" t="n">
        <v>1986</v>
      </c>
      <c r="B29" s="7" t="n">
        <v>22409.26194</v>
      </c>
      <c r="C29" s="7" t="n">
        <v>0</v>
      </c>
      <c r="D29" s="7" t="n">
        <v>-79.4463276836158</v>
      </c>
      <c r="E29" s="7" t="n">
        <v>-101.42707</v>
      </c>
      <c r="F29" s="7"/>
      <c r="I29" s="8" t="n">
        <f aca="false">-SUM(B29:H29)-N29-S29</f>
        <v>-122.820859830511</v>
      </c>
      <c r="N29" s="7" t="n">
        <v>-22043.2174</v>
      </c>
      <c r="O29" s="7"/>
      <c r="S29" s="7" t="n">
        <v>-62.3502824858757</v>
      </c>
      <c r="T29" s="7"/>
    </row>
    <row r="30" customFormat="false" ht="10.2" hidden="false" customHeight="false" outlineLevel="0" collapsed="false">
      <c r="A30" s="6" t="n">
        <v>1987</v>
      </c>
      <c r="B30" s="7" t="n">
        <v>22122.85282</v>
      </c>
      <c r="C30" s="7" t="n">
        <v>0</v>
      </c>
      <c r="D30" s="7" t="n">
        <v>-50.2824858757062</v>
      </c>
      <c r="E30" s="7" t="n">
        <v>-102.20493</v>
      </c>
      <c r="F30" s="7"/>
      <c r="I30" s="8" t="n">
        <f aca="false">-SUM(B30:H30)-N30-S30</f>
        <v>-292.655818813558</v>
      </c>
      <c r="N30" s="7" t="n">
        <v>-21625.4158</v>
      </c>
      <c r="O30" s="7"/>
      <c r="S30" s="7" t="n">
        <v>-52.2937853107345</v>
      </c>
      <c r="T30" s="7"/>
    </row>
    <row r="31" customFormat="false" ht="10.2" hidden="false" customHeight="false" outlineLevel="0" collapsed="false">
      <c r="A31" s="6" t="n">
        <v>1988</v>
      </c>
      <c r="B31" s="7" t="n">
        <v>23249.1852</v>
      </c>
      <c r="C31" s="7" t="n">
        <v>0</v>
      </c>
      <c r="D31" s="7" t="n">
        <v>-395.220338983051</v>
      </c>
      <c r="E31" s="7" t="n">
        <v>-412.56751</v>
      </c>
      <c r="F31" s="7"/>
      <c r="I31" s="8" t="n">
        <f aca="false">-SUM(B31:H31)-N31-S31</f>
        <v>-205.66700259887</v>
      </c>
      <c r="N31" s="7" t="n">
        <v>-22194.49871</v>
      </c>
      <c r="O31" s="7"/>
      <c r="S31" s="7" t="n">
        <v>-41.2316384180791</v>
      </c>
      <c r="T31" s="7"/>
    </row>
    <row r="32" customFormat="false" ht="10.2" hidden="false" customHeight="false" outlineLevel="0" collapsed="false">
      <c r="A32" s="6" t="n">
        <v>1989</v>
      </c>
      <c r="B32" s="7" t="n">
        <v>23793.78065</v>
      </c>
      <c r="C32" s="7" t="n">
        <v>0</v>
      </c>
      <c r="D32" s="7" t="n">
        <v>266.497175141243</v>
      </c>
      <c r="E32" s="7" t="n">
        <v>-612.84599</v>
      </c>
      <c r="F32" s="7"/>
      <c r="I32" s="8" t="n">
        <f aca="false">-SUM(B32:H32)-N32-S32</f>
        <v>-499.022502203386</v>
      </c>
      <c r="N32" s="7" t="n">
        <v>-22923.26809</v>
      </c>
      <c r="O32" s="7"/>
      <c r="S32" s="7" t="n">
        <v>-25.1412429378531</v>
      </c>
      <c r="T32" s="7"/>
    </row>
    <row r="33" customFormat="false" ht="10.2" hidden="false" customHeight="false" outlineLevel="0" collapsed="false">
      <c r="A33" s="6" t="n">
        <v>1990</v>
      </c>
      <c r="B33" s="7" t="n">
        <v>24923.59204</v>
      </c>
      <c r="C33" s="7" t="n">
        <v>47.17</v>
      </c>
      <c r="D33" s="7" t="n">
        <v>4.0225988700565</v>
      </c>
      <c r="E33" s="7" t="n">
        <v>-922.22779</v>
      </c>
      <c r="F33" s="7"/>
      <c r="I33" s="8" t="n">
        <f aca="false">-SUM(B33:H33)-N33-S33</f>
        <v>-462.050785932204</v>
      </c>
      <c r="N33" s="7" t="n">
        <v>-23565.36482</v>
      </c>
      <c r="O33" s="7"/>
      <c r="S33" s="7" t="n">
        <v>-25.1412429378531</v>
      </c>
      <c r="T33" s="7"/>
    </row>
    <row r="34" customFormat="false" ht="10.2" hidden="false" customHeight="false" outlineLevel="0" collapsed="false">
      <c r="A34" s="6" t="n">
        <v>1991</v>
      </c>
      <c r="B34" s="7" t="n">
        <v>25472.2628</v>
      </c>
      <c r="C34" s="7" t="n">
        <v>220.186</v>
      </c>
      <c r="D34" s="7" t="n">
        <v>96.5423728813559</v>
      </c>
      <c r="E34" s="7" t="n">
        <v>-1279.6153</v>
      </c>
      <c r="F34" s="7"/>
      <c r="I34" s="8" t="n">
        <f aca="false">-SUM(B34:H34)-N34-S34</f>
        <v>-952.384172881355</v>
      </c>
      <c r="N34" s="7" t="n">
        <v>-23543.6417</v>
      </c>
      <c r="O34" s="7"/>
      <c r="S34" s="7" t="n">
        <v>-13.35</v>
      </c>
      <c r="T34" s="7"/>
    </row>
    <row r="35" customFormat="false" ht="10.2" hidden="false" customHeight="false" outlineLevel="0" collapsed="false">
      <c r="A35" s="6" t="n">
        <v>1992</v>
      </c>
      <c r="B35" s="7" t="n">
        <v>28699.03078</v>
      </c>
      <c r="C35" s="7" t="n">
        <v>9.65739</v>
      </c>
      <c r="D35" s="7" t="n">
        <v>-178</v>
      </c>
      <c r="E35" s="7" t="n">
        <v>-2728.6866</v>
      </c>
      <c r="F35" s="7"/>
      <c r="I35" s="8" t="n">
        <f aca="false">-SUM(B35:H35)-N35-S35</f>
        <v>-530.422199999999</v>
      </c>
      <c r="N35" s="7" t="n">
        <v>-25262.67937</v>
      </c>
      <c r="O35" s="7"/>
      <c r="S35" s="7" t="n">
        <v>-8.9</v>
      </c>
      <c r="T35" s="7"/>
    </row>
    <row r="36" customFormat="false" ht="10.2" hidden="false" customHeight="false" outlineLevel="0" collapsed="false">
      <c r="A36" s="6" t="n">
        <v>1993</v>
      </c>
      <c r="B36" s="7" t="n">
        <v>30664.23088</v>
      </c>
      <c r="C36" s="7" t="n">
        <v>148.649107344633</v>
      </c>
      <c r="D36" s="7" t="n">
        <v>-779.378531073446</v>
      </c>
      <c r="E36" s="7" t="n">
        <v>-4479.40318644068</v>
      </c>
      <c r="F36" s="7"/>
      <c r="I36" s="8" t="n">
        <f aca="false">-SUM(B36:H36)-N36-S36</f>
        <v>-268.601079830506</v>
      </c>
      <c r="N36" s="7" t="n">
        <v>-25267.69719</v>
      </c>
      <c r="O36" s="7"/>
      <c r="S36" s="7" t="n">
        <v>-17.8</v>
      </c>
      <c r="T36" s="7"/>
    </row>
    <row r="37" customFormat="false" ht="10.2" hidden="false" customHeight="false" outlineLevel="0" collapsed="false">
      <c r="A37" s="6" t="n">
        <v>1994</v>
      </c>
      <c r="B37" s="7" t="n">
        <v>34490.93006</v>
      </c>
      <c r="C37" s="7" t="n">
        <v>440.44587</v>
      </c>
      <c r="D37" s="7" t="n">
        <v>593.333333333333</v>
      </c>
      <c r="E37" s="7" t="n">
        <v>-10526.5629943503</v>
      </c>
      <c r="F37" s="7"/>
      <c r="I37" s="8" t="n">
        <f aca="false">-SUM(B37:H37)-N37-S37</f>
        <v>-768.038668983049</v>
      </c>
      <c r="N37" s="7" t="n">
        <v>-24202.5176</v>
      </c>
      <c r="O37" s="7"/>
      <c r="S37" s="7" t="n">
        <v>-27.59</v>
      </c>
      <c r="T37" s="7"/>
    </row>
    <row r="38" customFormat="false" ht="10.2" hidden="false" customHeight="false" outlineLevel="0" collapsed="false">
      <c r="A38" s="6" t="n">
        <v>1995</v>
      </c>
      <c r="B38" s="7" t="n">
        <v>37148.0037</v>
      </c>
      <c r="C38" s="7" t="n">
        <v>515.98284</v>
      </c>
      <c r="D38" s="7" t="n">
        <v>104.587570621469</v>
      </c>
      <c r="E38" s="7" t="n">
        <v>-14089.2219322034</v>
      </c>
      <c r="F38" s="7"/>
      <c r="I38" s="8" t="n">
        <f aca="false">-SUM(B38:H38)-N38-S38</f>
        <v>-217.493046045198</v>
      </c>
      <c r="N38" s="7" t="n">
        <v>-23434.70659</v>
      </c>
      <c r="O38" s="7"/>
      <c r="S38" s="7" t="n">
        <v>-27.1525423728814</v>
      </c>
      <c r="T38" s="7"/>
    </row>
    <row r="39" customFormat="false" ht="10.2" hidden="false" customHeight="false" outlineLevel="0" collapsed="false">
      <c r="A39" s="6" t="n">
        <v>1996</v>
      </c>
      <c r="B39" s="7" t="n">
        <v>40556.95112</v>
      </c>
      <c r="C39" s="7" t="n">
        <v>755.16945</v>
      </c>
      <c r="D39" s="7" t="n">
        <v>-145.4082</v>
      </c>
      <c r="E39" s="7" t="n">
        <v>-16785.146373494</v>
      </c>
      <c r="F39" s="7"/>
      <c r="I39" s="8" t="n">
        <f aca="false">-SUM(B39:H39)-N39-S39</f>
        <v>267.109493493962</v>
      </c>
      <c r="N39" s="7" t="n">
        <v>-24620.19549</v>
      </c>
      <c r="O39" s="7"/>
      <c r="S39" s="7" t="n">
        <v>-28.48</v>
      </c>
      <c r="T39" s="7"/>
    </row>
    <row r="40" customFormat="false" ht="10.2" hidden="false" customHeight="false" outlineLevel="0" collapsed="false">
      <c r="A40" s="6" t="n">
        <v>1997</v>
      </c>
      <c r="B40" s="7" t="n">
        <v>43078.67</v>
      </c>
      <c r="C40" s="7" t="n">
        <v>1132.12806</v>
      </c>
      <c r="D40" s="7" t="n">
        <v>22.01682</v>
      </c>
      <c r="E40" s="7" t="n">
        <v>-17312.4488400115</v>
      </c>
      <c r="F40" s="7"/>
      <c r="I40" s="8" t="n">
        <f aca="false">-SUM(B40:H40)-N40-S40</f>
        <v>88.3173312544616</v>
      </c>
      <c r="N40" s="7" t="n">
        <v>-26977.50823</v>
      </c>
      <c r="O40" s="7"/>
      <c r="S40" s="7" t="n">
        <v>-31.1751412429379</v>
      </c>
      <c r="T40" s="7"/>
    </row>
    <row r="41" customFormat="false" ht="10.2" hidden="false" customHeight="false" outlineLevel="0" collapsed="false">
      <c r="A41" s="6" t="n">
        <v>1998</v>
      </c>
      <c r="B41" s="7" t="n">
        <v>43741.41295</v>
      </c>
      <c r="C41" s="7" t="n">
        <v>1191.62367</v>
      </c>
      <c r="D41" s="7" t="n">
        <v>-165.99746</v>
      </c>
      <c r="E41" s="7" t="n">
        <v>-17074.4720334755</v>
      </c>
      <c r="F41" s="7"/>
      <c r="I41" s="8" t="n">
        <f aca="false">-SUM(B41:H41)-N41-S41</f>
        <v>389.759702416961</v>
      </c>
      <c r="N41" s="7" t="n">
        <v>-28058.7719</v>
      </c>
      <c r="O41" s="7"/>
      <c r="S41" s="7" t="n">
        <v>-23.5549289414689</v>
      </c>
      <c r="T41" s="7"/>
    </row>
    <row r="42" customFormat="false" ht="10.2" hidden="false" customHeight="false" outlineLevel="0" collapsed="false">
      <c r="A42" s="6" t="n">
        <v>1999</v>
      </c>
      <c r="B42" s="7" t="n">
        <v>41391.96425</v>
      </c>
      <c r="C42" s="7" t="n">
        <v>967.53146</v>
      </c>
      <c r="D42" s="7" t="n">
        <v>58.13569</v>
      </c>
      <c r="E42" s="7" t="n">
        <v>-13894.15312</v>
      </c>
      <c r="F42" s="7"/>
      <c r="I42" s="8" t="n">
        <f aca="false">-SUM(B42:H42)-N42-S42</f>
        <v>13.1668166400047</v>
      </c>
      <c r="N42" s="7" t="n">
        <v>-28520.71038</v>
      </c>
      <c r="O42" s="7"/>
      <c r="S42" s="7" t="n">
        <v>-15.93471664</v>
      </c>
      <c r="T42" s="7"/>
    </row>
    <row r="43" customFormat="false" ht="10.2" hidden="false" customHeight="false" outlineLevel="0" collapsed="false">
      <c r="A43" s="6" t="n">
        <v>2000</v>
      </c>
      <c r="B43" s="7" t="n">
        <v>39213.570880445</v>
      </c>
      <c r="C43" s="7" t="n">
        <v>1198.46810286</v>
      </c>
      <c r="D43" s="7" t="n">
        <v>167.7294</v>
      </c>
      <c r="E43" s="7" t="n">
        <v>-14372.17568</v>
      </c>
      <c r="F43" s="7"/>
      <c r="I43" s="8" t="n">
        <f aca="false">-SUM(B43:H43)-N43-S43</f>
        <v>-5.41078293281316E-012</v>
      </c>
      <c r="N43" s="7" t="n">
        <v>-26193.771012205</v>
      </c>
      <c r="O43" s="7"/>
      <c r="S43" s="7" t="n">
        <v>-13.8216911</v>
      </c>
      <c r="T43" s="7"/>
    </row>
    <row r="44" customFormat="false" ht="10.2" hidden="false" customHeight="false" outlineLevel="0" collapsed="false">
      <c r="A44" s="6" t="n">
        <v>2001</v>
      </c>
      <c r="B44" s="7" t="n">
        <v>38778.58664719</v>
      </c>
      <c r="C44" s="7" t="n">
        <v>1429.40474572</v>
      </c>
      <c r="D44" s="7" t="n">
        <v>46.64757</v>
      </c>
      <c r="E44" s="7" t="n">
        <v>-14850.19824</v>
      </c>
      <c r="F44" s="7"/>
      <c r="I44" s="8" t="n">
        <f aca="false">-SUM(B44:H44)-N44-S44</f>
        <v>-113.171463138742</v>
      </c>
      <c r="N44" s="7" t="n">
        <v>-25279.4904285693</v>
      </c>
      <c r="O44" s="7"/>
      <c r="S44" s="7" t="n">
        <v>-11.778831202</v>
      </c>
      <c r="T44" s="7"/>
    </row>
    <row r="45" customFormat="false" ht="10.2" hidden="false" customHeight="false" outlineLevel="0" collapsed="false">
      <c r="A45" s="6" t="n">
        <v>2002</v>
      </c>
      <c r="B45" s="7" t="n">
        <v>38168.68296782</v>
      </c>
      <c r="C45" s="7" t="n">
        <v>542.37668</v>
      </c>
      <c r="D45" s="7" t="n">
        <v>25.30181</v>
      </c>
      <c r="E45" s="7" t="n">
        <v>-13760.15472</v>
      </c>
      <c r="F45" s="7"/>
      <c r="I45" s="8" t="n">
        <f aca="false">-SUM(B45:H45)-N45-S45</f>
        <v>-703.203149843536</v>
      </c>
      <c r="N45" s="7" t="n">
        <v>-24192.2228866065</v>
      </c>
      <c r="O45" s="7"/>
      <c r="S45" s="7" t="n">
        <v>-80.78070137</v>
      </c>
      <c r="T45" s="7"/>
    </row>
    <row r="46" customFormat="false" ht="10.2" hidden="false" customHeight="false" outlineLevel="0" collapsed="false">
      <c r="A46" s="6" t="n">
        <v>2003</v>
      </c>
      <c r="B46" s="7" t="n">
        <v>37067.3138988425</v>
      </c>
      <c r="C46" s="7" t="n">
        <v>253.63131</v>
      </c>
      <c r="D46" s="7" t="n">
        <v>-53.120006</v>
      </c>
      <c r="E46" s="7" t="n">
        <v>-11868.750394</v>
      </c>
      <c r="F46" s="7"/>
      <c r="I46" s="8" t="n">
        <f aca="false">-SUM(B46:H46)-N46-S46</f>
        <v>-238.974065917494</v>
      </c>
      <c r="N46" s="7" t="n">
        <v>-25104.376652283</v>
      </c>
      <c r="O46" s="7"/>
      <c r="S46" s="7" t="n">
        <v>-55.724090642</v>
      </c>
      <c r="T46" s="7"/>
    </row>
    <row r="47" customFormat="false" ht="10.2" hidden="false" customHeight="false" outlineLevel="0" collapsed="false">
      <c r="A47" s="6" t="n">
        <v>2004</v>
      </c>
      <c r="B47" s="7" t="n">
        <v>34874.1480961946</v>
      </c>
      <c r="C47" s="7" t="n">
        <v>525.3745828</v>
      </c>
      <c r="D47" s="7" t="n">
        <v>118.1998854</v>
      </c>
      <c r="E47" s="7" t="n">
        <v>-9110.95848</v>
      </c>
      <c r="F47" s="7"/>
      <c r="I47" s="8" t="n">
        <f aca="false">-SUM(B47:H47)-N47-S47</f>
        <v>-419.986961880546</v>
      </c>
      <c r="N47" s="7" t="n">
        <v>-25978.3291686441</v>
      </c>
      <c r="O47" s="7"/>
      <c r="S47" s="7" t="n">
        <v>-8.44795387</v>
      </c>
      <c r="T47" s="7"/>
    </row>
    <row r="48" customFormat="false" ht="10.2" hidden="false" customHeight="false" outlineLevel="0" collapsed="false">
      <c r="A48" s="6" t="n">
        <v>2005</v>
      </c>
      <c r="B48" s="7" t="n">
        <v>33299.4103712632</v>
      </c>
      <c r="C48" s="7" t="n">
        <v>220.216972</v>
      </c>
      <c r="D48" s="7" t="n">
        <v>-159.08469472</v>
      </c>
      <c r="E48" s="7" t="n">
        <v>-7731.06688</v>
      </c>
      <c r="F48" s="7"/>
      <c r="I48" s="8" t="n">
        <f aca="false">-SUM(B48:H48)-N48-S48</f>
        <v>282.587478353302</v>
      </c>
      <c r="N48" s="7" t="n">
        <v>-25907.8960597935</v>
      </c>
      <c r="O48" s="7"/>
      <c r="S48" s="7" t="n">
        <v>-4.167187103</v>
      </c>
      <c r="T48" s="7"/>
    </row>
    <row r="49" customFormat="false" ht="10.2" hidden="false" customHeight="false" outlineLevel="0" collapsed="false">
      <c r="A49" s="6" t="n">
        <v>2006</v>
      </c>
      <c r="B49" s="7" t="n">
        <v>33147.27386037</v>
      </c>
      <c r="C49" s="7" t="n">
        <v>79.7173</v>
      </c>
      <c r="D49" s="7" t="n">
        <v>-133.24433326</v>
      </c>
      <c r="E49" s="7" t="n">
        <v>-4520.77102</v>
      </c>
      <c r="F49" s="7"/>
      <c r="I49" s="8" t="n">
        <f aca="false">-SUM(B49:H49)-N49-S49</f>
        <v>-1122.77879441604</v>
      </c>
      <c r="N49" s="7" t="n">
        <v>-27441.725234414</v>
      </c>
      <c r="O49" s="7"/>
      <c r="S49" s="7" t="n">
        <v>-8.47177828</v>
      </c>
      <c r="T49" s="7"/>
    </row>
    <row r="50" customFormat="false" ht="10.2" hidden="false" customHeight="false" outlineLevel="0" collapsed="false">
      <c r="A50" s="12" t="n">
        <v>2007</v>
      </c>
      <c r="B50" s="9" t="n">
        <v>32774.414203487</v>
      </c>
      <c r="C50" s="9" t="n">
        <v>40.43893</v>
      </c>
      <c r="D50" s="9" t="n">
        <v>-18.4362414199998</v>
      </c>
      <c r="E50" s="9" t="n">
        <v>-2938.044237</v>
      </c>
      <c r="F50" s="7"/>
      <c r="I50" s="8" t="n">
        <f aca="false">-SUM(B50:H50)-N50-S50</f>
        <v>-161.808776591824</v>
      </c>
      <c r="N50" s="9" t="n">
        <v>-29658.6251400352</v>
      </c>
      <c r="O50" s="7"/>
      <c r="S50" s="9" t="n">
        <v>-37.93873844</v>
      </c>
      <c r="T50" s="7"/>
    </row>
    <row r="51" customFormat="false" ht="10.2" hidden="false" customHeight="false" outlineLevel="0" collapsed="false">
      <c r="A51" s="12" t="n">
        <v>2008</v>
      </c>
      <c r="B51" s="9" t="n">
        <v>32409.8177780336</v>
      </c>
      <c r="C51" s="9" t="n">
        <v>4.3343</v>
      </c>
      <c r="D51" s="9" t="n">
        <v>-116.43626318</v>
      </c>
      <c r="E51" s="9" t="n">
        <v>-2843.15305822</v>
      </c>
      <c r="F51" s="7"/>
      <c r="I51" s="8" t="n">
        <f aca="false">-SUM(B51:H51)-N51-S51</f>
        <v>-891.424030494475</v>
      </c>
      <c r="N51" s="9" t="n">
        <v>-28496.1081801611</v>
      </c>
      <c r="O51" s="7"/>
      <c r="S51" s="9" t="n">
        <v>-67.030545978</v>
      </c>
      <c r="T51" s="7"/>
    </row>
    <row r="52" customFormat="false" ht="10.2" hidden="false" customHeight="false" outlineLevel="0" collapsed="false">
      <c r="A52" s="12" t="n">
        <v>2009</v>
      </c>
      <c r="B52" s="9" t="n">
        <v>31178.511179281</v>
      </c>
      <c r="C52" s="9" t="n">
        <v>0</v>
      </c>
      <c r="D52" s="9" t="n">
        <v>-838.76905282</v>
      </c>
      <c r="E52" s="9" t="n">
        <v>-4704.94798935</v>
      </c>
      <c r="F52" s="7"/>
      <c r="I52" s="8" t="n">
        <f aca="false">-SUM(B52:H52)-N52-S52</f>
        <v>367.419633686549</v>
      </c>
      <c r="N52" s="9" t="n">
        <v>-25953.0474447275</v>
      </c>
      <c r="O52" s="7"/>
      <c r="S52" s="9" t="n">
        <v>-49.16632607</v>
      </c>
      <c r="T52" s="7"/>
    </row>
    <row r="53" customFormat="false" ht="10.2" hidden="false" customHeight="false" outlineLevel="0" collapsed="false">
      <c r="A53" s="12" t="n">
        <v>2010</v>
      </c>
      <c r="B53" s="9" t="n">
        <v>30437.321711954</v>
      </c>
      <c r="C53" s="9" t="n">
        <v>0</v>
      </c>
      <c r="D53" s="9" t="n">
        <v>172.973915994</v>
      </c>
      <c r="E53" s="9" t="n">
        <v>-4727.49038728</v>
      </c>
      <c r="F53" s="7"/>
      <c r="I53" s="8" t="n">
        <f aca="false">-SUM(B53:H53)-N53-S53</f>
        <v>577.622060834997</v>
      </c>
      <c r="N53" s="9" t="n">
        <v>-26345.412380783</v>
      </c>
      <c r="O53" s="7"/>
      <c r="S53" s="9" t="n">
        <v>-115.01492072</v>
      </c>
      <c r="T53" s="7"/>
    </row>
    <row r="54" customFormat="false" ht="10.2" hidden="false" customHeight="false" outlineLevel="0" collapsed="false">
      <c r="A54" s="12" t="n">
        <v>2011</v>
      </c>
      <c r="B54" s="9" t="n">
        <v>28583.130394186</v>
      </c>
      <c r="C54" s="9" t="n">
        <v>0</v>
      </c>
      <c r="D54" s="9" t="n">
        <v>-363.619213905</v>
      </c>
      <c r="E54" s="9" t="n">
        <v>-3074.07030709</v>
      </c>
      <c r="F54" s="7"/>
      <c r="I54" s="8" t="n">
        <f aca="false">-SUM(B54:H54)-N54-S54</f>
        <v>533.490206664983</v>
      </c>
      <c r="N54" s="9" t="n">
        <v>-25570.203703866</v>
      </c>
      <c r="O54" s="7"/>
      <c r="S54" s="9" t="n">
        <v>-108.72737599</v>
      </c>
      <c r="T54" s="7"/>
    </row>
    <row r="55" customFormat="false" ht="10.2" hidden="false" customHeight="false" outlineLevel="0" collapsed="false">
      <c r="A55" s="12" t="n">
        <v>2012</v>
      </c>
      <c r="B55" s="9" t="n">
        <v>28452.054463067</v>
      </c>
      <c r="C55" s="9" t="n">
        <v>220.60074801</v>
      </c>
      <c r="D55" s="9" t="n">
        <v>360.292557131</v>
      </c>
      <c r="E55" s="9" t="n">
        <v>-3102.2281262</v>
      </c>
      <c r="F55" s="7"/>
      <c r="I55" s="8" t="n">
        <f aca="false">-SUM(B55:H55)-N55-S55</f>
        <v>513.108588471023</v>
      </c>
      <c r="N55" s="9" t="n">
        <v>-26341.863590689</v>
      </c>
      <c r="O55" s="7"/>
      <c r="S55" s="9" t="n">
        <v>-101.96463979</v>
      </c>
      <c r="T55" s="7"/>
    </row>
    <row r="56" customFormat="false" ht="10.2" hidden="false" customHeight="false" outlineLevel="0" collapsed="false">
      <c r="A56" s="12" t="n">
        <v>2013</v>
      </c>
      <c r="B56" s="9" t="n">
        <v>27886.312873659</v>
      </c>
      <c r="C56" s="9" t="n">
        <v>374.9037424</v>
      </c>
      <c r="D56" s="9" t="n">
        <v>-116.90240335</v>
      </c>
      <c r="E56" s="9" t="n">
        <v>-1943.0845167</v>
      </c>
      <c r="F56" s="7"/>
      <c r="I56" s="8" t="n">
        <f aca="false">-SUM(B56:H56)-N56-S56</f>
        <v>127.461337362011</v>
      </c>
      <c r="N56" s="9" t="n">
        <v>-26223.177994731</v>
      </c>
      <c r="O56" s="7"/>
      <c r="S56" s="9" t="n">
        <v>-105.51303864</v>
      </c>
      <c r="T56" s="7"/>
    </row>
    <row r="57" customFormat="false" ht="10.2" hidden="false" customHeight="false" outlineLevel="0" collapsed="false">
      <c r="A57" s="12" t="n">
        <v>2014</v>
      </c>
      <c r="B57" s="9" t="n">
        <v>27484.278913002</v>
      </c>
      <c r="C57" s="9" t="n">
        <v>487.72979</v>
      </c>
      <c r="D57" s="9" t="n">
        <v>176.10832013</v>
      </c>
      <c r="E57" s="9" t="n">
        <v>-1897.96594</v>
      </c>
      <c r="F57" s="7"/>
      <c r="I57" s="8" t="n">
        <f aca="false">-SUM(B57:H57)-N57-S57</f>
        <v>66.2329340299987</v>
      </c>
      <c r="N57" s="9" t="n">
        <v>-26217.538343212</v>
      </c>
      <c r="O57" s="7"/>
      <c r="S57" s="9" t="n">
        <v>-98.84567395</v>
      </c>
      <c r="T57" s="7"/>
    </row>
    <row r="58" customFormat="false" ht="10.2" hidden="false" customHeight="false" outlineLevel="0" collapsed="false">
      <c r="A58" s="12" t="n">
        <v>2015</v>
      </c>
      <c r="B58" s="9" t="n">
        <v>27495.684183881</v>
      </c>
      <c r="C58" s="9" t="n">
        <v>837.14735</v>
      </c>
      <c r="D58" s="9" t="n">
        <v>-229.75182413</v>
      </c>
      <c r="E58" s="9" t="n">
        <v>-1877.860647493</v>
      </c>
      <c r="F58" s="7"/>
      <c r="I58" s="8" t="n">
        <f aca="false">-SUM(B58:H58)-N58-S58</f>
        <v>560.767749897197</v>
      </c>
      <c r="N58" s="9" t="n">
        <v>-26695.4257361352</v>
      </c>
      <c r="O58" s="7"/>
      <c r="S58" s="9" t="n">
        <v>-90.56107602</v>
      </c>
      <c r="T5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71" activeCellId="0" sqref="P71"/>
    </sheetView>
  </sheetViews>
  <sheetFormatPr defaultRowHeight="10.2"/>
  <cols>
    <col collapsed="false" hidden="false" max="1" min="1" style="1" width="11.4615384615385"/>
    <col collapsed="false" hidden="false" max="9" min="2" style="1" width="7.60728744939271"/>
    <col collapsed="false" hidden="false" max="10" min="10" style="1" width="3.42914979757085"/>
    <col collapsed="false" hidden="false" max="12" min="11" style="1" width="5.89068825910931"/>
    <col collapsed="false" hidden="false" max="13" min="13" style="1" width="7.2834008097166"/>
    <col collapsed="false" hidden="false" max="19" min="14" style="1" width="5.89068825910931"/>
    <col collapsed="false" hidden="false" max="20" min="20" style="1" width="3.42914979757085"/>
    <col collapsed="false" hidden="false" max="26" min="21" style="1" width="7.49797570850202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32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0</v>
      </c>
      <c r="E3" s="7" t="n">
        <v>0</v>
      </c>
      <c r="F3" s="7"/>
      <c r="I3" s="8" t="n">
        <f aca="false">-SUM(B3:H3)-N3+U3</f>
        <v>0</v>
      </c>
      <c r="K3" s="7"/>
      <c r="M3" s="7" t="n">
        <v>0</v>
      </c>
      <c r="N3" s="7" t="n">
        <v>0</v>
      </c>
      <c r="O3" s="7"/>
      <c r="U3" s="7" t="n">
        <v>0</v>
      </c>
    </row>
    <row r="4" customFormat="false" ht="10.2" hidden="false" customHeight="false" outlineLevel="0" collapsed="false">
      <c r="A4" s="6" t="n">
        <v>1961</v>
      </c>
      <c r="B4" s="7" t="n">
        <v>0</v>
      </c>
      <c r="E4" s="7" t="n">
        <v>0</v>
      </c>
      <c r="F4" s="7"/>
      <c r="I4" s="8" t="n">
        <f aca="false">-SUM(B4:H4)-N4+U4</f>
        <v>0</v>
      </c>
      <c r="K4" s="7"/>
      <c r="M4" s="7" t="n">
        <v>0</v>
      </c>
      <c r="N4" s="7" t="n">
        <v>0</v>
      </c>
      <c r="O4" s="7"/>
      <c r="U4" s="7" t="n">
        <v>0</v>
      </c>
    </row>
    <row r="5" customFormat="false" ht="10.2" hidden="false" customHeight="false" outlineLevel="0" collapsed="false">
      <c r="A5" s="6" t="n">
        <v>1962</v>
      </c>
      <c r="B5" s="7" t="n">
        <v>0</v>
      </c>
      <c r="E5" s="7" t="n">
        <v>0</v>
      </c>
      <c r="F5" s="7"/>
      <c r="I5" s="8" t="n">
        <f aca="false">-SUM(B5:H5)-N5+U5</f>
        <v>0</v>
      </c>
      <c r="K5" s="7"/>
      <c r="M5" s="7" t="n">
        <v>0</v>
      </c>
      <c r="N5" s="7" t="n">
        <v>0</v>
      </c>
      <c r="O5" s="7"/>
      <c r="U5" s="7" t="n">
        <v>0</v>
      </c>
    </row>
    <row r="6" customFormat="false" ht="10.2" hidden="false" customHeight="false" outlineLevel="0" collapsed="false">
      <c r="A6" s="6" t="n">
        <v>1963</v>
      </c>
      <c r="B6" s="7" t="n">
        <v>0</v>
      </c>
      <c r="E6" s="7" t="n">
        <v>0</v>
      </c>
      <c r="F6" s="7"/>
      <c r="I6" s="8" t="n">
        <f aca="false">-SUM(B6:H6)-N6+U6</f>
        <v>0</v>
      </c>
      <c r="K6" s="7"/>
      <c r="M6" s="7" t="n">
        <v>0</v>
      </c>
      <c r="N6" s="7" t="n">
        <v>0</v>
      </c>
      <c r="O6" s="7"/>
      <c r="U6" s="7" t="n">
        <v>0</v>
      </c>
    </row>
    <row r="7" customFormat="false" ht="10.2" hidden="false" customHeight="false" outlineLevel="0" collapsed="false">
      <c r="A7" s="6" t="n">
        <v>1964</v>
      </c>
      <c r="B7" s="7" t="n">
        <v>0</v>
      </c>
      <c r="E7" s="7" t="n">
        <v>0</v>
      </c>
      <c r="F7" s="7"/>
      <c r="I7" s="8" t="n">
        <f aca="false">-SUM(B7:H7)-N7+U7</f>
        <v>0</v>
      </c>
      <c r="K7" s="7"/>
      <c r="M7" s="7" t="n">
        <v>0</v>
      </c>
      <c r="N7" s="7" t="n">
        <v>0</v>
      </c>
      <c r="O7" s="7"/>
      <c r="U7" s="7" t="n">
        <v>0</v>
      </c>
    </row>
    <row r="8" customFormat="false" ht="10.2" hidden="false" customHeight="false" outlineLevel="0" collapsed="false">
      <c r="A8" s="6" t="n">
        <v>1965</v>
      </c>
      <c r="B8" s="7" t="n">
        <v>0</v>
      </c>
      <c r="E8" s="7" t="n">
        <v>0</v>
      </c>
      <c r="F8" s="7"/>
      <c r="I8" s="8" t="n">
        <f aca="false">-SUM(B8:H8)-N8+U8</f>
        <v>0</v>
      </c>
      <c r="K8" s="7"/>
      <c r="M8" s="7" t="n">
        <v>0</v>
      </c>
      <c r="N8" s="7" t="n">
        <v>0</v>
      </c>
      <c r="O8" s="7"/>
      <c r="U8" s="7" t="n">
        <v>0</v>
      </c>
    </row>
    <row r="9" customFormat="false" ht="10.2" hidden="false" customHeight="false" outlineLevel="0" collapsed="false">
      <c r="A9" s="6" t="n">
        <v>1966</v>
      </c>
      <c r="B9" s="7" t="n">
        <v>0</v>
      </c>
      <c r="E9" s="7" t="n">
        <v>0</v>
      </c>
      <c r="F9" s="7"/>
      <c r="I9" s="8" t="n">
        <f aca="false">-SUM(B9:H9)-N9+U9</f>
        <v>0</v>
      </c>
      <c r="K9" s="7"/>
      <c r="M9" s="7" t="n">
        <v>0</v>
      </c>
      <c r="N9" s="7" t="n">
        <v>0</v>
      </c>
      <c r="O9" s="7"/>
      <c r="U9" s="7" t="n">
        <v>0</v>
      </c>
    </row>
    <row r="10" customFormat="false" ht="10.2" hidden="false" customHeight="false" outlineLevel="0" collapsed="false">
      <c r="A10" s="6" t="n">
        <v>1967</v>
      </c>
      <c r="B10" s="7" t="n">
        <v>0</v>
      </c>
      <c r="E10" s="7" t="n">
        <v>0</v>
      </c>
      <c r="F10" s="7"/>
      <c r="I10" s="8" t="n">
        <f aca="false">-SUM(B10:H10)-N10+U10</f>
        <v>0</v>
      </c>
      <c r="K10" s="7"/>
      <c r="M10" s="7" t="n">
        <v>0</v>
      </c>
      <c r="N10" s="7" t="n">
        <v>0</v>
      </c>
      <c r="O10" s="7"/>
      <c r="U10" s="7" t="n">
        <v>0</v>
      </c>
    </row>
    <row r="11" customFormat="false" ht="10.2" hidden="false" customHeight="false" outlineLevel="0" collapsed="false">
      <c r="A11" s="6" t="n">
        <v>1968</v>
      </c>
      <c r="B11" s="7" t="n">
        <v>0</v>
      </c>
      <c r="E11" s="7" t="n">
        <v>0</v>
      </c>
      <c r="F11" s="7"/>
      <c r="I11" s="8" t="n">
        <f aca="false">-SUM(B11:H11)-N11+U11</f>
        <v>0</v>
      </c>
      <c r="K11" s="7"/>
      <c r="M11" s="7" t="n">
        <v>0</v>
      </c>
      <c r="N11" s="7" t="n">
        <v>0</v>
      </c>
      <c r="O11" s="7"/>
      <c r="U11" s="7" t="n">
        <v>0</v>
      </c>
    </row>
    <row r="12" customFormat="false" ht="10.2" hidden="false" customHeight="false" outlineLevel="0" collapsed="false">
      <c r="A12" s="6" t="n">
        <v>1969</v>
      </c>
      <c r="B12" s="7" t="n">
        <v>0</v>
      </c>
      <c r="E12" s="7" t="n">
        <v>0</v>
      </c>
      <c r="F12" s="7"/>
      <c r="I12" s="8" t="n">
        <f aca="false">-SUM(B12:H12)-N12+U12</f>
        <v>0</v>
      </c>
      <c r="K12" s="7"/>
      <c r="M12" s="7" t="n">
        <v>0</v>
      </c>
      <c r="N12" s="7" t="n">
        <v>0</v>
      </c>
      <c r="O12" s="7"/>
      <c r="U12" s="7" t="n">
        <v>0</v>
      </c>
    </row>
    <row r="13" customFormat="false" ht="10.2" hidden="false" customHeight="false" outlineLevel="0" collapsed="false">
      <c r="A13" s="6" t="n">
        <v>1970</v>
      </c>
      <c r="B13" s="7" t="n">
        <v>0</v>
      </c>
      <c r="E13" s="7" t="n">
        <v>0</v>
      </c>
      <c r="F13" s="7"/>
      <c r="I13" s="8" t="n">
        <f aca="false">-SUM(B13:H13)-N13+U13</f>
        <v>0</v>
      </c>
      <c r="K13" s="7"/>
      <c r="M13" s="7" t="n">
        <v>0</v>
      </c>
      <c r="N13" s="7" t="n">
        <v>0</v>
      </c>
      <c r="O13" s="7"/>
      <c r="U13" s="7" t="n">
        <v>0</v>
      </c>
    </row>
    <row r="14" customFormat="false" ht="10.2" hidden="false" customHeight="false" outlineLevel="0" collapsed="false">
      <c r="A14" s="6" t="n">
        <v>1971</v>
      </c>
      <c r="B14" s="7" t="n">
        <v>0</v>
      </c>
      <c r="E14" s="7" t="n">
        <v>0</v>
      </c>
      <c r="F14" s="7"/>
      <c r="I14" s="8" t="n">
        <f aca="false">-SUM(B14:H14)-N14+U14</f>
        <v>0</v>
      </c>
      <c r="K14" s="7"/>
      <c r="M14" s="7" t="n">
        <v>0</v>
      </c>
      <c r="N14" s="7" t="n">
        <v>0</v>
      </c>
      <c r="O14" s="7"/>
      <c r="U14" s="7" t="n">
        <v>0</v>
      </c>
    </row>
    <row r="15" customFormat="false" ht="10.2" hidden="false" customHeight="false" outlineLevel="0" collapsed="false">
      <c r="A15" s="6" t="n">
        <v>1972</v>
      </c>
      <c r="B15" s="7" t="n">
        <v>0</v>
      </c>
      <c r="E15" s="7" t="n">
        <v>0</v>
      </c>
      <c r="F15" s="7"/>
      <c r="I15" s="8" t="n">
        <f aca="false">-SUM(B15:H15)-N15+U15</f>
        <v>0</v>
      </c>
      <c r="K15" s="7"/>
      <c r="M15" s="7" t="n">
        <v>0</v>
      </c>
      <c r="N15" s="7" t="n">
        <v>0</v>
      </c>
      <c r="O15" s="7"/>
      <c r="U15" s="7" t="n">
        <v>0</v>
      </c>
    </row>
    <row r="16" customFormat="false" ht="10.2" hidden="false" customHeight="false" outlineLevel="0" collapsed="false">
      <c r="A16" s="6" t="n">
        <v>1973</v>
      </c>
      <c r="B16" s="7" t="n">
        <v>0</v>
      </c>
      <c r="E16" s="7" t="n">
        <v>0</v>
      </c>
      <c r="F16" s="7"/>
      <c r="I16" s="8" t="n">
        <f aca="false">-SUM(B16:H16)-N16+U16</f>
        <v>0</v>
      </c>
      <c r="K16" s="7"/>
      <c r="M16" s="7" t="n">
        <v>0</v>
      </c>
      <c r="N16" s="7" t="n">
        <v>0</v>
      </c>
      <c r="O16" s="7"/>
      <c r="U16" s="7" t="n">
        <v>0</v>
      </c>
    </row>
    <row r="17" customFormat="false" ht="10.2" hidden="false" customHeight="false" outlineLevel="0" collapsed="false">
      <c r="A17" s="6" t="n">
        <v>1974</v>
      </c>
      <c r="B17" s="7" t="n">
        <v>0</v>
      </c>
      <c r="E17" s="7" t="n">
        <v>0</v>
      </c>
      <c r="F17" s="7"/>
      <c r="I17" s="8" t="n">
        <f aca="false">-SUM(B17:H17)-N17+U17</f>
        <v>0</v>
      </c>
      <c r="K17" s="7"/>
      <c r="M17" s="7" t="n">
        <v>0</v>
      </c>
      <c r="N17" s="7" t="n">
        <v>0</v>
      </c>
      <c r="O17" s="7"/>
      <c r="U17" s="7" t="n">
        <v>0</v>
      </c>
    </row>
    <row r="18" customFormat="false" ht="10.2" hidden="false" customHeight="false" outlineLevel="0" collapsed="false">
      <c r="A18" s="6" t="n">
        <v>1975</v>
      </c>
      <c r="B18" s="7" t="n">
        <v>0</v>
      </c>
      <c r="E18" s="7" t="n">
        <v>0</v>
      </c>
      <c r="F18" s="7"/>
      <c r="I18" s="8" t="n">
        <f aca="false">-SUM(B18:H18)-N18+U18</f>
        <v>0</v>
      </c>
      <c r="K18" s="7"/>
      <c r="M18" s="7" t="n">
        <v>0</v>
      </c>
      <c r="N18" s="7" t="n">
        <v>0</v>
      </c>
      <c r="O18" s="7"/>
      <c r="U18" s="7" t="n">
        <v>0</v>
      </c>
    </row>
    <row r="19" customFormat="false" ht="10.2" hidden="false" customHeight="false" outlineLevel="0" collapsed="false">
      <c r="A19" s="6" t="n">
        <v>1976</v>
      </c>
      <c r="B19" s="7" t="n">
        <v>0</v>
      </c>
      <c r="E19" s="7" t="n">
        <v>0</v>
      </c>
      <c r="F19" s="7"/>
      <c r="I19" s="8" t="n">
        <f aca="false">-SUM(B19:H19)-N19+U19</f>
        <v>0</v>
      </c>
      <c r="K19" s="7"/>
      <c r="M19" s="7" t="n">
        <v>0</v>
      </c>
      <c r="N19" s="7" t="n">
        <v>0</v>
      </c>
      <c r="O19" s="7"/>
      <c r="U19" s="7" t="n">
        <v>0</v>
      </c>
    </row>
    <row r="20" customFormat="false" ht="10.2" hidden="false" customHeight="false" outlineLevel="0" collapsed="false">
      <c r="A20" s="6" t="n">
        <v>1977</v>
      </c>
      <c r="B20" s="7" t="n">
        <v>0</v>
      </c>
      <c r="E20" s="7" t="n">
        <v>0</v>
      </c>
      <c r="F20" s="7"/>
      <c r="I20" s="8" t="n">
        <f aca="false">-SUM(B20:H20)-N20+U20</f>
        <v>0</v>
      </c>
      <c r="K20" s="7"/>
      <c r="M20" s="7" t="n">
        <v>0</v>
      </c>
      <c r="N20" s="7" t="n">
        <v>0</v>
      </c>
      <c r="O20" s="7"/>
      <c r="U20" s="7" t="n">
        <v>0</v>
      </c>
    </row>
    <row r="21" customFormat="false" ht="10.2" hidden="false" customHeight="false" outlineLevel="0" collapsed="false">
      <c r="A21" s="6" t="n">
        <v>1978</v>
      </c>
      <c r="B21" s="7" t="n">
        <v>80</v>
      </c>
      <c r="E21" s="7" t="n">
        <v>0</v>
      </c>
      <c r="F21" s="7"/>
      <c r="I21" s="8" t="n">
        <f aca="false">-SUM(B21:H21)-N21+U21</f>
        <v>0</v>
      </c>
      <c r="K21" s="7"/>
      <c r="M21" s="7" t="n">
        <v>80</v>
      </c>
      <c r="N21" s="7" t="n">
        <v>0</v>
      </c>
      <c r="O21" s="7"/>
      <c r="U21" s="7" t="n">
        <v>80</v>
      </c>
    </row>
    <row r="22" customFormat="false" ht="10.2" hidden="false" customHeight="false" outlineLevel="0" collapsed="false">
      <c r="A22" s="6" t="n">
        <v>1979</v>
      </c>
      <c r="B22" s="7" t="n">
        <v>80</v>
      </c>
      <c r="E22" s="7" t="n">
        <v>0</v>
      </c>
      <c r="F22" s="7"/>
      <c r="I22" s="8" t="n">
        <f aca="false">-SUM(B22:H22)-N22+U22</f>
        <v>0</v>
      </c>
      <c r="K22" s="7"/>
      <c r="M22" s="7" t="n">
        <v>80</v>
      </c>
      <c r="N22" s="7" t="n">
        <v>0</v>
      </c>
      <c r="O22" s="7"/>
      <c r="U22" s="7" t="n">
        <v>80</v>
      </c>
    </row>
    <row r="23" customFormat="false" ht="10.2" hidden="false" customHeight="false" outlineLevel="0" collapsed="false">
      <c r="A23" s="6" t="n">
        <v>1980</v>
      </c>
      <c r="B23" s="7" t="n">
        <v>90</v>
      </c>
      <c r="E23" s="7" t="n">
        <v>0</v>
      </c>
      <c r="F23" s="7"/>
      <c r="I23" s="8" t="n">
        <f aca="false">-SUM(B23:H23)-N23+U23</f>
        <v>0</v>
      </c>
      <c r="K23" s="7"/>
      <c r="M23" s="7" t="n">
        <v>90</v>
      </c>
      <c r="N23" s="7" t="n">
        <v>0</v>
      </c>
      <c r="O23" s="7"/>
      <c r="U23" s="7" t="n">
        <v>90</v>
      </c>
    </row>
    <row r="24" customFormat="false" ht="10.2" hidden="false" customHeight="false" outlineLevel="0" collapsed="false">
      <c r="A24" s="6" t="n">
        <v>1981</v>
      </c>
      <c r="B24" s="7" t="n">
        <v>90</v>
      </c>
      <c r="E24" s="7" t="n">
        <v>0</v>
      </c>
      <c r="F24" s="7"/>
      <c r="I24" s="8" t="n">
        <f aca="false">-SUM(B24:H24)-N24+U24</f>
        <v>0</v>
      </c>
      <c r="K24" s="7"/>
      <c r="M24" s="7" t="n">
        <v>90</v>
      </c>
      <c r="N24" s="7" t="n">
        <v>0</v>
      </c>
      <c r="O24" s="7"/>
      <c r="U24" s="7" t="n">
        <v>90</v>
      </c>
    </row>
    <row r="25" customFormat="false" ht="10.2" hidden="false" customHeight="false" outlineLevel="0" collapsed="false">
      <c r="A25" s="6" t="n">
        <v>1982</v>
      </c>
      <c r="B25" s="7" t="n">
        <v>100</v>
      </c>
      <c r="E25" s="7" t="n">
        <v>0</v>
      </c>
      <c r="F25" s="7"/>
      <c r="I25" s="8" t="n">
        <f aca="false">-SUM(B25:H25)-N25+U25</f>
        <v>0</v>
      </c>
      <c r="K25" s="7"/>
      <c r="M25" s="7" t="n">
        <v>100</v>
      </c>
      <c r="N25" s="7" t="n">
        <v>0</v>
      </c>
      <c r="O25" s="7"/>
      <c r="U25" s="7" t="n">
        <v>100</v>
      </c>
    </row>
    <row r="26" customFormat="false" ht="10.2" hidden="false" customHeight="false" outlineLevel="0" collapsed="false">
      <c r="A26" s="6" t="n">
        <v>1983</v>
      </c>
      <c r="B26" s="7" t="n">
        <v>80</v>
      </c>
      <c r="E26" s="7" t="n">
        <v>0</v>
      </c>
      <c r="F26" s="7"/>
      <c r="I26" s="8" t="n">
        <f aca="false">-SUM(B26:H26)-N26+U26</f>
        <v>0</v>
      </c>
      <c r="K26" s="7"/>
      <c r="M26" s="7" t="n">
        <v>80</v>
      </c>
      <c r="N26" s="7" t="n">
        <v>0</v>
      </c>
      <c r="O26" s="7"/>
      <c r="U26" s="7" t="n">
        <v>80</v>
      </c>
    </row>
    <row r="27" customFormat="false" ht="10.2" hidden="false" customHeight="false" outlineLevel="0" collapsed="false">
      <c r="A27" s="6" t="n">
        <v>1984</v>
      </c>
      <c r="B27" s="7" t="n">
        <v>100</v>
      </c>
      <c r="E27" s="7" t="n">
        <v>0</v>
      </c>
      <c r="F27" s="7"/>
      <c r="I27" s="8" t="n">
        <f aca="false">-SUM(B27:H27)-N27+U27</f>
        <v>0</v>
      </c>
      <c r="K27" s="7"/>
      <c r="M27" s="7" t="n">
        <v>100</v>
      </c>
      <c r="N27" s="7" t="n">
        <v>0</v>
      </c>
      <c r="O27" s="7"/>
      <c r="U27" s="7" t="n">
        <v>100</v>
      </c>
    </row>
    <row r="28" customFormat="false" ht="10.2" hidden="false" customHeight="false" outlineLevel="0" collapsed="false">
      <c r="A28" s="6" t="n">
        <v>1985</v>
      </c>
      <c r="B28" s="7" t="n">
        <v>90</v>
      </c>
      <c r="E28" s="7" t="n">
        <v>0</v>
      </c>
      <c r="F28" s="7"/>
      <c r="I28" s="8" t="n">
        <f aca="false">-SUM(B28:H28)-N28+U28</f>
        <v>0</v>
      </c>
      <c r="K28" s="7"/>
      <c r="M28" s="7" t="n">
        <v>90</v>
      </c>
      <c r="N28" s="7" t="n">
        <v>0</v>
      </c>
      <c r="O28" s="7"/>
      <c r="U28" s="7" t="n">
        <v>90</v>
      </c>
    </row>
    <row r="29" customFormat="false" ht="10.2" hidden="false" customHeight="false" outlineLevel="0" collapsed="false">
      <c r="A29" s="6" t="n">
        <v>1986</v>
      </c>
      <c r="B29" s="7" t="n">
        <v>70</v>
      </c>
      <c r="E29" s="7" t="n">
        <v>0</v>
      </c>
      <c r="F29" s="7"/>
      <c r="I29" s="8" t="n">
        <f aca="false">-SUM(B29:H29)-N29+U29</f>
        <v>0</v>
      </c>
      <c r="K29" s="7"/>
      <c r="M29" s="7" t="n">
        <v>70</v>
      </c>
      <c r="N29" s="7" t="n">
        <v>0</v>
      </c>
      <c r="O29" s="7"/>
      <c r="U29" s="7" t="n">
        <v>70</v>
      </c>
    </row>
    <row r="30" customFormat="false" ht="10.2" hidden="false" customHeight="false" outlineLevel="0" collapsed="false">
      <c r="A30" s="6" t="n">
        <v>1987</v>
      </c>
      <c r="B30" s="7" t="n">
        <v>60</v>
      </c>
      <c r="E30" s="7" t="n">
        <v>0</v>
      </c>
      <c r="F30" s="7"/>
      <c r="I30" s="8" t="n">
        <f aca="false">-SUM(B30:H30)-N30+U30</f>
        <v>0</v>
      </c>
      <c r="K30" s="7"/>
      <c r="M30" s="7" t="n">
        <v>60</v>
      </c>
      <c r="N30" s="7" t="n">
        <v>0</v>
      </c>
      <c r="O30" s="7"/>
      <c r="U30" s="7" t="n">
        <v>60</v>
      </c>
    </row>
    <row r="31" customFormat="false" ht="10.2" hidden="false" customHeight="false" outlineLevel="0" collapsed="false">
      <c r="A31" s="6" t="n">
        <v>1988</v>
      </c>
      <c r="B31" s="7" t="n">
        <v>80</v>
      </c>
      <c r="E31" s="7" t="n">
        <v>0</v>
      </c>
      <c r="F31" s="7"/>
      <c r="I31" s="8" t="n">
        <f aca="false">-SUM(B31:H31)-N31+U31</f>
        <v>0</v>
      </c>
      <c r="K31" s="7"/>
      <c r="M31" s="7" t="n">
        <v>80</v>
      </c>
      <c r="N31" s="7" t="n">
        <v>0</v>
      </c>
      <c r="O31" s="7"/>
      <c r="U31" s="7" t="n">
        <v>80</v>
      </c>
    </row>
    <row r="32" customFormat="false" ht="10.2" hidden="false" customHeight="false" outlineLevel="0" collapsed="false">
      <c r="A32" s="6" t="n">
        <v>1989</v>
      </c>
      <c r="B32" s="7" t="n">
        <v>90</v>
      </c>
      <c r="E32" s="7" t="n">
        <v>0</v>
      </c>
      <c r="F32" s="7"/>
      <c r="I32" s="8" t="n">
        <f aca="false">-SUM(B32:H32)-N32+U32</f>
        <v>0</v>
      </c>
      <c r="K32" s="7"/>
      <c r="M32" s="7" t="n">
        <v>90</v>
      </c>
      <c r="N32" s="7" t="n">
        <v>0</v>
      </c>
      <c r="O32" s="7"/>
      <c r="U32" s="7" t="n">
        <v>90</v>
      </c>
    </row>
    <row r="33" customFormat="false" ht="10.2" hidden="false" customHeight="false" outlineLevel="0" collapsed="false">
      <c r="A33" s="6" t="n">
        <v>1990</v>
      </c>
      <c r="B33" s="7" t="n">
        <v>100</v>
      </c>
      <c r="E33" s="7" t="n">
        <v>0</v>
      </c>
      <c r="F33" s="7"/>
      <c r="I33" s="8" t="n">
        <f aca="false">-SUM(B33:H33)-N33+U33</f>
        <v>0</v>
      </c>
      <c r="K33" s="7"/>
      <c r="M33" s="7" t="n">
        <v>100</v>
      </c>
      <c r="N33" s="7" t="n">
        <v>0</v>
      </c>
      <c r="O33" s="7"/>
      <c r="U33" s="7" t="n">
        <v>100</v>
      </c>
    </row>
    <row r="34" customFormat="false" ht="10.2" hidden="false" customHeight="false" outlineLevel="0" collapsed="false">
      <c r="A34" s="6" t="n">
        <v>1991</v>
      </c>
      <c r="B34" s="7" t="n">
        <v>70</v>
      </c>
      <c r="E34" s="7" t="n">
        <v>0</v>
      </c>
      <c r="F34" s="7"/>
      <c r="I34" s="8" t="n">
        <f aca="false">-SUM(B34:H34)-N34+U34</f>
        <v>0</v>
      </c>
      <c r="K34" s="7"/>
      <c r="M34" s="7" t="n">
        <v>70</v>
      </c>
      <c r="N34" s="7" t="n">
        <v>0</v>
      </c>
      <c r="O34" s="7"/>
      <c r="U34" s="7" t="n">
        <v>70</v>
      </c>
    </row>
    <row r="35" customFormat="false" ht="10.2" hidden="false" customHeight="false" outlineLevel="0" collapsed="false">
      <c r="A35" s="6" t="n">
        <v>1992</v>
      </c>
      <c r="B35" s="7" t="n">
        <v>100</v>
      </c>
      <c r="E35" s="7" t="n">
        <v>0</v>
      </c>
      <c r="F35" s="7"/>
      <c r="I35" s="8" t="n">
        <f aca="false">-SUM(B35:H35)-N35+U35</f>
        <v>0</v>
      </c>
      <c r="K35" s="7"/>
      <c r="M35" s="7" t="n">
        <v>100</v>
      </c>
      <c r="N35" s="7" t="n">
        <v>0</v>
      </c>
      <c r="O35" s="7"/>
      <c r="U35" s="7" t="n">
        <v>100</v>
      </c>
    </row>
    <row r="36" customFormat="false" ht="10.2" hidden="false" customHeight="false" outlineLevel="0" collapsed="false">
      <c r="A36" s="6" t="n">
        <v>1993</v>
      </c>
      <c r="B36" s="7" t="n">
        <v>160.08184</v>
      </c>
      <c r="E36" s="7" t="n">
        <v>0</v>
      </c>
      <c r="F36" s="7"/>
      <c r="I36" s="8" t="n">
        <f aca="false">-SUM(B36:H36)-N36+U36</f>
        <v>0</v>
      </c>
      <c r="K36" s="7"/>
      <c r="M36" s="7" t="n">
        <v>160.08184</v>
      </c>
      <c r="N36" s="7" t="n">
        <v>0</v>
      </c>
      <c r="O36" s="7"/>
      <c r="U36" s="7" t="n">
        <v>160.08184</v>
      </c>
    </row>
    <row r="37" customFormat="false" ht="10.2" hidden="false" customHeight="false" outlineLevel="0" collapsed="false">
      <c r="A37" s="6" t="n">
        <v>1994</v>
      </c>
      <c r="B37" s="7" t="n">
        <v>159.67416</v>
      </c>
      <c r="E37" s="7" t="n">
        <v>0</v>
      </c>
      <c r="F37" s="7"/>
      <c r="I37" s="8" t="n">
        <f aca="false">-SUM(B37:H37)-N37+U37</f>
        <v>0</v>
      </c>
      <c r="K37" s="7"/>
      <c r="M37" s="7" t="n">
        <v>159.67416</v>
      </c>
      <c r="N37" s="7" t="n">
        <v>0</v>
      </c>
      <c r="O37" s="7"/>
      <c r="U37" s="7" t="n">
        <v>159.67416</v>
      </c>
    </row>
    <row r="38" customFormat="false" ht="10.2" hidden="false" customHeight="false" outlineLevel="0" collapsed="false">
      <c r="A38" s="6" t="n">
        <v>1995</v>
      </c>
      <c r="B38" s="7" t="n">
        <v>177.61208</v>
      </c>
      <c r="E38" s="7" t="n">
        <v>0</v>
      </c>
      <c r="F38" s="7"/>
      <c r="I38" s="8" t="n">
        <f aca="false">-SUM(B38:H38)-N38+U38</f>
        <v>0</v>
      </c>
      <c r="K38" s="7"/>
      <c r="M38" s="7" t="n">
        <v>177.61208</v>
      </c>
      <c r="N38" s="7" t="n">
        <v>0</v>
      </c>
      <c r="O38" s="7"/>
      <c r="U38" s="7" t="n">
        <v>177.61208</v>
      </c>
    </row>
    <row r="39" customFormat="false" ht="10.2" hidden="false" customHeight="false" outlineLevel="0" collapsed="false">
      <c r="A39" s="6" t="n">
        <v>1996</v>
      </c>
      <c r="B39" s="7" t="n">
        <v>164.75832</v>
      </c>
      <c r="E39" s="7" t="n">
        <v>-25.8301605351562</v>
      </c>
      <c r="F39" s="7"/>
      <c r="I39" s="8" t="n">
        <f aca="false">-SUM(B39:H39)-N39+U39</f>
        <v>0</v>
      </c>
      <c r="K39" s="7"/>
      <c r="M39" s="7" t="n">
        <v>164.75832</v>
      </c>
      <c r="N39" s="7" t="n">
        <v>0</v>
      </c>
      <c r="O39" s="7"/>
      <c r="U39" s="7" t="n">
        <v>138.928159464844</v>
      </c>
    </row>
    <row r="40" customFormat="false" ht="10.2" hidden="false" customHeight="false" outlineLevel="0" collapsed="false">
      <c r="A40" s="6" t="n">
        <v>1997</v>
      </c>
      <c r="B40" s="7" t="n">
        <v>150.47768</v>
      </c>
      <c r="E40" s="7" t="n">
        <v>-66.269112</v>
      </c>
      <c r="F40" s="7"/>
      <c r="I40" s="8" t="n">
        <f aca="false">-SUM(B40:H40)-N40+U40</f>
        <v>0</v>
      </c>
      <c r="K40" s="7"/>
      <c r="M40" s="7" t="n">
        <v>150.47768</v>
      </c>
      <c r="N40" s="7" t="n">
        <v>0</v>
      </c>
      <c r="O40" s="7"/>
      <c r="U40" s="7" t="n">
        <v>84.208568</v>
      </c>
    </row>
    <row r="41" customFormat="false" ht="10.2" hidden="false" customHeight="false" outlineLevel="0" collapsed="false">
      <c r="A41" s="6" t="n">
        <v>1998</v>
      </c>
      <c r="B41" s="7" t="n">
        <v>165.33072</v>
      </c>
      <c r="E41" s="7" t="n">
        <v>-99.88189859375</v>
      </c>
      <c r="F41" s="7"/>
      <c r="I41" s="8" t="n">
        <f aca="false">-SUM(B41:H41)-N41+U41</f>
        <v>0</v>
      </c>
      <c r="K41" s="7"/>
      <c r="M41" s="7" t="n">
        <v>165.33072</v>
      </c>
      <c r="N41" s="7" t="n">
        <v>0</v>
      </c>
      <c r="O41" s="7"/>
      <c r="U41" s="7" t="n">
        <v>65.44882140625</v>
      </c>
    </row>
    <row r="42" customFormat="false" ht="10.2" hidden="false" customHeight="false" outlineLevel="0" collapsed="false">
      <c r="A42" s="6" t="n">
        <v>1999</v>
      </c>
      <c r="B42" s="7" t="n">
        <v>849.826971712</v>
      </c>
      <c r="E42" s="7" t="n">
        <v>0</v>
      </c>
      <c r="F42" s="7"/>
      <c r="I42" s="8" t="n">
        <f aca="false">-SUM(B42:H42)-N42+U42</f>
        <v>0</v>
      </c>
      <c r="K42" s="7"/>
      <c r="M42" s="7" t="n">
        <v>849.826971712</v>
      </c>
      <c r="N42" s="7" t="n">
        <v>-671.042811712</v>
      </c>
      <c r="O42" s="7"/>
      <c r="U42" s="7" t="n">
        <v>178.78416</v>
      </c>
    </row>
    <row r="43" customFormat="false" ht="10.2" hidden="false" customHeight="false" outlineLevel="0" collapsed="false">
      <c r="A43" s="6" t="n">
        <v>2000</v>
      </c>
      <c r="B43" s="7" t="n">
        <v>857.150740992</v>
      </c>
      <c r="E43" s="7" t="n">
        <v>-4.778592</v>
      </c>
      <c r="F43" s="7"/>
      <c r="I43" s="8" t="n">
        <f aca="false">-SUM(B43:H43)-N43+U43</f>
        <v>0</v>
      </c>
      <c r="K43" s="7"/>
      <c r="M43" s="7" t="n">
        <v>857.150740992</v>
      </c>
      <c r="N43" s="7" t="n">
        <v>-781.628020992</v>
      </c>
      <c r="O43" s="7"/>
      <c r="U43" s="7" t="n">
        <v>70.744128</v>
      </c>
    </row>
    <row r="44" customFormat="false" ht="10.2" hidden="false" customHeight="false" outlineLevel="0" collapsed="false">
      <c r="A44" s="6" t="n">
        <v>2001</v>
      </c>
      <c r="B44" s="7" t="n">
        <v>978.935094624</v>
      </c>
      <c r="E44" s="7" t="n">
        <v>-98.878416</v>
      </c>
      <c r="F44" s="7"/>
      <c r="I44" s="8" t="n">
        <f aca="false">-SUM(B44:H44)-N44+U44</f>
        <v>0</v>
      </c>
      <c r="K44" s="7"/>
      <c r="M44" s="7" t="n">
        <v>978.935094624</v>
      </c>
      <c r="N44" s="7" t="n">
        <v>-761.158294624</v>
      </c>
      <c r="O44" s="7"/>
      <c r="U44" s="7" t="n">
        <v>118.898384</v>
      </c>
    </row>
    <row r="45" customFormat="false" ht="10.2" hidden="false" customHeight="false" outlineLevel="0" collapsed="false">
      <c r="A45" s="6" t="n">
        <v>2002</v>
      </c>
      <c r="B45" s="7" t="n">
        <v>1054.94944444</v>
      </c>
      <c r="E45" s="7" t="n">
        <v>-330.48652</v>
      </c>
      <c r="F45" s="7"/>
      <c r="I45" s="8" t="n">
        <f aca="false">-SUM(B45:H45)-N45+U45</f>
        <v>57.7156400000001</v>
      </c>
      <c r="K45" s="7"/>
      <c r="M45" s="7" t="n">
        <v>1054.94944444</v>
      </c>
      <c r="N45" s="7" t="n">
        <v>-782.17856444</v>
      </c>
      <c r="O45" s="7"/>
      <c r="U45" s="7" t="n">
        <v>0</v>
      </c>
    </row>
    <row r="46" customFormat="false" ht="10.2" hidden="false" customHeight="false" outlineLevel="0" collapsed="false">
      <c r="A46" s="6" t="n">
        <v>2003</v>
      </c>
      <c r="B46" s="7" t="n">
        <v>1325.73531490321</v>
      </c>
      <c r="E46" s="7" t="n">
        <v>-355.288752</v>
      </c>
      <c r="F46" s="7"/>
      <c r="I46" s="8" t="n">
        <f aca="false">-SUM(B46:H46)-N46+U46</f>
        <v>0</v>
      </c>
      <c r="K46" s="7"/>
      <c r="M46" s="7" t="n">
        <v>1325.73531490321</v>
      </c>
      <c r="N46" s="7" t="n">
        <v>-952.505794903209</v>
      </c>
      <c r="O46" s="7"/>
      <c r="U46" s="7" t="n">
        <v>17.940768</v>
      </c>
    </row>
    <row r="47" customFormat="false" ht="10.2" hidden="false" customHeight="false" outlineLevel="0" collapsed="false">
      <c r="A47" s="6" t="n">
        <v>2004</v>
      </c>
      <c r="B47" s="7" t="n">
        <v>1298.44848397456</v>
      </c>
      <c r="E47" s="7" t="n">
        <v>-371.5127416</v>
      </c>
      <c r="F47" s="7"/>
      <c r="I47" s="8" t="n">
        <f aca="false">-SUM(B47:H47)-N47+U47</f>
        <v>0</v>
      </c>
      <c r="K47" s="7"/>
      <c r="M47" s="7" t="n">
        <v>1298.44848397456</v>
      </c>
      <c r="N47" s="7" t="n">
        <v>-908.91633197456</v>
      </c>
      <c r="O47" s="7"/>
      <c r="U47" s="7" t="n">
        <v>18.0194104</v>
      </c>
    </row>
    <row r="48" customFormat="false" ht="10.2" hidden="false" customHeight="false" outlineLevel="0" collapsed="false">
      <c r="A48" s="6" t="n">
        <v>2005</v>
      </c>
      <c r="B48" s="7" t="n">
        <v>1127.90015114504</v>
      </c>
      <c r="E48" s="7" t="n">
        <v>-357.873152</v>
      </c>
      <c r="F48" s="7"/>
      <c r="I48" s="8" t="n">
        <f aca="false">-SUM(B48:H48)-N48+U48</f>
        <v>72.558304</v>
      </c>
      <c r="K48" s="7"/>
      <c r="M48" s="7" t="n">
        <v>1127.90015114504</v>
      </c>
      <c r="N48" s="7" t="n">
        <v>-842.58530314504</v>
      </c>
      <c r="O48" s="7"/>
      <c r="U48" s="7" t="n">
        <v>0</v>
      </c>
    </row>
    <row r="49" customFormat="false" ht="10.2" hidden="false" customHeight="false" outlineLevel="0" collapsed="false">
      <c r="A49" s="6" t="n">
        <v>2006</v>
      </c>
      <c r="B49" s="7" t="n">
        <v>1099.104436248</v>
      </c>
      <c r="E49" s="7" t="n">
        <v>-256.950512</v>
      </c>
      <c r="F49" s="7"/>
      <c r="I49" s="8" t="n">
        <f aca="false">-SUM(B49:H49)-N49+U49</f>
        <v>0</v>
      </c>
      <c r="K49" s="7"/>
      <c r="M49" s="7" t="n">
        <v>1099.104436248</v>
      </c>
      <c r="N49" s="7" t="n">
        <v>-802.405852248</v>
      </c>
      <c r="O49" s="7"/>
      <c r="U49" s="7" t="n">
        <v>39.748072</v>
      </c>
    </row>
    <row r="50" customFormat="false" ht="10.2" hidden="false" customHeight="false" outlineLevel="0" collapsed="false">
      <c r="A50" s="12" t="n">
        <v>2007</v>
      </c>
      <c r="B50" s="9" t="n">
        <v>1046.461315536</v>
      </c>
      <c r="E50" s="16" t="n">
        <v>-187</v>
      </c>
      <c r="F50" s="7"/>
      <c r="I50" s="8" t="n">
        <f aca="false">-SUM(B50:H50)-N50+U50</f>
        <v>0.329407999999944</v>
      </c>
      <c r="K50" s="7"/>
      <c r="M50" s="9" t="n">
        <v>1046.461315536</v>
      </c>
      <c r="N50" s="9" t="n">
        <v>-785.790723536</v>
      </c>
      <c r="O50" s="7"/>
      <c r="U50" s="16" t="n">
        <v>74</v>
      </c>
    </row>
    <row r="51" customFormat="false" ht="10.2" hidden="false" customHeight="false" outlineLevel="0" collapsed="false">
      <c r="A51" s="12" t="n">
        <v>2008</v>
      </c>
      <c r="B51" s="16" t="n">
        <v>1457.16207959481</v>
      </c>
      <c r="E51" s="16" t="n">
        <v>-207</v>
      </c>
      <c r="F51" s="7"/>
      <c r="I51" s="8" t="n">
        <f aca="false">-SUM(B51:H51)-N51+U51</f>
        <v>0</v>
      </c>
      <c r="K51" s="7"/>
      <c r="M51" s="9" t="n">
        <v>1457.16207959481</v>
      </c>
      <c r="N51" s="9" t="n">
        <v>-857.162079594806</v>
      </c>
      <c r="O51" s="7"/>
      <c r="U51" s="16" t="n">
        <v>393</v>
      </c>
    </row>
    <row r="52" customFormat="false" ht="10.2" hidden="false" customHeight="false" outlineLevel="0" collapsed="false">
      <c r="A52" s="12" t="n">
        <v>2009</v>
      </c>
      <c r="B52" s="16" t="n">
        <v>1327.355712872</v>
      </c>
      <c r="E52" s="16" t="n">
        <v>-190</v>
      </c>
      <c r="F52" s="7"/>
      <c r="I52" s="8" t="n">
        <f aca="false">-SUM(B52:H52)-N52+U52</f>
        <v>0</v>
      </c>
      <c r="K52" s="7"/>
      <c r="M52" s="9" t="n">
        <v>1327.355712872</v>
      </c>
      <c r="N52" s="9" t="n">
        <v>-879.355712872</v>
      </c>
      <c r="O52" s="7"/>
      <c r="U52" s="16" t="n">
        <v>258</v>
      </c>
    </row>
    <row r="53" customFormat="false" ht="10.2" hidden="false" customHeight="false" outlineLevel="0" collapsed="false">
      <c r="A53" s="12" t="n">
        <v>2010</v>
      </c>
      <c r="B53" s="16" t="n">
        <v>1300.9215412664</v>
      </c>
      <c r="E53" s="9" t="n">
        <v>-311.783224116</v>
      </c>
      <c r="F53" s="7"/>
      <c r="I53" s="8" t="n">
        <f aca="false">-SUM(B53:H53)-N53+U53</f>
        <v>-0.216775884000072</v>
      </c>
      <c r="K53" s="7"/>
      <c r="M53" s="9" t="n">
        <v>1300.9215412664</v>
      </c>
      <c r="N53" s="9" t="n">
        <v>-883.921541266398</v>
      </c>
      <c r="O53" s="7"/>
      <c r="U53" s="16" t="n">
        <v>105</v>
      </c>
    </row>
    <row r="54" customFormat="false" ht="10.2" hidden="false" customHeight="false" outlineLevel="0" collapsed="false">
      <c r="A54" s="12" t="n">
        <v>2011</v>
      </c>
      <c r="B54" s="9" t="n">
        <v>1105.6731515648</v>
      </c>
      <c r="E54" s="9" t="n">
        <v>-278.4879699784</v>
      </c>
      <c r="F54" s="7"/>
      <c r="I54" s="8" t="n">
        <f aca="false">-SUM(B54:H54)-N54+U54</f>
        <v>53.9873299784001</v>
      </c>
      <c r="K54" s="7"/>
      <c r="M54" s="9" t="n">
        <v>1105.6731515648</v>
      </c>
      <c r="N54" s="9" t="n">
        <v>-881.172511564799</v>
      </c>
      <c r="O54" s="7"/>
      <c r="U54" s="9" t="n">
        <v>0</v>
      </c>
    </row>
    <row r="55" customFormat="false" ht="10.2" hidden="false" customHeight="false" outlineLevel="0" collapsed="false">
      <c r="A55" s="12" t="n">
        <v>2012</v>
      </c>
      <c r="B55" s="16" t="n">
        <v>1238.42885</v>
      </c>
      <c r="E55" s="9" t="n">
        <v>-272.0759108704</v>
      </c>
      <c r="F55" s="7"/>
      <c r="I55" s="8" t="n">
        <f aca="false">-SUM(B55:H55)-N55+U55</f>
        <v>0.0759108704000937</v>
      </c>
      <c r="K55" s="7"/>
      <c r="M55" s="9" t="n">
        <v>1238.42885</v>
      </c>
      <c r="N55" s="9" t="n">
        <v>-852.42885</v>
      </c>
      <c r="O55" s="7"/>
      <c r="U55" s="16" t="n">
        <v>114</v>
      </c>
    </row>
    <row r="56" customFormat="false" ht="10.2" hidden="false" customHeight="false" outlineLevel="0" collapsed="false">
      <c r="A56" s="12" t="n">
        <v>2013</v>
      </c>
      <c r="B56" s="9" t="n">
        <v>1041.4948748568</v>
      </c>
      <c r="E56" s="9" t="n">
        <v>-246.5138658528</v>
      </c>
      <c r="F56" s="7"/>
      <c r="I56" s="8" t="n">
        <f aca="false">-SUM(B56:H56)-N56+U56</f>
        <v>26.3157058528001</v>
      </c>
      <c r="K56" s="7"/>
      <c r="M56" s="9" t="n">
        <v>1041.4948748568</v>
      </c>
      <c r="N56" s="9" t="n">
        <v>-821.296714856801</v>
      </c>
      <c r="O56" s="7"/>
      <c r="U56" s="9" t="n">
        <v>0</v>
      </c>
    </row>
    <row r="57" customFormat="false" ht="10.2" hidden="false" customHeight="false" outlineLevel="0" collapsed="false">
      <c r="A57" s="12" t="n">
        <v>2014</v>
      </c>
      <c r="B57" s="16" t="n">
        <v>1190.7661768096</v>
      </c>
      <c r="E57" s="9" t="n">
        <v>-242.7115715752</v>
      </c>
      <c r="F57" s="7"/>
      <c r="I57" s="8" t="n">
        <f aca="false">-SUM(B57:H57)-N57+U57</f>
        <v>-0.288428424800031</v>
      </c>
      <c r="K57" s="7"/>
      <c r="M57" s="9" t="n">
        <v>1190.7661768096</v>
      </c>
      <c r="N57" s="9" t="n">
        <v>-799.766176809601</v>
      </c>
      <c r="O57" s="7"/>
      <c r="U57" s="16" t="n">
        <v>148</v>
      </c>
    </row>
    <row r="58" customFormat="false" ht="10.2" hidden="false" customHeight="false" outlineLevel="0" collapsed="false">
      <c r="A58" s="12" t="n">
        <v>2015</v>
      </c>
      <c r="B58" s="9" t="n">
        <v>1009.548426432</v>
      </c>
      <c r="E58" s="9" t="n">
        <v>-254.163715624</v>
      </c>
      <c r="F58" s="7"/>
      <c r="I58" s="8" t="n">
        <f aca="false">-SUM(B58:H58)-N58+U58</f>
        <v>41.3183556239999</v>
      </c>
      <c r="K58" s="7"/>
      <c r="M58" s="9" t="n">
        <v>1009.548426432</v>
      </c>
      <c r="N58" s="9" t="n">
        <v>-796.703066431999</v>
      </c>
      <c r="O58" s="7"/>
      <c r="U58" s="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3" activeCellId="0" sqref="U33"/>
    </sheetView>
  </sheetViews>
  <sheetFormatPr defaultRowHeight="10.2"/>
  <cols>
    <col collapsed="false" hidden="false" max="1" min="1" style="1" width="11.4615384615385"/>
    <col collapsed="false" hidden="false" max="9" min="2" style="1" width="7.60728744939271"/>
    <col collapsed="false" hidden="false" max="10" min="10" style="1" width="3.64372469635628"/>
    <col collapsed="false" hidden="false" max="19" min="11" style="1" width="6.63967611336032"/>
    <col collapsed="false" hidden="false" max="20" min="20" style="1" width="2.67611336032389"/>
    <col collapsed="false" hidden="false" max="26" min="21" style="1" width="7.49797570850202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33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6106.9062159</v>
      </c>
      <c r="C3" s="7" t="n">
        <v>302.3643</v>
      </c>
      <c r="D3" s="7" t="n">
        <v>10</v>
      </c>
      <c r="E3" s="7" t="n">
        <v>0</v>
      </c>
      <c r="F3" s="7" t="n">
        <v>0</v>
      </c>
      <c r="H3" s="7"/>
      <c r="I3" s="8" t="n">
        <f aca="false">-SUM(B3:H3)-K3-L3-S3+SUM(U3:Z3)</f>
        <v>0</v>
      </c>
      <c r="K3" s="7" t="n">
        <v>-1937.89218</v>
      </c>
      <c r="L3" s="7" t="n">
        <v>-453</v>
      </c>
      <c r="N3" s="7" t="n">
        <v>6106.9062159</v>
      </c>
      <c r="O3" s="7"/>
      <c r="P3" s="7"/>
      <c r="S3" s="7" t="n">
        <v>0</v>
      </c>
      <c r="V3" s="7" t="n">
        <v>402.83783359</v>
      </c>
      <c r="W3" s="7" t="n">
        <v>201.418916795</v>
      </c>
      <c r="X3" s="7" t="n">
        <v>805.67566718</v>
      </c>
      <c r="Y3" s="7" t="n">
        <v>0</v>
      </c>
      <c r="Z3" s="7" t="n">
        <v>2618.445918335</v>
      </c>
    </row>
    <row r="4" customFormat="false" ht="10.2" hidden="false" customHeight="false" outlineLevel="0" collapsed="false">
      <c r="A4" s="6" t="n">
        <v>1961</v>
      </c>
      <c r="B4" s="7" t="n">
        <v>6633.7543188</v>
      </c>
      <c r="C4" s="7" t="n">
        <v>3.08994</v>
      </c>
      <c r="D4" s="7" t="n">
        <v>-116.4</v>
      </c>
      <c r="E4" s="7" t="n">
        <v>-34.12458</v>
      </c>
      <c r="F4" s="7" t="n">
        <v>0</v>
      </c>
      <c r="H4" s="7"/>
      <c r="I4" s="8" t="n">
        <f aca="false">-SUM(B4:H4)-K4-L4-S4+SUM(U4:Z4)</f>
        <v>0</v>
      </c>
      <c r="K4" s="7" t="n">
        <v>-1834.32284</v>
      </c>
      <c r="L4" s="7" t="n">
        <v>-589</v>
      </c>
      <c r="N4" s="7" t="n">
        <v>6633.7543188</v>
      </c>
      <c r="O4" s="7"/>
      <c r="P4" s="7"/>
      <c r="S4" s="7" t="n">
        <v>0</v>
      </c>
      <c r="V4" s="7" t="n">
        <v>406.29968388</v>
      </c>
      <c r="W4" s="7" t="n">
        <v>203.14984194</v>
      </c>
      <c r="X4" s="7" t="n">
        <v>812.59936776</v>
      </c>
      <c r="Y4" s="7" t="n">
        <v>0</v>
      </c>
      <c r="Z4" s="7" t="n">
        <v>2640.94794522</v>
      </c>
    </row>
    <row r="5" customFormat="false" ht="10.2" hidden="false" customHeight="false" outlineLevel="0" collapsed="false">
      <c r="A5" s="6" t="n">
        <v>1962</v>
      </c>
      <c r="B5" s="7" t="n">
        <v>6845.0977476</v>
      </c>
      <c r="C5" s="7" t="n">
        <v>0</v>
      </c>
      <c r="D5" s="7" t="n">
        <v>-84.5</v>
      </c>
      <c r="E5" s="7" t="n">
        <v>-517.59778</v>
      </c>
      <c r="F5" s="7" t="n">
        <v>0</v>
      </c>
      <c r="H5" s="7"/>
      <c r="I5" s="8" t="n">
        <f aca="false">-SUM(B5:H5)-K5-L5-S5+SUM(U5:Z5)</f>
        <v>0</v>
      </c>
      <c r="K5" s="7" t="n">
        <v>-1637.38204</v>
      </c>
      <c r="L5" s="7" t="n">
        <v>-647</v>
      </c>
      <c r="N5" s="7" t="n">
        <v>6845.0977476</v>
      </c>
      <c r="O5" s="7"/>
      <c r="P5" s="7"/>
      <c r="S5" s="7" t="n">
        <v>-739.19734</v>
      </c>
      <c r="V5" s="7" t="n">
        <v>321.94205876</v>
      </c>
      <c r="W5" s="7" t="n">
        <v>160.97102938</v>
      </c>
      <c r="X5" s="7" t="n">
        <v>643.88411752</v>
      </c>
      <c r="Y5" s="7" t="n">
        <v>0</v>
      </c>
      <c r="Z5" s="7" t="n">
        <v>2092.62338194</v>
      </c>
    </row>
    <row r="6" customFormat="false" ht="10.2" hidden="false" customHeight="false" outlineLevel="0" collapsed="false">
      <c r="A6" s="6" t="n">
        <v>1963</v>
      </c>
      <c r="B6" s="7" t="n">
        <v>6353.8924554</v>
      </c>
      <c r="C6" s="7" t="n">
        <v>0</v>
      </c>
      <c r="D6" s="7" t="n">
        <v>206.8</v>
      </c>
      <c r="E6" s="7" t="n">
        <v>-619.8892</v>
      </c>
      <c r="F6" s="7" t="n">
        <v>0</v>
      </c>
      <c r="H6" s="7"/>
      <c r="I6" s="8" t="n">
        <f aca="false">-SUM(B6:H6)-K6-L6-S6+SUM(U6:Z6)</f>
        <v>0</v>
      </c>
      <c r="K6" s="7" t="n">
        <v>-1732.2823</v>
      </c>
      <c r="L6" s="7" t="n">
        <v>-635</v>
      </c>
      <c r="N6" s="7" t="n">
        <v>6353.8924554</v>
      </c>
      <c r="O6" s="7"/>
      <c r="P6" s="7"/>
      <c r="S6" s="7" t="n">
        <v>-629.9538</v>
      </c>
      <c r="V6" s="7" t="n">
        <v>294.35671554</v>
      </c>
      <c r="W6" s="7" t="n">
        <v>147.17835777</v>
      </c>
      <c r="X6" s="7" t="n">
        <v>588.71343108</v>
      </c>
      <c r="Y6" s="7" t="n">
        <v>0</v>
      </c>
      <c r="Z6" s="7" t="n">
        <v>1913.31865101</v>
      </c>
    </row>
    <row r="7" customFormat="false" ht="10.2" hidden="false" customHeight="false" outlineLevel="0" collapsed="false">
      <c r="A7" s="6" t="n">
        <v>1964</v>
      </c>
      <c r="B7" s="7" t="n">
        <v>6900.704496</v>
      </c>
      <c r="C7" s="7" t="n">
        <v>0</v>
      </c>
      <c r="D7" s="7" t="n">
        <v>128.8</v>
      </c>
      <c r="E7" s="7" t="n">
        <v>-470.67342</v>
      </c>
      <c r="F7" s="7" t="n">
        <v>0</v>
      </c>
      <c r="H7" s="7"/>
      <c r="I7" s="8" t="n">
        <f aca="false">-SUM(B7:H7)-K7-L7-S7+SUM(U7:Z7)</f>
        <v>0</v>
      </c>
      <c r="K7" s="7" t="n">
        <v>-2025.2827</v>
      </c>
      <c r="L7" s="7" t="n">
        <v>-745</v>
      </c>
      <c r="N7" s="7" t="n">
        <v>6900.704496</v>
      </c>
      <c r="O7" s="7"/>
      <c r="P7" s="7"/>
      <c r="S7" s="7" t="n">
        <v>-628.24468</v>
      </c>
      <c r="V7" s="7" t="n">
        <v>316.0303696</v>
      </c>
      <c r="W7" s="7" t="n">
        <v>158.0151848</v>
      </c>
      <c r="X7" s="7" t="n">
        <v>632.0607392</v>
      </c>
      <c r="Y7" s="7" t="n">
        <v>0</v>
      </c>
      <c r="Z7" s="7" t="n">
        <v>2054.1974024</v>
      </c>
    </row>
    <row r="8" customFormat="false" ht="10.2" hidden="false" customHeight="false" outlineLevel="0" collapsed="false">
      <c r="A8" s="6" t="n">
        <v>1965</v>
      </c>
      <c r="B8" s="7" t="n">
        <v>7789.7567916</v>
      </c>
      <c r="C8" s="7" t="n">
        <v>25.92786</v>
      </c>
      <c r="D8" s="7" t="n">
        <v>0</v>
      </c>
      <c r="E8" s="7" t="n">
        <v>-880.9759</v>
      </c>
      <c r="F8" s="7" t="n">
        <v>0</v>
      </c>
      <c r="H8" s="7"/>
      <c r="I8" s="8" t="n">
        <f aca="false">-SUM(B8:H8)-K8-L8-S8+SUM(U8:Z8)</f>
        <v>0</v>
      </c>
      <c r="K8" s="7" t="n">
        <v>-1972.69198</v>
      </c>
      <c r="L8" s="7" t="n">
        <v>-851</v>
      </c>
      <c r="N8" s="7" t="n">
        <v>7789.7567916</v>
      </c>
      <c r="O8" s="7"/>
      <c r="P8" s="7"/>
      <c r="S8" s="7" t="n">
        <v>-702.94028</v>
      </c>
      <c r="V8" s="7" t="n">
        <v>340.80764916</v>
      </c>
      <c r="W8" s="7" t="n">
        <v>170.40382458</v>
      </c>
      <c r="X8" s="7" t="n">
        <v>681.61529832</v>
      </c>
      <c r="Y8" s="7" t="n">
        <v>0</v>
      </c>
      <c r="Z8" s="7" t="n">
        <v>2215.24971954</v>
      </c>
    </row>
    <row r="9" customFormat="false" ht="10.2" hidden="false" customHeight="false" outlineLevel="0" collapsed="false">
      <c r="A9" s="6" t="n">
        <v>1966</v>
      </c>
      <c r="B9" s="7" t="n">
        <v>7985.1666699</v>
      </c>
      <c r="C9" s="7" t="n">
        <v>1.16424</v>
      </c>
      <c r="D9" s="7" t="n">
        <v>-8.7</v>
      </c>
      <c r="E9" s="7" t="n">
        <v>-1032.2879</v>
      </c>
      <c r="F9" s="7" t="n">
        <v>0</v>
      </c>
      <c r="H9" s="7"/>
      <c r="I9" s="8" t="n">
        <f aca="false">-SUM(B9:H9)-K9-L9-S9+SUM(U9:Z9)</f>
        <v>0</v>
      </c>
      <c r="K9" s="7" t="n">
        <v>-2064.48956</v>
      </c>
      <c r="L9" s="7" t="n">
        <v>-858</v>
      </c>
      <c r="N9" s="7" t="n">
        <v>7985.1666699</v>
      </c>
      <c r="O9" s="7"/>
      <c r="P9" s="7"/>
      <c r="S9" s="7" t="n">
        <v>-818.07362</v>
      </c>
      <c r="V9" s="7" t="n">
        <v>320.47798299</v>
      </c>
      <c r="W9" s="7" t="n">
        <v>160.238991495</v>
      </c>
      <c r="X9" s="7" t="n">
        <v>640.95596598</v>
      </c>
      <c r="Y9" s="7" t="n">
        <v>0</v>
      </c>
      <c r="Z9" s="7" t="n">
        <v>2083.106889435</v>
      </c>
    </row>
    <row r="10" customFormat="false" ht="10.2" hidden="false" customHeight="false" outlineLevel="0" collapsed="false">
      <c r="A10" s="6" t="n">
        <v>1967</v>
      </c>
      <c r="B10" s="7" t="n">
        <v>7808.1019065</v>
      </c>
      <c r="C10" s="7" t="n">
        <v>0</v>
      </c>
      <c r="D10" s="7" t="n">
        <v>-133.6</v>
      </c>
      <c r="E10" s="7" t="n">
        <v>-729.32482</v>
      </c>
      <c r="F10" s="7" t="n">
        <v>0</v>
      </c>
      <c r="H10" s="7"/>
      <c r="I10" s="8" t="n">
        <f aca="false">-SUM(B10:H10)-K10-L10-S10+SUM(U10:Z10)</f>
        <v>0</v>
      </c>
      <c r="K10" s="7" t="n">
        <v>-2034.53782</v>
      </c>
      <c r="L10" s="7" t="n">
        <v>-989</v>
      </c>
      <c r="N10" s="7" t="n">
        <v>7808.1019065</v>
      </c>
      <c r="O10" s="7"/>
      <c r="P10" s="7"/>
      <c r="S10" s="7" t="n">
        <v>-781.60096</v>
      </c>
      <c r="V10" s="7" t="n">
        <v>314.00383065</v>
      </c>
      <c r="W10" s="7" t="n">
        <v>157.001915325</v>
      </c>
      <c r="X10" s="7" t="n">
        <v>628.0076613</v>
      </c>
      <c r="Y10" s="7" t="n">
        <v>0</v>
      </c>
      <c r="Z10" s="7" t="n">
        <v>2041.024899225</v>
      </c>
    </row>
    <row r="11" customFormat="false" ht="10.2" hidden="false" customHeight="false" outlineLevel="0" collapsed="false">
      <c r="A11" s="6" t="n">
        <v>1968</v>
      </c>
      <c r="B11" s="7" t="n">
        <v>7430.5411236</v>
      </c>
      <c r="C11" s="7" t="n">
        <v>0</v>
      </c>
      <c r="D11" s="7" t="n">
        <v>28.1</v>
      </c>
      <c r="E11" s="7" t="n">
        <v>-952.39046</v>
      </c>
      <c r="F11" s="7" t="n">
        <v>0</v>
      </c>
      <c r="H11" s="7"/>
      <c r="I11" s="8" t="n">
        <f aca="false">-SUM(B11:H11)-K11-L11-S11+SUM(U11:Z11)</f>
        <v>0</v>
      </c>
      <c r="K11" s="7" t="n">
        <v>-2127.05766</v>
      </c>
      <c r="L11" s="7" t="n">
        <v>-1072</v>
      </c>
      <c r="N11" s="7" t="n">
        <v>7430.5411236</v>
      </c>
      <c r="O11" s="7"/>
      <c r="P11" s="7"/>
      <c r="S11" s="7" t="n">
        <v>-938.88704</v>
      </c>
      <c r="V11" s="7" t="n">
        <v>236.83059636</v>
      </c>
      <c r="W11" s="7" t="n">
        <v>118.41529818</v>
      </c>
      <c r="X11" s="7" t="n">
        <v>473.66119272</v>
      </c>
      <c r="Y11" s="7" t="n">
        <v>0</v>
      </c>
      <c r="Z11" s="7" t="n">
        <v>1539.39887634</v>
      </c>
    </row>
    <row r="12" customFormat="false" ht="10.2" hidden="false" customHeight="false" outlineLevel="0" collapsed="false">
      <c r="A12" s="6" t="n">
        <v>1969</v>
      </c>
      <c r="B12" s="7" t="n">
        <v>7110.9579051</v>
      </c>
      <c r="C12" s="7" t="n">
        <v>581.22722</v>
      </c>
      <c r="D12" s="7" t="n">
        <v>50.5</v>
      </c>
      <c r="E12" s="7" t="n">
        <v>-99.48666</v>
      </c>
      <c r="F12" s="7" t="n">
        <v>0</v>
      </c>
      <c r="H12" s="7"/>
      <c r="I12" s="8" t="n">
        <f aca="false">-SUM(B12:H12)-K12-L12-S12+SUM(U12:Z12)</f>
        <v>0</v>
      </c>
      <c r="K12" s="7" t="n">
        <v>-2728.80216</v>
      </c>
      <c r="L12" s="7" t="n">
        <v>-985</v>
      </c>
      <c r="N12" s="7" t="n">
        <v>7110.9579051</v>
      </c>
      <c r="O12" s="7"/>
      <c r="P12" s="7"/>
      <c r="S12" s="7" t="n">
        <v>-1164.14788</v>
      </c>
      <c r="V12" s="7" t="n">
        <v>276.52484251</v>
      </c>
      <c r="W12" s="7" t="n">
        <v>138.262421255</v>
      </c>
      <c r="X12" s="7" t="n">
        <v>553.04968502</v>
      </c>
      <c r="Y12" s="7" t="n">
        <v>0</v>
      </c>
      <c r="Z12" s="7" t="n">
        <v>1797.411476315</v>
      </c>
    </row>
    <row r="13" customFormat="false" ht="10.2" hidden="false" customHeight="false" outlineLevel="0" collapsed="false">
      <c r="A13" s="6" t="n">
        <v>1970</v>
      </c>
      <c r="B13" s="7" t="n">
        <v>7852.2101973</v>
      </c>
      <c r="C13" s="7" t="n">
        <v>164.8899</v>
      </c>
      <c r="D13" s="7" t="n">
        <v>-80.5707</v>
      </c>
      <c r="E13" s="7" t="n">
        <v>-114.26604</v>
      </c>
      <c r="F13" s="7" t="n">
        <v>0</v>
      </c>
      <c r="H13" s="7"/>
      <c r="I13" s="8" t="n">
        <f aca="false">-SUM(B13:H13)-K13-L13-S13+SUM(U13:Z13)</f>
        <v>0</v>
      </c>
      <c r="K13" s="7" t="n">
        <v>-2775.41292</v>
      </c>
      <c r="L13" s="7" t="n">
        <v>-608</v>
      </c>
      <c r="N13" s="7" t="n">
        <v>7852.2101973</v>
      </c>
      <c r="O13" s="7"/>
      <c r="P13" s="7"/>
      <c r="S13" s="7" t="n">
        <v>-1192.21018</v>
      </c>
      <c r="V13" s="7" t="n">
        <v>324.66402573</v>
      </c>
      <c r="W13" s="7" t="n">
        <v>162.332012865</v>
      </c>
      <c r="X13" s="7" t="n">
        <v>649.32805146</v>
      </c>
      <c r="Y13" s="7" t="n">
        <v>0</v>
      </c>
      <c r="Z13" s="7" t="n">
        <v>2110.316167245</v>
      </c>
    </row>
    <row r="14" customFormat="false" ht="10.2" hidden="false" customHeight="false" outlineLevel="0" collapsed="false">
      <c r="A14" s="6" t="n">
        <v>1971</v>
      </c>
      <c r="B14" s="7" t="n">
        <v>8593.4624895</v>
      </c>
      <c r="C14" s="7" t="n">
        <v>145.37614</v>
      </c>
      <c r="D14" s="7" t="n">
        <v>64.827</v>
      </c>
      <c r="E14" s="7" t="n">
        <v>-20.8691</v>
      </c>
      <c r="F14" s="7" t="n">
        <v>0</v>
      </c>
      <c r="H14" s="7"/>
      <c r="I14" s="8" t="n">
        <f aca="false">-SUM(B14:H14)-K14-L14-S14+SUM(U14:Z14)</f>
        <v>0</v>
      </c>
      <c r="K14" s="7" t="n">
        <v>-3003.39914</v>
      </c>
      <c r="L14" s="7" t="n">
        <v>-654.7527</v>
      </c>
      <c r="N14" s="7" t="n">
        <v>8593.4624895</v>
      </c>
      <c r="O14" s="7"/>
      <c r="P14" s="7"/>
      <c r="S14" s="7" t="n">
        <v>-1365.04298</v>
      </c>
      <c r="V14" s="7" t="n">
        <v>375.96017095</v>
      </c>
      <c r="W14" s="7" t="n">
        <v>187.980085475</v>
      </c>
      <c r="X14" s="7" t="n">
        <v>751.9203419</v>
      </c>
      <c r="Y14" s="7" t="n">
        <v>0</v>
      </c>
      <c r="Z14" s="7" t="n">
        <v>2443.741111175</v>
      </c>
    </row>
    <row r="15" customFormat="false" ht="10.2" hidden="false" customHeight="false" outlineLevel="0" collapsed="false">
      <c r="A15" s="6" t="n">
        <v>1972</v>
      </c>
      <c r="B15" s="7" t="n">
        <v>8708.6452509</v>
      </c>
      <c r="C15" s="7" t="n">
        <v>55.82962</v>
      </c>
      <c r="D15" s="7" t="n">
        <v>17.5959</v>
      </c>
      <c r="E15" s="7" t="n">
        <v>0</v>
      </c>
      <c r="F15" s="7" t="n">
        <v>0</v>
      </c>
      <c r="H15" s="7"/>
      <c r="I15" s="8" t="n">
        <f aca="false">-SUM(B15:H15)-K15-L15-S15+SUM(U15:Z15)</f>
        <v>0</v>
      </c>
      <c r="K15" s="7" t="n">
        <v>-3039.35534</v>
      </c>
      <c r="L15" s="7" t="n">
        <v>-734.3973</v>
      </c>
      <c r="N15" s="7" t="n">
        <v>8708.6452509</v>
      </c>
      <c r="O15" s="7"/>
      <c r="P15" s="7"/>
      <c r="S15" s="7" t="n">
        <v>-1465.38812</v>
      </c>
      <c r="V15" s="7" t="n">
        <v>354.29300109</v>
      </c>
      <c r="W15" s="7" t="n">
        <v>177.146500545</v>
      </c>
      <c r="X15" s="7" t="n">
        <v>708.58600218</v>
      </c>
      <c r="Y15" s="7" t="n">
        <v>0</v>
      </c>
      <c r="Z15" s="7" t="n">
        <v>2302.904507085</v>
      </c>
    </row>
    <row r="16" customFormat="false" ht="10.2" hidden="false" customHeight="false" outlineLevel="0" collapsed="false">
      <c r="A16" s="6" t="n">
        <v>1973</v>
      </c>
      <c r="B16" s="7" t="n">
        <v>8342.5171725</v>
      </c>
      <c r="C16" s="7" t="n">
        <v>427.42308</v>
      </c>
      <c r="D16" s="7" t="n">
        <v>-180.5895</v>
      </c>
      <c r="E16" s="7" t="n">
        <v>0</v>
      </c>
      <c r="F16" s="7" t="n">
        <v>0</v>
      </c>
      <c r="H16" s="7"/>
      <c r="I16" s="8" t="n">
        <f aca="false">-SUM(B16:H16)-K16-L16-S16+SUM(U16:Z16)</f>
        <v>0</v>
      </c>
      <c r="K16" s="7" t="n">
        <v>-3281.80048</v>
      </c>
      <c r="L16" s="7" t="n">
        <v>-758.4759</v>
      </c>
      <c r="N16" s="7" t="n">
        <v>8342.5171725</v>
      </c>
      <c r="O16" s="7"/>
      <c r="P16" s="7"/>
      <c r="S16" s="7" t="n">
        <v>-1403.33256</v>
      </c>
      <c r="V16" s="7" t="n">
        <v>314.57418125</v>
      </c>
      <c r="W16" s="7" t="n">
        <v>157.287090625</v>
      </c>
      <c r="X16" s="7" t="n">
        <v>629.1483625</v>
      </c>
      <c r="Y16" s="7" t="n">
        <v>0</v>
      </c>
      <c r="Z16" s="7" t="n">
        <v>2044.732178125</v>
      </c>
    </row>
    <row r="17" customFormat="false" ht="10.2" hidden="false" customHeight="false" outlineLevel="0" collapsed="false">
      <c r="A17" s="6" t="n">
        <v>1974</v>
      </c>
      <c r="B17" s="7" t="n">
        <v>8001.8475831</v>
      </c>
      <c r="C17" s="7" t="n">
        <v>78.84198</v>
      </c>
      <c r="D17" s="7" t="n">
        <v>145.3977</v>
      </c>
      <c r="E17" s="7" t="n">
        <v>-23.19954</v>
      </c>
      <c r="F17" s="7" t="n">
        <v>0</v>
      </c>
      <c r="H17" s="7"/>
      <c r="I17" s="8" t="n">
        <f aca="false">-SUM(B17:H17)-K17-L17-S17+SUM(U17:Z17)</f>
        <v>0</v>
      </c>
      <c r="K17" s="7" t="n">
        <v>-2621.65582</v>
      </c>
      <c r="L17" s="7" t="n">
        <v>-735.3234</v>
      </c>
      <c r="N17" s="7" t="n">
        <v>8001.8475831</v>
      </c>
      <c r="O17" s="7"/>
      <c r="P17" s="7"/>
      <c r="S17" s="7" t="n">
        <v>-1287.1075</v>
      </c>
      <c r="V17" s="7" t="n">
        <v>355.88010031</v>
      </c>
      <c r="W17" s="7" t="n">
        <v>177.940050155</v>
      </c>
      <c r="X17" s="7" t="n">
        <v>711.76020062</v>
      </c>
      <c r="Y17" s="7" t="n">
        <v>0</v>
      </c>
      <c r="Z17" s="7" t="n">
        <v>2313.220652015</v>
      </c>
    </row>
    <row r="18" customFormat="false" ht="10.2" hidden="false" customHeight="false" outlineLevel="0" collapsed="false">
      <c r="A18" s="6" t="n">
        <v>1975</v>
      </c>
      <c r="B18" s="7" t="n">
        <v>7617.2141745</v>
      </c>
      <c r="C18" s="7" t="n">
        <v>0</v>
      </c>
      <c r="D18" s="7" t="n">
        <v>-66.6792</v>
      </c>
      <c r="E18" s="7" t="n">
        <v>-37.29586</v>
      </c>
      <c r="F18" s="7" t="n">
        <v>0</v>
      </c>
      <c r="H18" s="7"/>
      <c r="I18" s="8" t="n">
        <f aca="false">-SUM(B18:H18)-K18-L18-S18+SUM(U18:Z18)</f>
        <v>0</v>
      </c>
      <c r="K18" s="7" t="n">
        <v>-2442.14726</v>
      </c>
      <c r="L18" s="7" t="n">
        <v>-676.053</v>
      </c>
      <c r="N18" s="7" t="n">
        <v>7617.2141745</v>
      </c>
      <c r="O18" s="7"/>
      <c r="P18" s="7"/>
      <c r="S18" s="7" t="n">
        <v>-1250.43296</v>
      </c>
      <c r="V18" s="7" t="n">
        <v>314.46058945</v>
      </c>
      <c r="W18" s="7" t="n">
        <v>157.230294725</v>
      </c>
      <c r="X18" s="7" t="n">
        <v>628.9211789</v>
      </c>
      <c r="Y18" s="7" t="n">
        <v>0</v>
      </c>
      <c r="Z18" s="7" t="n">
        <v>2043.993831425</v>
      </c>
    </row>
    <row r="19" customFormat="false" ht="10.2" hidden="false" customHeight="false" outlineLevel="0" collapsed="false">
      <c r="A19" s="6" t="n">
        <v>1976</v>
      </c>
      <c r="B19" s="7" t="n">
        <v>7836.0543828</v>
      </c>
      <c r="C19" s="7" t="n">
        <v>96.72502</v>
      </c>
      <c r="D19" s="7" t="n">
        <v>-33.3396</v>
      </c>
      <c r="E19" s="7" t="n">
        <v>-48.28656</v>
      </c>
      <c r="F19" s="7" t="n">
        <v>-144.50786</v>
      </c>
      <c r="H19" s="7"/>
      <c r="I19" s="8" t="n">
        <f aca="false">-SUM(B19:H19)-K19-L19-S19+SUM(U19:Z19)</f>
        <v>0</v>
      </c>
      <c r="K19" s="7" t="n">
        <v>-2727.99366</v>
      </c>
      <c r="L19" s="7" t="n">
        <v>-663.0876</v>
      </c>
      <c r="N19" s="7" t="n">
        <v>7836.0543828</v>
      </c>
      <c r="O19" s="7"/>
      <c r="P19" s="7"/>
      <c r="S19" s="7" t="n">
        <v>-1255.96408</v>
      </c>
      <c r="V19" s="7" t="n">
        <v>305.96000428</v>
      </c>
      <c r="W19" s="7" t="n">
        <v>152.98000214</v>
      </c>
      <c r="X19" s="7" t="n">
        <v>611.92000856</v>
      </c>
      <c r="Y19" s="7" t="n">
        <v>0</v>
      </c>
      <c r="Z19" s="7" t="n">
        <v>1988.74002782</v>
      </c>
    </row>
    <row r="20" customFormat="false" ht="10.2" hidden="false" customHeight="false" outlineLevel="0" collapsed="false">
      <c r="A20" s="6" t="n">
        <v>1977</v>
      </c>
      <c r="B20" s="7" t="n">
        <v>8530.0672401</v>
      </c>
      <c r="C20" s="7" t="n">
        <v>0</v>
      </c>
      <c r="D20" s="7" t="n">
        <v>119.4669</v>
      </c>
      <c r="E20" s="7" t="n">
        <v>-184.34094</v>
      </c>
      <c r="F20" s="7" t="n">
        <v>-244.86084</v>
      </c>
      <c r="H20" s="7"/>
      <c r="I20" s="8" t="n">
        <f aca="false">-SUM(B20:H20)-K20-L20-S20+SUM(U20:Z20)</f>
        <v>0</v>
      </c>
      <c r="K20" s="7" t="n">
        <v>-3094.7665</v>
      </c>
      <c r="L20" s="7" t="n">
        <v>-669.5703</v>
      </c>
      <c r="N20" s="7" t="n">
        <v>8530.0672401</v>
      </c>
      <c r="O20" s="7"/>
      <c r="P20" s="7"/>
      <c r="S20" s="7" t="n">
        <v>-1367.83304</v>
      </c>
      <c r="V20" s="7" t="n">
        <v>308.81625201</v>
      </c>
      <c r="W20" s="7" t="n">
        <v>154.408126005</v>
      </c>
      <c r="X20" s="7" t="n">
        <v>617.63250402</v>
      </c>
      <c r="Y20" s="7" t="n">
        <v>0</v>
      </c>
      <c r="Z20" s="7" t="n">
        <v>2007.305638065</v>
      </c>
    </row>
    <row r="21" customFormat="false" ht="10.2" hidden="false" customHeight="false" outlineLevel="0" collapsed="false">
      <c r="A21" s="6" t="n">
        <v>1978</v>
      </c>
      <c r="B21" s="7" t="n">
        <v>8224.8996942</v>
      </c>
      <c r="C21" s="7" t="n">
        <v>0</v>
      </c>
      <c r="D21" s="7" t="n">
        <v>-7.4088</v>
      </c>
      <c r="E21" s="7" t="n">
        <v>-346.79358</v>
      </c>
      <c r="F21" s="7" t="n">
        <v>-257.37642</v>
      </c>
      <c r="H21" s="7"/>
      <c r="I21" s="8" t="n">
        <f aca="false">-SUM(B21:H21)-K21-L21-S21+SUM(U21:Z21)</f>
        <v>0</v>
      </c>
      <c r="K21" s="7" t="n">
        <v>-2774.7916</v>
      </c>
      <c r="L21" s="7" t="n">
        <v>-638.0829</v>
      </c>
      <c r="N21" s="7" t="n">
        <v>8224.8996942</v>
      </c>
      <c r="O21" s="7"/>
      <c r="P21" s="7"/>
      <c r="S21" s="7" t="n">
        <v>-1490.73974</v>
      </c>
      <c r="V21" s="7" t="n">
        <v>270.97066542</v>
      </c>
      <c r="W21" s="7" t="n">
        <v>135.48533271</v>
      </c>
      <c r="X21" s="7" t="n">
        <v>541.94133084</v>
      </c>
      <c r="Y21" s="7" t="n">
        <v>0</v>
      </c>
      <c r="Z21" s="7" t="n">
        <v>1761.30932523</v>
      </c>
    </row>
    <row r="22" customFormat="false" ht="10.2" hidden="false" customHeight="false" outlineLevel="0" collapsed="false">
      <c r="A22" s="6" t="n">
        <v>1979</v>
      </c>
      <c r="B22" s="7" t="n">
        <v>8366.9726952</v>
      </c>
      <c r="C22" s="7" t="n">
        <v>0</v>
      </c>
      <c r="D22" s="7" t="n">
        <v>-72.2358</v>
      </c>
      <c r="E22" s="7" t="n">
        <v>-320.05428</v>
      </c>
      <c r="F22" s="7" t="n">
        <v>-285.86992</v>
      </c>
      <c r="H22" s="7"/>
      <c r="I22" s="8" t="n">
        <f aca="false">-SUM(B22:H22)-K22-L22-S22+SUM(U22:Z22)</f>
        <v>0</v>
      </c>
      <c r="K22" s="7" t="n">
        <v>-3049.417</v>
      </c>
      <c r="L22" s="7" t="n">
        <v>-640.8612</v>
      </c>
      <c r="N22" s="7" t="n">
        <v>8366.9726952</v>
      </c>
      <c r="O22" s="7"/>
      <c r="P22" s="7"/>
      <c r="S22" s="7" t="n">
        <v>-1458.69472</v>
      </c>
      <c r="V22" s="7" t="n">
        <v>253.98397752</v>
      </c>
      <c r="W22" s="7" t="n">
        <v>126.99198876</v>
      </c>
      <c r="X22" s="7" t="n">
        <v>507.96795504</v>
      </c>
      <c r="Y22" s="7" t="n">
        <v>0</v>
      </c>
      <c r="Z22" s="7" t="n">
        <v>1650.89585388</v>
      </c>
    </row>
    <row r="23" customFormat="false" ht="10.2" hidden="false" customHeight="false" outlineLevel="0" collapsed="false">
      <c r="A23" s="6" t="n">
        <v>1980</v>
      </c>
      <c r="B23" s="7" t="n">
        <v>7532.6436486</v>
      </c>
      <c r="C23" s="7" t="n">
        <v>0</v>
      </c>
      <c r="D23" s="7" t="n">
        <v>74.088</v>
      </c>
      <c r="E23" s="7" t="n">
        <v>-1205.78612</v>
      </c>
      <c r="F23" s="7" t="n">
        <v>-309.47812</v>
      </c>
      <c r="H23" s="7"/>
      <c r="I23" s="8" t="n">
        <f aca="false">-SUM(B23:H23)-K23-L23-S23+SUM(U23:Z23)</f>
        <v>0</v>
      </c>
      <c r="K23" s="7" t="n">
        <v>-2335.80354</v>
      </c>
      <c r="L23" s="7" t="n">
        <v>-570.4776</v>
      </c>
      <c r="N23" s="7" t="n">
        <v>7532.6436486</v>
      </c>
      <c r="O23" s="7"/>
      <c r="P23" s="7"/>
      <c r="S23" s="7" t="n">
        <v>-1026.93318</v>
      </c>
      <c r="V23" s="7" t="n">
        <v>215.82530886</v>
      </c>
      <c r="W23" s="7" t="n">
        <v>107.91265443</v>
      </c>
      <c r="X23" s="7" t="n">
        <v>431.65061772</v>
      </c>
      <c r="Y23" s="7" t="n">
        <v>0</v>
      </c>
      <c r="Z23" s="7" t="n">
        <v>1402.86450759</v>
      </c>
    </row>
    <row r="24" customFormat="false" ht="10.2" hidden="false" customHeight="false" outlineLevel="0" collapsed="false">
      <c r="A24" s="6" t="n">
        <v>1981</v>
      </c>
      <c r="B24" s="7" t="n">
        <v>7528.6808667</v>
      </c>
      <c r="C24" s="7" t="n">
        <v>0</v>
      </c>
      <c r="D24" s="7" t="n">
        <v>121.3191</v>
      </c>
      <c r="E24" s="7" t="n">
        <v>-2130.5004</v>
      </c>
      <c r="F24" s="7" t="n">
        <v>-323.65088</v>
      </c>
      <c r="H24" s="7"/>
      <c r="I24" s="8" t="n">
        <f aca="false">-SUM(B24:H24)-K24-L24-S24+SUM(U24:Z24)</f>
        <v>0</v>
      </c>
      <c r="K24" s="7" t="n">
        <v>-2176.5702</v>
      </c>
      <c r="L24" s="7" t="n">
        <v>-451.9368</v>
      </c>
      <c r="N24" s="7" t="n">
        <v>7528.6808667</v>
      </c>
      <c r="O24" s="7"/>
      <c r="P24" s="7"/>
      <c r="S24" s="7" t="n">
        <v>-939.5162</v>
      </c>
      <c r="V24" s="7" t="n">
        <v>162.78254867</v>
      </c>
      <c r="W24" s="7" t="n">
        <v>81.391274335</v>
      </c>
      <c r="X24" s="7" t="n">
        <v>325.56509734</v>
      </c>
      <c r="Y24" s="7" t="n">
        <v>0</v>
      </c>
      <c r="Z24" s="7" t="n">
        <v>1058.086566355</v>
      </c>
    </row>
    <row r="25" customFormat="false" ht="10.2" hidden="false" customHeight="false" outlineLevel="0" collapsed="false">
      <c r="A25" s="6" t="n">
        <v>1982</v>
      </c>
      <c r="B25" s="7" t="n">
        <v>6696.5281551</v>
      </c>
      <c r="C25" s="7" t="n">
        <v>0</v>
      </c>
      <c r="D25" s="7" t="n">
        <v>-29.6352</v>
      </c>
      <c r="E25" s="7" t="n">
        <v>-1734.71662</v>
      </c>
      <c r="F25" s="7" t="n">
        <v>-425.32098</v>
      </c>
      <c r="H25" s="7"/>
      <c r="I25" s="8" t="n">
        <f aca="false">-SUM(B25:H25)-K25-L25-S25+SUM(U25:Z25)</f>
        <v>0</v>
      </c>
      <c r="K25" s="7" t="n">
        <v>-1465.00886</v>
      </c>
      <c r="L25" s="7" t="n">
        <v>-385.2576</v>
      </c>
      <c r="N25" s="7" t="n">
        <v>6696.5281551</v>
      </c>
      <c r="O25" s="7"/>
      <c r="P25" s="7"/>
      <c r="S25" s="7" t="n">
        <v>-764.32356</v>
      </c>
      <c r="V25" s="7" t="n">
        <v>189.22653351</v>
      </c>
      <c r="W25" s="7" t="n">
        <v>94.613266755</v>
      </c>
      <c r="X25" s="7" t="n">
        <v>378.45306702</v>
      </c>
      <c r="Y25" s="7" t="n">
        <v>0</v>
      </c>
      <c r="Z25" s="7" t="n">
        <v>1229.972467815</v>
      </c>
    </row>
    <row r="26" customFormat="false" ht="10.2" hidden="false" customHeight="false" outlineLevel="0" collapsed="false">
      <c r="A26" s="6" t="n">
        <v>1983</v>
      </c>
      <c r="B26" s="7" t="n">
        <v>6055.3067022</v>
      </c>
      <c r="C26" s="7" t="n">
        <v>0</v>
      </c>
      <c r="D26" s="7" t="n">
        <v>64.827</v>
      </c>
      <c r="E26" s="7" t="n">
        <v>-1260.15946</v>
      </c>
      <c r="F26" s="7" t="n">
        <v>-532.12922</v>
      </c>
      <c r="H26" s="7"/>
      <c r="I26" s="8" t="n">
        <f aca="false">-SUM(B26:H26)-K26-L26-S26+SUM(U26:Z26)</f>
        <v>0</v>
      </c>
      <c r="K26" s="7" t="n">
        <v>-1483.8131</v>
      </c>
      <c r="L26" s="7" t="n">
        <v>-484.3503</v>
      </c>
      <c r="N26" s="7" t="n">
        <v>6055.3067022</v>
      </c>
      <c r="O26" s="7"/>
      <c r="P26" s="7"/>
      <c r="S26" s="7" t="n">
        <v>-698.14906</v>
      </c>
      <c r="V26" s="7" t="n">
        <v>166.15325622</v>
      </c>
      <c r="W26" s="7" t="n">
        <v>83.07662811</v>
      </c>
      <c r="X26" s="7" t="n">
        <v>332.30651244</v>
      </c>
      <c r="Y26" s="7" t="n">
        <v>0</v>
      </c>
      <c r="Z26" s="7" t="n">
        <v>1079.99616543</v>
      </c>
    </row>
    <row r="27" customFormat="false" ht="10.2" hidden="false" customHeight="false" outlineLevel="0" collapsed="false">
      <c r="A27" s="6" t="n">
        <v>1984</v>
      </c>
      <c r="B27" s="7" t="n">
        <v>5661.101124</v>
      </c>
      <c r="C27" s="7" t="n">
        <v>0</v>
      </c>
      <c r="D27" s="7" t="n">
        <v>-26.8569</v>
      </c>
      <c r="E27" s="7" t="n">
        <v>-1138.73354</v>
      </c>
      <c r="F27" s="7" t="n">
        <v>-508.8356</v>
      </c>
      <c r="H27" s="7"/>
      <c r="I27" s="8" t="n">
        <f aca="false">-SUM(B27:H27)-K27-L27-S27+SUM(U27:Z27)</f>
        <v>0</v>
      </c>
      <c r="K27" s="7" t="n">
        <v>-1311.3429</v>
      </c>
      <c r="L27" s="7" t="n">
        <v>-357.4746</v>
      </c>
      <c r="N27" s="7" t="n">
        <v>5661.101124</v>
      </c>
      <c r="O27" s="7"/>
      <c r="P27" s="7"/>
      <c r="S27" s="7" t="n">
        <v>-750.09592</v>
      </c>
      <c r="V27" s="7" t="n">
        <v>156.7761664</v>
      </c>
      <c r="W27" s="7" t="n">
        <v>78.3880832</v>
      </c>
      <c r="X27" s="7" t="n">
        <v>313.5523328</v>
      </c>
      <c r="Y27" s="7" t="n">
        <v>0</v>
      </c>
      <c r="Z27" s="7" t="n">
        <v>1019.0450816</v>
      </c>
    </row>
    <row r="28" customFormat="false" ht="10.2" hidden="false" customHeight="false" outlineLevel="0" collapsed="false">
      <c r="A28" s="6" t="n">
        <v>1985</v>
      </c>
      <c r="B28" s="7" t="n">
        <v>5177.9417886</v>
      </c>
      <c r="C28" s="7" t="n">
        <v>0</v>
      </c>
      <c r="D28" s="7" t="n">
        <v>174.1068</v>
      </c>
      <c r="E28" s="7" t="n">
        <v>-2057.7207</v>
      </c>
      <c r="F28" s="7" t="n">
        <v>-469.68166</v>
      </c>
      <c r="H28" s="7"/>
      <c r="I28" s="8" t="n">
        <f aca="false">-SUM(B28:H28)-K28-L28-S28+SUM(U28:Z28)</f>
        <v>0</v>
      </c>
      <c r="K28" s="7" t="n">
        <v>-776.01104</v>
      </c>
      <c r="L28" s="7" t="n">
        <v>-254.6775</v>
      </c>
      <c r="N28" s="7" t="n">
        <v>5177.9417886</v>
      </c>
      <c r="O28" s="7"/>
      <c r="P28" s="7"/>
      <c r="S28" s="7" t="n">
        <v>-744.5109</v>
      </c>
      <c r="V28" s="7" t="n">
        <v>104.94467886</v>
      </c>
      <c r="W28" s="7" t="n">
        <v>52.47233943</v>
      </c>
      <c r="X28" s="7" t="n">
        <v>209.88935772</v>
      </c>
      <c r="Y28" s="7" t="n">
        <v>0</v>
      </c>
      <c r="Z28" s="7" t="n">
        <v>682.14041259</v>
      </c>
    </row>
    <row r="29" customFormat="false" ht="10.2" hidden="false" customHeight="false" outlineLevel="0" collapsed="false">
      <c r="A29" s="6" t="n">
        <v>1986</v>
      </c>
      <c r="B29" s="7" t="n">
        <v>4766.9784309</v>
      </c>
      <c r="C29" s="7" t="n">
        <v>0</v>
      </c>
      <c r="D29" s="7" t="n">
        <v>-58.3443</v>
      </c>
      <c r="E29" s="7" t="n">
        <v>-726.60728</v>
      </c>
      <c r="F29" s="7" t="n">
        <v>-217.09744</v>
      </c>
      <c r="H29" s="7"/>
      <c r="I29" s="8" t="n">
        <f aca="false">-SUM(B29:H29)-K29-L29-S29+SUM(U29:Z29)</f>
        <v>0</v>
      </c>
      <c r="K29" s="7" t="n">
        <v>-987.80472</v>
      </c>
      <c r="L29" s="7" t="n">
        <v>-282.4605</v>
      </c>
      <c r="N29" s="7" t="n">
        <v>4766.9784309</v>
      </c>
      <c r="O29" s="7"/>
      <c r="P29" s="7"/>
      <c r="S29" s="7" t="n">
        <v>-757.24796</v>
      </c>
      <c r="V29" s="7" t="n">
        <v>173.74162309</v>
      </c>
      <c r="W29" s="7" t="n">
        <v>86.870811545</v>
      </c>
      <c r="X29" s="7" t="n">
        <v>347.48324618</v>
      </c>
      <c r="Y29" s="7" t="n">
        <v>0</v>
      </c>
      <c r="Z29" s="7" t="n">
        <v>1129.320550085</v>
      </c>
    </row>
    <row r="30" customFormat="false" ht="10.2" hidden="false" customHeight="false" outlineLevel="0" collapsed="false">
      <c r="A30" s="6" t="n">
        <v>1987</v>
      </c>
      <c r="B30" s="7" t="n">
        <v>4480.277319</v>
      </c>
      <c r="C30" s="7" t="n">
        <v>754.41576</v>
      </c>
      <c r="D30" s="7" t="n">
        <v>-157.437</v>
      </c>
      <c r="E30" s="7" t="n">
        <v>-322.81102</v>
      </c>
      <c r="F30" s="7" t="n">
        <v>-367.02176</v>
      </c>
      <c r="H30" s="7"/>
      <c r="I30" s="8" t="n">
        <f aca="false">-SUM(B30:H30)-K30-L30-S30+SUM(U30:Z30)</f>
        <v>0</v>
      </c>
      <c r="K30" s="7" t="n">
        <v>-1483.77096</v>
      </c>
      <c r="L30" s="7" t="n">
        <v>-284.3127</v>
      </c>
      <c r="N30" s="7" t="n">
        <v>4480.277319</v>
      </c>
      <c r="O30" s="7"/>
      <c r="P30" s="7"/>
      <c r="S30" s="7" t="n">
        <v>-845.8135</v>
      </c>
      <c r="V30" s="7" t="n">
        <v>177.3526139</v>
      </c>
      <c r="W30" s="7" t="n">
        <v>88.67630695</v>
      </c>
      <c r="X30" s="7" t="n">
        <v>354.7052278</v>
      </c>
      <c r="Y30" s="7" t="n">
        <v>0</v>
      </c>
      <c r="Z30" s="7" t="n">
        <v>1152.79199035</v>
      </c>
    </row>
    <row r="31" customFormat="false" ht="10.2" hidden="false" customHeight="false" outlineLevel="0" collapsed="false">
      <c r="A31" s="6" t="n">
        <v>1988</v>
      </c>
      <c r="B31" s="7" t="n">
        <v>4348.0515393</v>
      </c>
      <c r="C31" s="7" t="n">
        <v>862.65578</v>
      </c>
      <c r="D31" s="7" t="n">
        <v>188.9244</v>
      </c>
      <c r="E31" s="7" t="n">
        <v>-519.60286</v>
      </c>
      <c r="F31" s="7" t="n">
        <v>-261.32974</v>
      </c>
      <c r="H31" s="7"/>
      <c r="I31" s="8" t="n">
        <f aca="false">-SUM(B31:H31)-K31-L31-S31+SUM(U31:Z31)</f>
        <v>0</v>
      </c>
      <c r="K31" s="7" t="n">
        <v>-2444.53552</v>
      </c>
      <c r="L31" s="7" t="n">
        <v>-334.3221</v>
      </c>
      <c r="N31" s="7" t="n">
        <v>4348.0515393</v>
      </c>
      <c r="O31" s="7"/>
      <c r="P31" s="7"/>
      <c r="S31" s="7" t="n">
        <v>-830.64016</v>
      </c>
      <c r="V31" s="7" t="n">
        <v>100.92013393</v>
      </c>
      <c r="W31" s="7" t="n">
        <v>50.460066965</v>
      </c>
      <c r="X31" s="7" t="n">
        <v>201.84026786</v>
      </c>
      <c r="Y31" s="7" t="n">
        <v>0</v>
      </c>
      <c r="Z31" s="7" t="n">
        <v>655.980870545</v>
      </c>
    </row>
    <row r="32" customFormat="false" ht="10.2" hidden="false" customHeight="false" outlineLevel="0" collapsed="false">
      <c r="A32" s="6" t="n">
        <v>1989</v>
      </c>
      <c r="B32" s="7" t="n">
        <v>4203.3984237</v>
      </c>
      <c r="C32" s="7" t="n">
        <v>0</v>
      </c>
      <c r="D32" s="7" t="n">
        <v>-59.2704</v>
      </c>
      <c r="E32" s="7" t="n">
        <v>0</v>
      </c>
      <c r="F32" s="7" t="n">
        <v>-487.11096</v>
      </c>
      <c r="H32" s="7"/>
      <c r="I32" s="8" t="n">
        <f aca="false">-SUM(B32:H32)-K32-L32-S32+SUM(U32:Z32)</f>
        <v>0</v>
      </c>
      <c r="K32" s="7" t="n">
        <v>-1474.9392</v>
      </c>
      <c r="L32" s="7" t="n">
        <v>-294.4998</v>
      </c>
      <c r="N32" s="7" t="n">
        <v>4203.3984237</v>
      </c>
      <c r="O32" s="7"/>
      <c r="P32" s="7"/>
      <c r="S32" s="7" t="n">
        <v>-833.73402</v>
      </c>
      <c r="V32" s="7" t="n">
        <v>105.38440437</v>
      </c>
      <c r="W32" s="7" t="n">
        <v>52.692202185</v>
      </c>
      <c r="X32" s="7" t="n">
        <v>210.76880874</v>
      </c>
      <c r="Y32" s="7" t="n">
        <v>0</v>
      </c>
      <c r="Z32" s="7" t="n">
        <v>684.998628405</v>
      </c>
    </row>
    <row r="33" customFormat="false" ht="10.2" hidden="false" customHeight="false" outlineLevel="0" collapsed="false">
      <c r="A33" s="6" t="n">
        <v>1990</v>
      </c>
      <c r="B33" s="7" t="n">
        <v>3833.0649252</v>
      </c>
      <c r="C33" s="7" t="n">
        <v>0</v>
      </c>
      <c r="D33" s="7" t="n">
        <v>-127.8018</v>
      </c>
      <c r="E33" s="7" t="n">
        <v>0</v>
      </c>
      <c r="F33" s="7" t="n">
        <v>-427.9513</v>
      </c>
      <c r="H33" s="7"/>
      <c r="I33" s="8" t="n">
        <f aca="false">-SUM(B33:H33)-K33-L33-S33+SUM(U33:Z33)</f>
        <v>0</v>
      </c>
      <c r="K33" s="7" t="n">
        <v>-987.80472</v>
      </c>
      <c r="L33" s="7" t="n">
        <v>-189.8505</v>
      </c>
      <c r="N33" s="7" t="n">
        <v>3833.0649252</v>
      </c>
      <c r="O33" s="7"/>
      <c r="P33" s="7"/>
      <c r="S33" s="7" t="n">
        <v>-826.30464</v>
      </c>
      <c r="V33" s="7" t="n">
        <v>0</v>
      </c>
      <c r="W33" s="7" t="n">
        <v>127.33519652</v>
      </c>
      <c r="X33" s="7" t="n">
        <v>127.33519652</v>
      </c>
      <c r="Y33" s="7" t="n">
        <v>191.00279478</v>
      </c>
      <c r="Z33" s="7" t="n">
        <v>827.67877738</v>
      </c>
    </row>
    <row r="34" customFormat="false" ht="10.2" hidden="false" customHeight="false" outlineLevel="0" collapsed="false">
      <c r="A34" s="6" t="n">
        <v>1991</v>
      </c>
      <c r="B34" s="7" t="n">
        <v>3384.1564722</v>
      </c>
      <c r="C34" s="7" t="n">
        <v>0.6118532</v>
      </c>
      <c r="D34" s="7" t="n">
        <v>-70.3836</v>
      </c>
      <c r="E34" s="7" t="n">
        <v>-0.4120116</v>
      </c>
      <c r="F34" s="7" t="n">
        <v>-222.29046</v>
      </c>
      <c r="H34" s="7"/>
      <c r="I34" s="8" t="n">
        <f aca="false">-SUM(B34:H34)-K34-L34-S34+SUM(U34:Z34)</f>
        <v>0</v>
      </c>
      <c r="K34" s="7" t="n">
        <v>-1576.61714</v>
      </c>
      <c r="L34" s="7" t="n">
        <v>-187.9983</v>
      </c>
      <c r="N34" s="7" t="n">
        <v>3384.1564722</v>
      </c>
      <c r="O34" s="7"/>
      <c r="P34" s="7"/>
      <c r="S34" s="7" t="n">
        <v>-926.97514</v>
      </c>
      <c r="V34" s="7" t="n">
        <v>0</v>
      </c>
      <c r="W34" s="7" t="n">
        <v>40.00916738</v>
      </c>
      <c r="X34" s="7" t="n">
        <v>40.00916738</v>
      </c>
      <c r="Y34" s="7" t="n">
        <v>60.0137510699999</v>
      </c>
      <c r="Z34" s="7" t="n">
        <v>260.05958797</v>
      </c>
    </row>
    <row r="35" customFormat="false" ht="10.2" hidden="false" customHeight="false" outlineLevel="0" collapsed="false">
      <c r="A35" s="6" t="n">
        <v>1992</v>
      </c>
      <c r="B35" s="7" t="n">
        <v>3121.0347924</v>
      </c>
      <c r="C35" s="7" t="n">
        <v>559.13508</v>
      </c>
      <c r="D35" s="7" t="n">
        <v>-92.61</v>
      </c>
      <c r="E35" s="7" t="n">
        <v>-526.72648</v>
      </c>
      <c r="F35" s="7" t="n">
        <v>-259.5187</v>
      </c>
      <c r="H35" s="7"/>
      <c r="I35" s="8" t="n">
        <f aca="false">-SUM(B35:H35)-K35-L35-S35+SUM(U35:Z35)</f>
        <v>91.3287675999999</v>
      </c>
      <c r="K35" s="7" t="n">
        <v>-1452.7079</v>
      </c>
      <c r="L35" s="7" t="n">
        <v>-214.8552</v>
      </c>
      <c r="N35" s="7" t="n">
        <v>3121.0347924</v>
      </c>
      <c r="O35" s="7"/>
      <c r="P35" s="7"/>
      <c r="S35" s="7" t="n">
        <v>-1161.56264</v>
      </c>
      <c r="V35" s="7" t="n">
        <v>0</v>
      </c>
      <c r="W35" s="7" t="n">
        <v>6.351772</v>
      </c>
      <c r="X35" s="7" t="n">
        <v>6.351772</v>
      </c>
      <c r="Y35" s="7" t="n">
        <v>9.527658</v>
      </c>
      <c r="Z35" s="7" t="n">
        <v>41.286518</v>
      </c>
    </row>
    <row r="36" customFormat="false" ht="10.2" hidden="false" customHeight="false" outlineLevel="0" collapsed="false">
      <c r="A36" s="6" t="n">
        <v>1993</v>
      </c>
      <c r="B36" s="7" t="n">
        <v>2860.7756877</v>
      </c>
      <c r="C36" s="7" t="n">
        <v>0</v>
      </c>
      <c r="D36" s="7" t="n">
        <v>-7.4088</v>
      </c>
      <c r="E36" s="7" t="n">
        <v>0</v>
      </c>
      <c r="F36" s="7" t="n">
        <v>-214.522</v>
      </c>
      <c r="H36" s="7"/>
      <c r="I36" s="8" t="n">
        <f aca="false">-SUM(B36:H36)-K36-L36-S36+SUM(U36:Z36)</f>
        <v>0</v>
      </c>
      <c r="K36" s="7" t="n">
        <v>-1300.96078</v>
      </c>
      <c r="L36" s="7" t="n">
        <v>-238.9338</v>
      </c>
      <c r="N36" s="7" t="n">
        <v>2860.7756877</v>
      </c>
      <c r="O36" s="7"/>
      <c r="P36" s="7"/>
      <c r="S36" s="7" t="n">
        <v>-991.93738</v>
      </c>
      <c r="V36" s="7" t="n">
        <v>0</v>
      </c>
      <c r="W36" s="7" t="n">
        <v>10.70129277</v>
      </c>
      <c r="X36" s="7" t="n">
        <v>10.70129277</v>
      </c>
      <c r="Y36" s="7" t="n">
        <v>16.051939155</v>
      </c>
      <c r="Z36" s="7" t="n">
        <v>69.5584030049998</v>
      </c>
    </row>
    <row r="37" customFormat="false" ht="10.2" hidden="false" customHeight="false" outlineLevel="0" collapsed="false">
      <c r="A37" s="6" t="n">
        <v>1994</v>
      </c>
      <c r="B37" s="7" t="n">
        <v>2545.0487496</v>
      </c>
      <c r="C37" s="7" t="n">
        <v>0</v>
      </c>
      <c r="D37" s="7" t="n">
        <v>-25.9308</v>
      </c>
      <c r="E37" s="7" t="n">
        <v>-391.65112</v>
      </c>
      <c r="F37" s="7" t="n">
        <v>-251.74632</v>
      </c>
      <c r="H37" s="7"/>
      <c r="I37" s="8" t="n">
        <f aca="false">-SUM(B37:H37)-K37-L37-S37+SUM(U37:Z37)</f>
        <v>0</v>
      </c>
      <c r="K37" s="7" t="n">
        <v>-820.72158</v>
      </c>
      <c r="L37" s="7" t="n">
        <v>-227.8206</v>
      </c>
      <c r="N37" s="7" t="n">
        <v>2545.0487496</v>
      </c>
      <c r="O37" s="7"/>
      <c r="P37" s="7"/>
      <c r="S37" s="7" t="n">
        <v>-666.661366191406</v>
      </c>
      <c r="V37" s="7" t="n">
        <v>0</v>
      </c>
      <c r="W37" s="7" t="n">
        <v>16.0516963408594</v>
      </c>
      <c r="X37" s="7" t="n">
        <v>16.0516963408594</v>
      </c>
      <c r="Y37" s="7" t="n">
        <v>24.0775445112891</v>
      </c>
      <c r="Z37" s="7" t="n">
        <v>104.336026215586</v>
      </c>
    </row>
    <row r="38" customFormat="false" ht="10.2" hidden="false" customHeight="false" outlineLevel="0" collapsed="false">
      <c r="A38" s="6" t="n">
        <v>1995</v>
      </c>
      <c r="B38" s="7" t="n">
        <v>2102.1090111</v>
      </c>
      <c r="C38" s="7" t="n">
        <v>229.39742</v>
      </c>
      <c r="D38" s="7" t="n">
        <v>-25.9308</v>
      </c>
      <c r="E38" s="7" t="n">
        <v>-317.90024</v>
      </c>
      <c r="F38" s="7" t="n">
        <v>-352.996</v>
      </c>
      <c r="H38" s="7"/>
      <c r="I38" s="8" t="n">
        <f aca="false">-SUM(B38:H38)-K38-L38-S38+SUM(U38:Z38)</f>
        <v>0</v>
      </c>
      <c r="K38" s="7" t="n">
        <v>-468.00586</v>
      </c>
      <c r="L38" s="7" t="n">
        <v>-150.0282</v>
      </c>
      <c r="N38" s="7" t="n">
        <v>2102.1090111</v>
      </c>
      <c r="O38" s="7"/>
      <c r="P38" s="7"/>
      <c r="S38" s="7" t="n">
        <v>-512.229928095703</v>
      </c>
      <c r="V38" s="7" t="n">
        <v>0</v>
      </c>
      <c r="W38" s="7" t="n">
        <v>50.4415403004297</v>
      </c>
      <c r="X38" s="7" t="n">
        <v>50.4415403004297</v>
      </c>
      <c r="Y38" s="7" t="n">
        <v>75.6623104506445</v>
      </c>
      <c r="Z38" s="7" t="n">
        <v>327.870011952793</v>
      </c>
    </row>
    <row r="39" customFormat="false" ht="10.2" hidden="false" customHeight="false" outlineLevel="0" collapsed="false">
      <c r="A39" s="6" t="n">
        <v>1996</v>
      </c>
      <c r="B39" s="7" t="n">
        <v>1781.8951185</v>
      </c>
      <c r="C39" s="7" t="n">
        <v>76.58798</v>
      </c>
      <c r="D39" s="7" t="n">
        <v>33.58558</v>
      </c>
      <c r="E39" s="7" t="n">
        <v>-364.22582</v>
      </c>
      <c r="F39" s="7" t="n">
        <v>-366.85124</v>
      </c>
      <c r="H39" s="7"/>
      <c r="I39" s="8" t="n">
        <f aca="false">-SUM(B39:H39)-K39-L39-S39+SUM(U39:Z39)</f>
        <v>747.8553215</v>
      </c>
      <c r="K39" s="7" t="n">
        <v>-603.16844</v>
      </c>
      <c r="L39" s="7" t="n">
        <v>-141.6933</v>
      </c>
      <c r="N39" s="7" t="n">
        <v>1781.8951185</v>
      </c>
      <c r="O39" s="7"/>
      <c r="P39" s="7"/>
      <c r="S39" s="7" t="n">
        <v>-482.307</v>
      </c>
      <c r="V39" s="7" t="n">
        <v>0</v>
      </c>
      <c r="W39" s="7" t="n">
        <v>68.16782</v>
      </c>
      <c r="X39" s="7" t="n">
        <v>68.16782</v>
      </c>
      <c r="Y39" s="7" t="n">
        <v>102.25173</v>
      </c>
      <c r="Z39" s="7" t="n">
        <v>443.09083</v>
      </c>
    </row>
    <row r="40" customFormat="false" ht="10.2" hidden="false" customHeight="false" outlineLevel="0" collapsed="false">
      <c r="A40" s="6" t="n">
        <v>1997</v>
      </c>
      <c r="B40" s="7" t="n">
        <v>1576.3500018</v>
      </c>
      <c r="C40" s="7" t="n">
        <v>0</v>
      </c>
      <c r="D40" s="7" t="n">
        <v>-24.9116</v>
      </c>
      <c r="E40" s="7" t="n">
        <v>0</v>
      </c>
      <c r="F40" s="7" t="n">
        <v>-405.07614</v>
      </c>
      <c r="H40" s="7"/>
      <c r="I40" s="8" t="n">
        <f aca="false">-SUM(B40:H40)-K40-L40-S40+SUM(U40:Z40)</f>
        <v>507.3847982</v>
      </c>
      <c r="K40" s="7" t="n">
        <v>-363.28992</v>
      </c>
      <c r="L40" s="7" t="n">
        <v>-141.6933</v>
      </c>
      <c r="N40" s="7" t="n">
        <v>1576.3500018</v>
      </c>
      <c r="O40" s="7"/>
      <c r="P40" s="7"/>
      <c r="S40" s="7" t="n">
        <v>-510.8446</v>
      </c>
      <c r="V40" s="7" t="n">
        <v>0</v>
      </c>
      <c r="W40" s="7" t="n">
        <v>63.791924</v>
      </c>
      <c r="X40" s="7" t="n">
        <v>63.791924</v>
      </c>
      <c r="Y40" s="7" t="n">
        <v>95.687886</v>
      </c>
      <c r="Z40" s="7" t="n">
        <v>414.647506</v>
      </c>
    </row>
    <row r="41" customFormat="false" ht="10.2" hidden="false" customHeight="false" outlineLevel="0" collapsed="false">
      <c r="A41" s="6" t="n">
        <v>1998</v>
      </c>
      <c r="B41" s="7" t="n">
        <v>1542.8955654</v>
      </c>
      <c r="C41" s="7" t="n">
        <v>28.62776</v>
      </c>
      <c r="D41" s="7" t="n">
        <v>-44.96436</v>
      </c>
      <c r="E41" s="7" t="n">
        <v>-109.81978</v>
      </c>
      <c r="F41" s="7" t="n">
        <v>-366.88162</v>
      </c>
      <c r="H41" s="7"/>
      <c r="I41" s="8" t="n">
        <f aca="false">-SUM(B41:H41)-K41-L41-S41+SUM(U41:Z41)</f>
        <v>921.4624146</v>
      </c>
      <c r="K41" s="7" t="n">
        <v>-820.32958</v>
      </c>
      <c r="L41" s="7" t="n">
        <v>-39.8223</v>
      </c>
      <c r="N41" s="7" t="n">
        <v>1542.8955654</v>
      </c>
      <c r="O41" s="7"/>
      <c r="P41" s="7"/>
      <c r="S41" s="7" t="n">
        <v>-316.7752</v>
      </c>
      <c r="V41" s="7" t="n">
        <v>0</v>
      </c>
      <c r="W41" s="7" t="n">
        <v>79.43929</v>
      </c>
      <c r="X41" s="7" t="n">
        <v>79.43929</v>
      </c>
      <c r="Y41" s="7" t="n">
        <v>119.158935</v>
      </c>
      <c r="Z41" s="7" t="n">
        <v>516.355385</v>
      </c>
    </row>
    <row r="42" customFormat="false" ht="10.2" hidden="false" customHeight="false" outlineLevel="0" collapsed="false">
      <c r="A42" s="6" t="n">
        <v>1999</v>
      </c>
      <c r="B42" s="7" t="n">
        <v>1567.0584405</v>
      </c>
      <c r="C42" s="7" t="n">
        <v>214.49358</v>
      </c>
      <c r="D42" s="7" t="n">
        <v>72.92082</v>
      </c>
      <c r="E42" s="7" t="n">
        <v>-160.7931374</v>
      </c>
      <c r="F42" s="7" t="n">
        <v>-368.62308</v>
      </c>
      <c r="H42" s="7"/>
      <c r="I42" s="8" t="n">
        <f aca="false">-SUM(B42:H42)-K42-L42-S42+SUM(U42:Z42)</f>
        <v>449.1863369</v>
      </c>
      <c r="K42" s="7" t="n">
        <v>-821.0195</v>
      </c>
      <c r="L42" s="7" t="n">
        <v>-37.044</v>
      </c>
      <c r="N42" s="7" t="n">
        <v>1567.0584405</v>
      </c>
      <c r="O42" s="7"/>
      <c r="P42" s="7"/>
      <c r="S42" s="7" t="n">
        <v>-309.3958</v>
      </c>
      <c r="V42" s="7" t="n">
        <v>0</v>
      </c>
      <c r="W42" s="7" t="n">
        <v>60.678366</v>
      </c>
      <c r="X42" s="7" t="n">
        <v>60.678366</v>
      </c>
      <c r="Y42" s="7" t="n">
        <v>91.017549</v>
      </c>
      <c r="Z42" s="7" t="n">
        <v>394.409379</v>
      </c>
    </row>
    <row r="43" customFormat="false" ht="10.2" hidden="false" customHeight="false" outlineLevel="0" collapsed="false">
      <c r="A43" s="6" t="n">
        <v>2000</v>
      </c>
      <c r="B43" s="7" t="n">
        <v>1360.7140995</v>
      </c>
      <c r="C43" s="7" t="n">
        <v>1.02018</v>
      </c>
      <c r="D43" s="7" t="n">
        <v>-4.4688</v>
      </c>
      <c r="E43" s="7" t="n">
        <v>-271.2386278</v>
      </c>
      <c r="F43" s="7" t="n">
        <v>-365.2716123</v>
      </c>
      <c r="H43" s="7"/>
      <c r="I43" s="8" t="n">
        <f aca="false">-SUM(B43:H43)-K43-L43-S43+SUM(U43:Z43)</f>
        <v>838.0317806</v>
      </c>
      <c r="K43" s="7" t="n">
        <v>-641.06602</v>
      </c>
      <c r="L43" s="7" t="n">
        <v>-41.6745</v>
      </c>
      <c r="N43" s="7" t="n">
        <v>1360.7140995</v>
      </c>
      <c r="O43" s="7"/>
      <c r="P43" s="7"/>
      <c r="S43" s="7" t="n">
        <v>-294.16072</v>
      </c>
      <c r="V43" s="7" t="n">
        <v>0</v>
      </c>
      <c r="W43" s="7" t="n">
        <v>58.188578</v>
      </c>
      <c r="X43" s="7" t="n">
        <v>58.188578</v>
      </c>
      <c r="Y43" s="7" t="n">
        <v>87.282867</v>
      </c>
      <c r="Z43" s="7" t="n">
        <v>378.225757</v>
      </c>
    </row>
    <row r="44" customFormat="false" ht="10.2" hidden="false" customHeight="false" outlineLevel="0" collapsed="false">
      <c r="A44" s="6" t="n">
        <v>2001</v>
      </c>
      <c r="B44" s="7" t="n">
        <v>1689.3342018</v>
      </c>
      <c r="C44" s="7" t="n">
        <v>13.88366</v>
      </c>
      <c r="D44" s="7" t="n">
        <v>-4.87354</v>
      </c>
      <c r="E44" s="7" t="n">
        <v>-702.748396</v>
      </c>
      <c r="F44" s="7" t="n">
        <v>-361.9201446</v>
      </c>
      <c r="H44" s="7"/>
      <c r="I44" s="8" t="n">
        <f aca="false">-SUM(B44:H44)-K44-L44-S44+SUM(U44:Z44)</f>
        <v>335.2336188</v>
      </c>
      <c r="K44" s="7" t="n">
        <v>-144.21974</v>
      </c>
      <c r="L44" s="7" t="n">
        <v>-32</v>
      </c>
      <c r="N44" s="7" t="n">
        <v>1689.3342018</v>
      </c>
      <c r="O44" s="7"/>
      <c r="P44" s="7"/>
      <c r="S44" s="7" t="n">
        <v>-200.79808</v>
      </c>
      <c r="V44" s="7" t="n">
        <v>0</v>
      </c>
      <c r="W44" s="7" t="n">
        <v>82.8648212</v>
      </c>
      <c r="X44" s="7" t="n">
        <v>112.4594002</v>
      </c>
      <c r="Y44" s="7" t="n">
        <v>159.8107266</v>
      </c>
      <c r="Z44" s="7" t="n">
        <v>236.756632</v>
      </c>
    </row>
    <row r="45" customFormat="false" ht="10.2" hidden="false" customHeight="false" outlineLevel="0" collapsed="false">
      <c r="A45" s="6" t="n">
        <v>2002</v>
      </c>
      <c r="B45" s="7" t="n">
        <v>1720.337288544</v>
      </c>
      <c r="C45" s="7" t="n">
        <v>6.6056802</v>
      </c>
      <c r="D45" s="7" t="n">
        <v>-17.20096</v>
      </c>
      <c r="E45" s="7" t="n">
        <v>-849.1754194</v>
      </c>
      <c r="F45" s="7" t="n">
        <v>-350.73906</v>
      </c>
      <c r="H45" s="7"/>
      <c r="I45" s="8" t="n">
        <f aca="false">-SUM(B45:H45)-K45-L45-S45+SUM(U45:Z45)</f>
        <v>223.069283216</v>
      </c>
      <c r="K45" s="7" t="n">
        <v>-39.1755</v>
      </c>
      <c r="L45" s="7" t="n">
        <v>-88</v>
      </c>
      <c r="N45" s="7" t="n">
        <v>1720.337288544</v>
      </c>
      <c r="O45" s="7"/>
      <c r="P45" s="7"/>
      <c r="S45" s="7" t="n">
        <v>-187.49458</v>
      </c>
      <c r="V45" s="7" t="n">
        <v>0</v>
      </c>
      <c r="W45" s="7" t="n">
        <v>58.5517425584</v>
      </c>
      <c r="X45" s="7" t="n">
        <v>79.4630791864</v>
      </c>
      <c r="Y45" s="7" t="n">
        <v>112.9212177912</v>
      </c>
      <c r="Z45" s="7" t="n">
        <v>167.290693024</v>
      </c>
    </row>
    <row r="46" customFormat="false" ht="10.2" hidden="false" customHeight="false" outlineLevel="0" collapsed="false">
      <c r="A46" s="6" t="n">
        <v>2003</v>
      </c>
      <c r="B46" s="7" t="n">
        <v>1868.944619619</v>
      </c>
      <c r="C46" s="7" t="n">
        <v>0.34496</v>
      </c>
      <c r="D46" s="7" t="n">
        <v>-1.1468891</v>
      </c>
      <c r="E46" s="7" t="n">
        <v>-834.1005498</v>
      </c>
      <c r="F46" s="7" t="n">
        <v>-397.01858</v>
      </c>
      <c r="H46" s="7"/>
      <c r="I46" s="8" t="n">
        <f aca="false">-SUM(B46:H46)-K46-L46-S46+SUM(U46:Z46)</f>
        <v>308.729350001</v>
      </c>
      <c r="K46" s="7" t="n">
        <v>-119.24346</v>
      </c>
      <c r="L46" s="7" t="n">
        <v>-89</v>
      </c>
      <c r="N46" s="7" t="n">
        <v>1868.944619619</v>
      </c>
      <c r="O46" s="7"/>
      <c r="P46" s="7"/>
      <c r="S46" s="7" t="n">
        <v>-216.2020238</v>
      </c>
      <c r="V46" s="7" t="n">
        <v>0</v>
      </c>
      <c r="W46" s="7" t="n">
        <v>72.9830397688</v>
      </c>
      <c r="X46" s="7" t="n">
        <v>99.0484111148</v>
      </c>
      <c r="Y46" s="7" t="n">
        <v>140.7530052684</v>
      </c>
      <c r="Z46" s="7" t="n">
        <v>208.522970768</v>
      </c>
    </row>
    <row r="47" customFormat="false" ht="10.2" hidden="false" customHeight="false" outlineLevel="0" collapsed="false">
      <c r="A47" s="6" t="n">
        <v>2004</v>
      </c>
      <c r="B47" s="7" t="n">
        <v>2279.0045334294</v>
      </c>
      <c r="C47" s="7" t="n">
        <v>714.97076</v>
      </c>
      <c r="D47" s="7" t="n">
        <v>-8.58583291999999</v>
      </c>
      <c r="E47" s="7" t="n">
        <v>-956.729018</v>
      </c>
      <c r="F47" s="7" t="n">
        <v>-343.7056</v>
      </c>
      <c r="H47" s="7"/>
      <c r="I47" s="8" t="n">
        <f aca="false">-SUM(B47:H47)-K47-L47-S47+SUM(U47:Z47)</f>
        <v>0</v>
      </c>
      <c r="K47" s="7" t="n">
        <v>-807.9899198</v>
      </c>
      <c r="L47" s="7" t="n">
        <v>-151.91862</v>
      </c>
      <c r="N47" s="7" t="n">
        <v>2279.0045334294</v>
      </c>
      <c r="O47" s="7"/>
      <c r="P47" s="7"/>
      <c r="S47" s="7" t="n">
        <v>-221.96880538</v>
      </c>
      <c r="V47" s="7" t="n">
        <v>0</v>
      </c>
      <c r="W47" s="7" t="n">
        <v>70.430849626116</v>
      </c>
      <c r="X47" s="7" t="n">
        <v>95.584724492586</v>
      </c>
      <c r="Y47" s="7" t="n">
        <v>135.830924278938</v>
      </c>
      <c r="Z47" s="7" t="n">
        <v>201.23099893176</v>
      </c>
    </row>
    <row r="48" customFormat="false" ht="10.2" hidden="false" customHeight="false" outlineLevel="0" collapsed="false">
      <c r="A48" s="6" t="n">
        <v>2005</v>
      </c>
      <c r="B48" s="7" t="n">
        <v>2683.7611115112</v>
      </c>
      <c r="C48" s="7" t="n">
        <v>576.13808</v>
      </c>
      <c r="D48" s="7" t="n">
        <v>-14.1412324200001</v>
      </c>
      <c r="E48" s="7" t="n">
        <v>-1012.90644</v>
      </c>
      <c r="F48" s="7" t="n">
        <v>-522.2211652</v>
      </c>
      <c r="H48" s="7"/>
      <c r="I48" s="8" t="n">
        <f aca="false">-SUM(B48:H48)-K48-L48-S48+SUM(U48:Z48)</f>
        <v>0</v>
      </c>
      <c r="K48" s="7" t="n">
        <v>-1104.989592</v>
      </c>
      <c r="L48" s="7" t="n">
        <v>-126.31122</v>
      </c>
      <c r="N48" s="7" t="n">
        <v>2683.7611115112</v>
      </c>
      <c r="O48" s="7"/>
      <c r="P48" s="7"/>
      <c r="S48" s="7" t="n">
        <v>-227.23456</v>
      </c>
      <c r="V48" s="7" t="n">
        <v>0</v>
      </c>
      <c r="W48" s="7" t="n">
        <v>35.293297464768</v>
      </c>
      <c r="X48" s="7" t="n">
        <v>47.8980465593279</v>
      </c>
      <c r="Y48" s="7" t="n">
        <v>68.0656451106239</v>
      </c>
      <c r="Z48" s="7" t="n">
        <v>100.83799275648</v>
      </c>
    </row>
    <row r="49" customFormat="false" ht="10.2" hidden="false" customHeight="false" outlineLevel="0" collapsed="false">
      <c r="A49" s="6" t="n">
        <v>2006</v>
      </c>
      <c r="B49" s="7" t="n">
        <v>3312.5887153611</v>
      </c>
      <c r="C49" s="7" t="n">
        <v>953.0451</v>
      </c>
      <c r="D49" s="7" t="n">
        <v>-4.53843096</v>
      </c>
      <c r="E49" s="7" t="n">
        <v>-1456.1060402</v>
      </c>
      <c r="F49" s="7" t="n">
        <v>-569.43488</v>
      </c>
      <c r="H49" s="7"/>
      <c r="I49" s="8" t="n">
        <f aca="false">-SUM(B49:H49)-K49-L49-S49+SUM(U49:Z49)</f>
        <v>0</v>
      </c>
      <c r="K49" s="7" t="n">
        <v>-1498.7171654</v>
      </c>
      <c r="L49" s="7" t="n">
        <v>-106.19672</v>
      </c>
      <c r="N49" s="7" t="n">
        <v>3312.5887153611</v>
      </c>
      <c r="O49" s="7"/>
      <c r="P49" s="7"/>
      <c r="S49" s="7" t="n">
        <v>-241.721018</v>
      </c>
      <c r="V49" s="7" t="n">
        <v>0</v>
      </c>
      <c r="W49" s="7" t="n">
        <v>54.4487385121541</v>
      </c>
      <c r="X49" s="7" t="n">
        <v>73.8947165522091</v>
      </c>
      <c r="Y49" s="7" t="n">
        <v>105.008281416297</v>
      </c>
      <c r="Z49" s="7" t="n">
        <v>155.56782432044</v>
      </c>
    </row>
    <row r="50" customFormat="false" ht="10.2" hidden="false" customHeight="false" outlineLevel="0" collapsed="false">
      <c r="A50" s="12" t="n">
        <v>2007</v>
      </c>
      <c r="B50" s="9" t="n">
        <v>4181.58572286</v>
      </c>
      <c r="C50" s="9" t="n">
        <v>968.52518</v>
      </c>
      <c r="D50" s="9" t="n">
        <v>-7.44179659999996</v>
      </c>
      <c r="E50" s="9" t="n">
        <v>-1624.3820117</v>
      </c>
      <c r="F50" s="9" t="n">
        <v>-664.4094926</v>
      </c>
      <c r="H50" s="7"/>
      <c r="I50" s="8" t="n">
        <f aca="false">-SUM(B50:H50)-K50-L50-S50+SUM(U50:Z50)</f>
        <v>0.192783639998993</v>
      </c>
      <c r="K50" s="9" t="n">
        <v>-1831.3227856</v>
      </c>
      <c r="L50" s="9" t="n">
        <v>-140.7476</v>
      </c>
      <c r="N50" s="9" t="n">
        <v>4181.58572286</v>
      </c>
      <c r="O50" s="7"/>
      <c r="P50" s="7"/>
      <c r="S50" s="9" t="n">
        <v>-282</v>
      </c>
      <c r="V50" s="9" t="n">
        <v>0</v>
      </c>
      <c r="W50" s="9" t="n">
        <v>84</v>
      </c>
      <c r="X50" s="9" t="n">
        <v>114</v>
      </c>
      <c r="Y50" s="9" t="n">
        <v>162</v>
      </c>
      <c r="Z50" s="9" t="n">
        <v>240</v>
      </c>
    </row>
    <row r="51" customFormat="false" ht="10.2" hidden="false" customHeight="false" outlineLevel="0" collapsed="false">
      <c r="A51" s="12" t="n">
        <v>2008</v>
      </c>
      <c r="B51" s="9" t="n">
        <v>4619.8621539</v>
      </c>
      <c r="C51" s="9" t="n">
        <v>803.80384</v>
      </c>
      <c r="D51" s="9" t="n">
        <v>9.9125726</v>
      </c>
      <c r="E51" s="9" t="n">
        <v>-1665.37074494</v>
      </c>
      <c r="F51" s="9" t="n">
        <v>-708.49572654</v>
      </c>
      <c r="H51" s="7"/>
      <c r="I51" s="8" t="n">
        <f aca="false">-SUM(B51:H51)-K51-L51-S51+SUM(U51:Z51)</f>
        <v>96.0984571799992</v>
      </c>
      <c r="K51" s="9" t="n">
        <v>-2286.8661522</v>
      </c>
      <c r="L51" s="9" t="n">
        <v>-138.9444</v>
      </c>
      <c r="N51" s="9" t="n">
        <v>4619.8621539</v>
      </c>
      <c r="O51" s="7"/>
      <c r="P51" s="7"/>
      <c r="S51" s="9" t="n">
        <v>-365</v>
      </c>
      <c r="V51" s="9" t="n">
        <v>0</v>
      </c>
      <c r="W51" s="9" t="n">
        <v>51</v>
      </c>
      <c r="X51" s="9" t="n">
        <v>69</v>
      </c>
      <c r="Y51" s="9" t="n">
        <v>99</v>
      </c>
      <c r="Z51" s="9" t="n">
        <v>146</v>
      </c>
    </row>
    <row r="52" customFormat="false" ht="10.2" hidden="false" customHeight="false" outlineLevel="0" collapsed="false">
      <c r="A52" s="12" t="n">
        <v>2009</v>
      </c>
      <c r="B52" s="9" t="n">
        <v>3154.55299642</v>
      </c>
      <c r="C52" s="9" t="n">
        <v>694.66712</v>
      </c>
      <c r="D52" s="9" t="n">
        <v>-175.24762976</v>
      </c>
      <c r="E52" s="9" t="n">
        <v>-754.46904162</v>
      </c>
      <c r="F52" s="9" t="n">
        <v>-714.96401858</v>
      </c>
      <c r="H52" s="7"/>
      <c r="I52" s="8" t="n">
        <f aca="false">-SUM(B52:H52)-K52-L52-S52+SUM(U52:Z52)</f>
        <v>0.336495399999933</v>
      </c>
      <c r="K52" s="9" t="n">
        <v>-1566.01158</v>
      </c>
      <c r="L52" s="9" t="n">
        <v>-67.47594</v>
      </c>
      <c r="N52" s="9" t="n">
        <v>3154.55299642</v>
      </c>
      <c r="O52" s="7"/>
      <c r="P52" s="7"/>
      <c r="S52" s="9" t="n">
        <v>-396</v>
      </c>
      <c r="V52" s="9" t="n">
        <v>0</v>
      </c>
      <c r="W52" s="9" t="n">
        <v>24.5543762604</v>
      </c>
      <c r="X52" s="9" t="n">
        <v>33.3237963534</v>
      </c>
      <c r="Y52" s="9" t="n">
        <v>47.3548685022001</v>
      </c>
      <c r="Z52" s="9" t="n">
        <v>70.1553607440001</v>
      </c>
    </row>
    <row r="53" customFormat="false" ht="10.2" hidden="false" customHeight="false" outlineLevel="0" collapsed="false">
      <c r="A53" s="12" t="n">
        <v>2010</v>
      </c>
      <c r="B53" s="9" t="n">
        <v>3503.757533024</v>
      </c>
      <c r="C53" s="9" t="n">
        <v>652.73978</v>
      </c>
      <c r="D53" s="9" t="n">
        <v>92.28036818</v>
      </c>
      <c r="E53" s="9" t="n">
        <v>-582.2915049</v>
      </c>
      <c r="F53" s="9" t="n">
        <v>-973.09782374</v>
      </c>
      <c r="H53" s="7"/>
      <c r="I53" s="8" t="n">
        <f aca="false">-SUM(B53:H53)-K53-L53-S53+SUM(U53:Z53)</f>
        <v>-4.40536496171262E-013</v>
      </c>
      <c r="K53" s="9" t="n">
        <v>-2197.90676</v>
      </c>
      <c r="L53" s="9" t="n">
        <v>-77.84042</v>
      </c>
      <c r="N53" s="9" t="n">
        <v>3503.757533024</v>
      </c>
      <c r="O53" s="7"/>
      <c r="P53" s="7"/>
      <c r="S53" s="9" t="n">
        <v>-297.439954448</v>
      </c>
      <c r="V53" s="9" t="n">
        <v>0</v>
      </c>
      <c r="W53" s="9" t="n">
        <v>16.8281705362401</v>
      </c>
      <c r="X53" s="9" t="n">
        <v>22.8382314420401</v>
      </c>
      <c r="Y53" s="9" t="n">
        <v>32.4543288913202</v>
      </c>
      <c r="Z53" s="9" t="n">
        <v>48.0804872464002</v>
      </c>
    </row>
    <row r="54" customFormat="false" ht="10.2" hidden="false" customHeight="false" outlineLevel="0" collapsed="false">
      <c r="A54" s="12" t="n">
        <v>2011</v>
      </c>
      <c r="B54" s="9" t="n">
        <v>3216.787675136</v>
      </c>
      <c r="C54" s="9" t="n">
        <v>1429.4917392</v>
      </c>
      <c r="D54" s="9" t="n">
        <v>-178.60230549</v>
      </c>
      <c r="E54" s="9" t="n">
        <v>-33.2372292</v>
      </c>
      <c r="F54" s="9" t="n">
        <v>-1159.5425954</v>
      </c>
      <c r="H54" s="7"/>
      <c r="I54" s="8" t="n">
        <f aca="false">-SUM(B54:H54)-K54-L54-S54+SUM(U54:Z54)</f>
        <v>0</v>
      </c>
      <c r="K54" s="9" t="n">
        <v>-2559.98442</v>
      </c>
      <c r="L54" s="9" t="n">
        <v>-72.2505</v>
      </c>
      <c r="N54" s="9" t="n">
        <v>3216.787675136</v>
      </c>
      <c r="O54" s="7"/>
      <c r="P54" s="7"/>
      <c r="S54" s="9" t="n">
        <v>-247.4899938</v>
      </c>
      <c r="V54" s="9" t="n">
        <v>0</v>
      </c>
      <c r="W54" s="9" t="n">
        <v>55.32413186244</v>
      </c>
      <c r="X54" s="9" t="n">
        <v>75.08275038474</v>
      </c>
      <c r="Y54" s="9" t="n">
        <v>106.69654002042</v>
      </c>
      <c r="Z54" s="9" t="n">
        <v>158.0689481784</v>
      </c>
    </row>
    <row r="55" customFormat="false" ht="10.2" hidden="false" customHeight="false" outlineLevel="0" collapsed="false">
      <c r="A55" s="12" t="n">
        <v>2012</v>
      </c>
      <c r="B55" s="9" t="n">
        <v>3825.812325832</v>
      </c>
      <c r="C55" s="9" t="n">
        <v>1156.17264</v>
      </c>
      <c r="D55" s="9" t="n">
        <v>153.62247103</v>
      </c>
      <c r="E55" s="9" t="n">
        <v>-48.68246726</v>
      </c>
      <c r="F55" s="9" t="n">
        <v>-1510.05892002</v>
      </c>
      <c r="H55" s="7"/>
      <c r="I55" s="8" t="n">
        <f aca="false">-SUM(B55:H55)-K55-L55-S55+SUM(U55:Z55)</f>
        <v>0</v>
      </c>
      <c r="K55" s="9" t="n">
        <v>-2778.81058</v>
      </c>
      <c r="L55" s="9" t="n">
        <v>-87.2151</v>
      </c>
      <c r="N55" s="9" t="n">
        <v>3825.812325832</v>
      </c>
      <c r="O55" s="7"/>
      <c r="P55" s="7"/>
      <c r="S55" s="9" t="n">
        <v>-272.25385096</v>
      </c>
      <c r="V55" s="9" t="n">
        <v>0</v>
      </c>
      <c r="W55" s="9" t="n">
        <v>61.4021126070797</v>
      </c>
      <c r="X55" s="9" t="n">
        <v>83.3314385381796</v>
      </c>
      <c r="Y55" s="9" t="n">
        <v>118.418360027939</v>
      </c>
      <c r="Z55" s="9" t="n">
        <v>175.434607448799</v>
      </c>
    </row>
    <row r="56" customFormat="false" ht="10.2" hidden="false" customHeight="false" outlineLevel="0" collapsed="false">
      <c r="A56" s="12" t="n">
        <v>2013</v>
      </c>
      <c r="B56" s="9" t="n">
        <v>4172.307575212</v>
      </c>
      <c r="C56" s="9" t="n">
        <v>608.69466</v>
      </c>
      <c r="D56" s="9" t="n">
        <v>-28.43963332</v>
      </c>
      <c r="E56" s="9" t="n">
        <v>-239.80448394</v>
      </c>
      <c r="F56" s="9" t="n">
        <v>-1559.122327</v>
      </c>
      <c r="H56" s="7"/>
      <c r="I56" s="8" t="n">
        <f aca="false">-SUM(B56:H56)-K56-L56-S56+SUM(U56:Z56)</f>
        <v>0</v>
      </c>
      <c r="K56" s="9" t="n">
        <v>-2183.75556</v>
      </c>
      <c r="L56" s="9" t="n">
        <v>-74.2987</v>
      </c>
      <c r="N56" s="9" t="n">
        <v>4172.307575212</v>
      </c>
      <c r="O56" s="7"/>
      <c r="P56" s="7"/>
      <c r="S56" s="9" t="n">
        <v>-295.26782698</v>
      </c>
      <c r="V56" s="9" t="n">
        <v>0</v>
      </c>
      <c r="W56" s="9" t="n">
        <v>56.0439185560804</v>
      </c>
      <c r="X56" s="9" t="n">
        <v>76.0596037546805</v>
      </c>
      <c r="Y56" s="9" t="n">
        <v>108.084700072441</v>
      </c>
      <c r="Z56" s="9" t="n">
        <v>160.125481588801</v>
      </c>
    </row>
    <row r="57" customFormat="false" ht="10.2" hidden="false" customHeight="false" outlineLevel="0" collapsed="false">
      <c r="A57" s="12" t="n">
        <v>2014</v>
      </c>
      <c r="B57" s="9" t="n">
        <v>4500.73662416</v>
      </c>
      <c r="C57" s="9" t="n">
        <v>541.46212064</v>
      </c>
      <c r="D57" s="9" t="n">
        <v>-15.29093706</v>
      </c>
      <c r="E57" s="9" t="n">
        <v>-186.82168358</v>
      </c>
      <c r="F57" s="9" t="n">
        <v>-1379.52178322</v>
      </c>
      <c r="H57" s="7"/>
      <c r="I57" s="8" t="n">
        <f aca="false">-SUM(B57:H57)-K57-L57-S57+SUM(U57:Z57)</f>
        <v>0</v>
      </c>
      <c r="K57" s="9" t="n">
        <v>-2660.638995</v>
      </c>
      <c r="L57" s="9" t="n">
        <v>-116.1415787</v>
      </c>
      <c r="N57" s="9" t="n">
        <v>4500.73662416</v>
      </c>
      <c r="O57" s="7"/>
      <c r="P57" s="7"/>
      <c r="S57" s="9" t="n">
        <v>-284.7908762804</v>
      </c>
      <c r="V57" s="9" t="n">
        <v>0</v>
      </c>
      <c r="W57" s="9" t="n">
        <v>55.8590047343442</v>
      </c>
      <c r="X57" s="9" t="n">
        <v>75.8086492823242</v>
      </c>
      <c r="Y57" s="9" t="n">
        <v>107.728080559092</v>
      </c>
      <c r="Z57" s="9" t="n">
        <v>159.59715638384</v>
      </c>
    </row>
    <row r="58" customFormat="false" ht="10.2" hidden="false" customHeight="false" outlineLevel="0" collapsed="false">
      <c r="A58" s="12" t="n">
        <v>2015</v>
      </c>
      <c r="B58" s="9" t="n">
        <v>4513.75187284</v>
      </c>
      <c r="C58" s="9" t="n">
        <v>0</v>
      </c>
      <c r="D58" s="9" t="n">
        <v>35.98171822</v>
      </c>
      <c r="E58" s="9" t="n">
        <v>-23.43545932</v>
      </c>
      <c r="F58" s="9" t="n">
        <v>-801.33701928</v>
      </c>
      <c r="H58" s="7"/>
      <c r="I58" s="8" t="n">
        <f aca="false">-SUM(B58:H58)-K58-L58-S58+SUM(U58:Z58)</f>
        <v>0</v>
      </c>
      <c r="K58" s="9" t="n">
        <v>-2859.9964523424</v>
      </c>
      <c r="L58" s="9" t="n">
        <v>-111.945583768916</v>
      </c>
      <c r="N58" s="9" t="n">
        <v>4513.75187284</v>
      </c>
      <c r="O58" s="7"/>
      <c r="P58" s="7"/>
      <c r="S58" s="9" t="n">
        <v>-319.0042835</v>
      </c>
      <c r="V58" s="9" t="n">
        <v>0</v>
      </c>
      <c r="W58" s="9" t="n">
        <v>60.7620709988155</v>
      </c>
      <c r="X58" s="9" t="n">
        <v>82.4628106412496</v>
      </c>
      <c r="Y58" s="9" t="n">
        <v>117.183994069144</v>
      </c>
      <c r="Z58" s="9" t="n">
        <v>173.605917139473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/>
  <cols>
    <col collapsed="false" hidden="false" max="1" min="1" style="1" width="11.4615384615385"/>
    <col collapsed="false" hidden="false" max="2" min="2" style="1" width="7.71255060728745"/>
    <col collapsed="false" hidden="false" max="9" min="3" style="1" width="7.49797570850202"/>
    <col collapsed="false" hidden="false" max="10" min="10" style="1" width="2.1417004048583"/>
    <col collapsed="false" hidden="false" max="19" min="11" style="1" width="7.60728744939271"/>
    <col collapsed="false" hidden="false" max="20" min="20" style="1" width="2.46558704453441"/>
    <col collapsed="false" hidden="false" max="26" min="21" style="1" width="6.53441295546559"/>
    <col collapsed="false" hidden="false" max="1025" min="27" style="1" width="11.4615384615385"/>
  </cols>
  <sheetData>
    <row r="1" customFormat="false" ht="10.2" hidden="false" customHeight="false" outlineLevel="0" collapsed="false">
      <c r="A1" s="15" t="s">
        <v>34</v>
      </c>
      <c r="B1" s="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0"/>
      <c r="P1" s="0"/>
      <c r="Q1" s="0"/>
      <c r="R1" s="0"/>
      <c r="S1" s="0"/>
      <c r="U1" s="0"/>
      <c r="V1" s="0"/>
      <c r="W1" s="0"/>
      <c r="X1" s="0"/>
      <c r="Y1" s="0"/>
      <c r="Z1" s="0"/>
    </row>
    <row r="2" customFormat="false" ht="10.2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</row>
    <row r="3" customFormat="false" ht="10.2" hidden="false" customHeight="false" outlineLevel="0" collapsed="false">
      <c r="A3" s="10" t="n">
        <v>1960</v>
      </c>
      <c r="B3" s="7" t="n">
        <v>654.161184</v>
      </c>
      <c r="C3" s="7" t="n">
        <v>779.9487528</v>
      </c>
      <c r="D3" s="7" t="n">
        <v>33.9881656804734</v>
      </c>
      <c r="E3" s="7" t="n">
        <v>0</v>
      </c>
      <c r="F3" s="7" t="n">
        <v>0</v>
      </c>
      <c r="H3" s="7"/>
      <c r="I3" s="8" t="n">
        <f aca="false">-SUM(B3:H3)-K3-L3-S3+SUM(U3:Z3)</f>
        <v>0</v>
      </c>
      <c r="K3" s="7" t="n">
        <v>-285.168187455621</v>
      </c>
      <c r="L3" s="7" t="n">
        <v>-369.871214758093</v>
      </c>
      <c r="N3" s="7" t="n">
        <v>654.161184</v>
      </c>
      <c r="P3" s="7"/>
      <c r="Q3" s="7"/>
      <c r="S3" s="7" t="n">
        <v>0</v>
      </c>
      <c r="V3" s="7" t="n">
        <v>0</v>
      </c>
      <c r="W3" s="7" t="n">
        <v>32.5223480106704</v>
      </c>
      <c r="X3" s="7" t="n">
        <v>487.835220160056</v>
      </c>
      <c r="Y3" s="7" t="n">
        <v>162.611740053352</v>
      </c>
      <c r="Z3" s="7" t="n">
        <v>130.089392042682</v>
      </c>
    </row>
    <row r="4" customFormat="false" ht="10.2" hidden="false" customHeight="false" outlineLevel="0" collapsed="false">
      <c r="A4" s="6" t="n">
        <v>1961</v>
      </c>
      <c r="B4" s="7" t="n">
        <v>755.6214768</v>
      </c>
      <c r="C4" s="7" t="n">
        <v>873.1178688</v>
      </c>
      <c r="D4" s="7" t="n">
        <v>25.0912634876436</v>
      </c>
      <c r="E4" s="7" t="n">
        <v>0</v>
      </c>
      <c r="F4" s="7" t="n">
        <v>0</v>
      </c>
      <c r="H4" s="7"/>
      <c r="I4" s="8" t="n">
        <f aca="false">-SUM(B4:H4)-K4-L4-S4+SUM(U4:Z4)</f>
        <v>0</v>
      </c>
      <c r="K4" s="7" t="n">
        <v>-308.000077633136</v>
      </c>
      <c r="L4" s="7" t="n">
        <v>-250.912634876436</v>
      </c>
      <c r="N4" s="7" t="n">
        <v>755.6214768</v>
      </c>
      <c r="P4" s="7"/>
      <c r="Q4" s="7"/>
      <c r="S4" s="7" t="n">
        <v>0</v>
      </c>
      <c r="V4" s="7" t="n">
        <v>0</v>
      </c>
      <c r="W4" s="7" t="n">
        <v>43.7967158631229</v>
      </c>
      <c r="X4" s="7" t="n">
        <v>656.950737946843</v>
      </c>
      <c r="Y4" s="7" t="n">
        <v>218.983579315614</v>
      </c>
      <c r="Z4" s="7" t="n">
        <v>175.186863452491</v>
      </c>
    </row>
    <row r="5" customFormat="false" ht="10.2" hidden="false" customHeight="false" outlineLevel="0" collapsed="false">
      <c r="A5" s="6" t="n">
        <v>1962</v>
      </c>
      <c r="B5" s="7" t="n">
        <v>1074.7917192</v>
      </c>
      <c r="C5" s="7" t="n">
        <v>1024.8482136</v>
      </c>
      <c r="D5" s="7" t="n">
        <v>-236.817542638357</v>
      </c>
      <c r="E5" s="7" t="n">
        <v>-25.7910198398886</v>
      </c>
      <c r="F5" s="7" t="n">
        <v>0</v>
      </c>
      <c r="H5" s="7"/>
      <c r="I5" s="8" t="n">
        <f aca="false">-SUM(B5:H5)-K5-L5-S5+SUM(U5:Z5)</f>
        <v>0</v>
      </c>
      <c r="K5" s="7" t="n">
        <v>-331.146018461538</v>
      </c>
      <c r="L5" s="7" t="n">
        <v>-275.903933170901</v>
      </c>
      <c r="N5" s="7" t="n">
        <v>1074.7917192</v>
      </c>
      <c r="P5" s="7"/>
      <c r="Q5" s="7"/>
      <c r="S5" s="7" t="n">
        <v>0</v>
      </c>
      <c r="V5" s="7" t="n">
        <v>0</v>
      </c>
      <c r="W5" s="7" t="n">
        <v>49.1992567475726</v>
      </c>
      <c r="X5" s="7" t="n">
        <v>737.988851213589</v>
      </c>
      <c r="Y5" s="7" t="n">
        <v>245.996283737863</v>
      </c>
      <c r="Z5" s="7" t="n">
        <v>196.79702699029</v>
      </c>
    </row>
    <row r="6" customFormat="false" ht="10.2" hidden="false" customHeight="false" outlineLevel="0" collapsed="false">
      <c r="A6" s="6" t="n">
        <v>1963</v>
      </c>
      <c r="B6" s="7" t="n">
        <v>1452.274188</v>
      </c>
      <c r="C6" s="7" t="n">
        <v>437.8117008</v>
      </c>
      <c r="D6" s="7" t="n">
        <v>116.259519665855</v>
      </c>
      <c r="E6" s="7" t="n">
        <v>-35.7875391576749</v>
      </c>
      <c r="F6" s="7" t="n">
        <v>0</v>
      </c>
      <c r="H6" s="7"/>
      <c r="I6" s="8" t="n">
        <f aca="false">-SUM(B6:H6)-K6-L6-S6+SUM(U6:Z6)</f>
        <v>0</v>
      </c>
      <c r="K6" s="7" t="n">
        <v>-346.58446295858</v>
      </c>
      <c r="L6" s="7" t="n">
        <v>-270.905673512008</v>
      </c>
      <c r="N6" s="7" t="n">
        <v>1452.274188</v>
      </c>
      <c r="P6" s="7"/>
      <c r="Q6" s="7"/>
      <c r="S6" s="7" t="n">
        <v>0</v>
      </c>
      <c r="V6" s="7" t="n">
        <v>0</v>
      </c>
      <c r="W6" s="7" t="n">
        <v>54.1227093135037</v>
      </c>
      <c r="X6" s="7" t="n">
        <v>838.901994359307</v>
      </c>
      <c r="Y6" s="7" t="n">
        <v>270.613546567518</v>
      </c>
      <c r="Z6" s="7" t="n">
        <v>189.429482597263</v>
      </c>
    </row>
    <row r="7" customFormat="false" ht="10.2" hidden="false" customHeight="false" outlineLevel="0" collapsed="false">
      <c r="A7" s="6" t="n">
        <v>1964</v>
      </c>
      <c r="B7" s="7" t="n">
        <v>1409.5569216</v>
      </c>
      <c r="C7" s="7" t="n">
        <v>589.594709363035</v>
      </c>
      <c r="D7" s="7" t="n">
        <v>91.1682561782109</v>
      </c>
      <c r="E7" s="7" t="n">
        <v>0</v>
      </c>
      <c r="F7" s="7" t="n">
        <v>0</v>
      </c>
      <c r="H7" s="7"/>
      <c r="I7" s="8" t="n">
        <f aca="false">-SUM(B7:H7)-K7-L7-S7+SUM(U7:Z7)</f>
        <v>0</v>
      </c>
      <c r="K7" s="7" t="n">
        <v>-384.552982721893</v>
      </c>
      <c r="L7" s="7" t="n">
        <v>-316.889662373825</v>
      </c>
      <c r="N7" s="7" t="n">
        <v>1409.5569216</v>
      </c>
      <c r="P7" s="7"/>
      <c r="Q7" s="7"/>
      <c r="S7" s="7" t="n">
        <v>0</v>
      </c>
      <c r="V7" s="7" t="n">
        <v>0</v>
      </c>
      <c r="W7" s="7" t="n">
        <v>55.5550896818211</v>
      </c>
      <c r="X7" s="7" t="n">
        <v>861.103890068227</v>
      </c>
      <c r="Y7" s="7" t="n">
        <v>277.775448409105</v>
      </c>
      <c r="Z7" s="7" t="n">
        <v>194.442813886374</v>
      </c>
    </row>
    <row r="8" customFormat="false" ht="10.2" hidden="false" customHeight="false" outlineLevel="0" collapsed="false">
      <c r="A8" s="6" t="n">
        <v>1965</v>
      </c>
      <c r="B8" s="7" t="n">
        <v>1979.3984832</v>
      </c>
      <c r="C8" s="7" t="n">
        <v>700.5247416</v>
      </c>
      <c r="D8" s="7" t="n">
        <v>0</v>
      </c>
      <c r="E8" s="7" t="n">
        <v>0</v>
      </c>
      <c r="F8" s="7" t="n">
        <v>0</v>
      </c>
      <c r="H8" s="7"/>
      <c r="I8" s="8" t="n">
        <f aca="false">-SUM(B8:H8)-K8-L8-S8+SUM(U8:Z8)</f>
        <v>0</v>
      </c>
      <c r="K8" s="7" t="n">
        <v>-429.142057278107</v>
      </c>
      <c r="L8" s="7" t="n">
        <v>-362.873651235642</v>
      </c>
      <c r="N8" s="7" t="n">
        <v>1979.3984832</v>
      </c>
      <c r="P8" s="7"/>
      <c r="Q8" s="7"/>
      <c r="S8" s="7" t="n">
        <v>0</v>
      </c>
      <c r="V8" s="7" t="n">
        <v>0</v>
      </c>
      <c r="W8" s="7" t="n">
        <v>75.5163006514501</v>
      </c>
      <c r="X8" s="7" t="n">
        <v>1170.50266009748</v>
      </c>
      <c r="Y8" s="7" t="n">
        <v>377.58150325725</v>
      </c>
      <c r="Z8" s="7" t="n">
        <v>264.307052280075</v>
      </c>
    </row>
    <row r="9" customFormat="false" ht="10.2" hidden="false" customHeight="false" outlineLevel="0" collapsed="false">
      <c r="A9" s="6" t="n">
        <v>1966</v>
      </c>
      <c r="B9" s="7" t="n">
        <v>2450.9366544</v>
      </c>
      <c r="C9" s="7" t="n">
        <v>334.249104</v>
      </c>
      <c r="D9" s="7" t="n">
        <v>-98.9655412460842</v>
      </c>
      <c r="E9" s="7" t="n">
        <v>-204.42882004873</v>
      </c>
      <c r="F9" s="7" t="n">
        <v>0</v>
      </c>
      <c r="H9" s="7"/>
      <c r="I9" s="8" t="n">
        <f aca="false">-SUM(B9:H9)-K9-L9-S9+SUM(U9:Z9)</f>
        <v>0</v>
      </c>
      <c r="K9" s="7" t="n">
        <v>-441.006646153846</v>
      </c>
      <c r="L9" s="7" t="n">
        <v>-364.872955099199</v>
      </c>
      <c r="N9" s="7" t="n">
        <v>2450.9366544</v>
      </c>
      <c r="P9" s="7"/>
      <c r="Q9" s="7"/>
      <c r="S9" s="7" t="n">
        <v>0</v>
      </c>
      <c r="V9" s="7" t="n">
        <v>0</v>
      </c>
      <c r="W9" s="7" t="n">
        <v>67.0364718340856</v>
      </c>
      <c r="X9" s="7" t="n">
        <v>1072.58354934537</v>
      </c>
      <c r="Y9" s="7" t="n">
        <v>335.182359170428</v>
      </c>
      <c r="Z9" s="7" t="n">
        <v>201.109415502257</v>
      </c>
    </row>
    <row r="10" customFormat="false" ht="10.2" hidden="false" customHeight="false" outlineLevel="0" collapsed="false">
      <c r="A10" s="6" t="n">
        <v>1967</v>
      </c>
      <c r="B10" s="7" t="n">
        <v>2593.9165896</v>
      </c>
      <c r="C10" s="7" t="n">
        <v>162.0592056</v>
      </c>
      <c r="D10" s="7" t="n">
        <v>153.346606334842</v>
      </c>
      <c r="E10" s="7" t="n">
        <v>0</v>
      </c>
      <c r="F10" s="7" t="n">
        <v>0</v>
      </c>
      <c r="H10" s="7"/>
      <c r="I10" s="8" t="n">
        <f aca="false">-SUM(B10:H10)-K10-L10-S10+SUM(U10:Z10)</f>
        <v>0</v>
      </c>
      <c r="K10" s="7" t="n">
        <v>-420.113101065089</v>
      </c>
      <c r="L10" s="7" t="n">
        <v>-405.858684302123</v>
      </c>
      <c r="N10" s="7" t="n">
        <v>2593.9165896</v>
      </c>
      <c r="P10" s="7"/>
      <c r="Q10" s="7"/>
      <c r="S10" s="7" t="n">
        <v>0</v>
      </c>
      <c r="V10" s="7" t="n">
        <v>0</v>
      </c>
      <c r="W10" s="7" t="n">
        <v>83.3340246467052</v>
      </c>
      <c r="X10" s="7" t="n">
        <v>1333.34439434728</v>
      </c>
      <c r="Y10" s="7" t="n">
        <v>416.670123233526</v>
      </c>
      <c r="Z10" s="7" t="n">
        <v>250.002073940116</v>
      </c>
    </row>
    <row r="11" customFormat="false" ht="10.2" hidden="false" customHeight="false" outlineLevel="0" collapsed="false">
      <c r="A11" s="6" t="n">
        <v>1968</v>
      </c>
      <c r="B11" s="7" t="n">
        <v>2733.7870104</v>
      </c>
      <c r="C11" s="7" t="n">
        <v>492.8429544</v>
      </c>
      <c r="D11" s="7" t="n">
        <v>-1.59944309084581</v>
      </c>
      <c r="E11" s="7" t="n">
        <v>-0.0999651931778629</v>
      </c>
      <c r="F11" s="7" t="n">
        <v>0</v>
      </c>
      <c r="H11" s="7"/>
      <c r="I11" s="8" t="n">
        <f aca="false">-SUM(B11:H11)-K11-L11-S11+SUM(U11:Z11)</f>
        <v>0</v>
      </c>
      <c r="K11" s="7" t="n">
        <v>-448.385816804734</v>
      </c>
      <c r="L11" s="7" t="n">
        <v>-456.840932822833</v>
      </c>
      <c r="N11" s="7" t="n">
        <v>2733.7870104</v>
      </c>
      <c r="P11" s="7"/>
      <c r="Q11" s="7"/>
      <c r="S11" s="7" t="n">
        <v>0</v>
      </c>
      <c r="V11" s="7" t="n">
        <v>0</v>
      </c>
      <c r="W11" s="7" t="n">
        <v>92.7881522755364</v>
      </c>
      <c r="X11" s="7" t="n">
        <v>1484.61043640858</v>
      </c>
      <c r="Y11" s="7" t="n">
        <v>510.33483751545</v>
      </c>
      <c r="Z11" s="7" t="n">
        <v>231.970380688841</v>
      </c>
    </row>
    <row r="12" customFormat="false" ht="10.2" hidden="false" customHeight="false" outlineLevel="0" collapsed="false">
      <c r="A12" s="6" t="n">
        <v>1969</v>
      </c>
      <c r="B12" s="7" t="n">
        <v>2874.7335696</v>
      </c>
      <c r="C12" s="7" t="n">
        <v>755.736860424643</v>
      </c>
      <c r="D12" s="7" t="n">
        <v>-82.1713887922033</v>
      </c>
      <c r="E12" s="7" t="n">
        <v>-4.09857292029238</v>
      </c>
      <c r="F12" s="7" t="n">
        <v>0</v>
      </c>
      <c r="H12" s="7"/>
      <c r="I12" s="8" t="n">
        <f aca="false">-SUM(B12:H12)-K12-L12-S12+SUM(U12:Z12)</f>
        <v>0</v>
      </c>
      <c r="K12" s="7" t="n">
        <v>-590.51616852071</v>
      </c>
      <c r="L12" s="7" t="n">
        <v>-418.854159415245</v>
      </c>
      <c r="N12" s="7" t="n">
        <v>2874.7335696</v>
      </c>
      <c r="P12" s="7"/>
      <c r="Q12" s="7"/>
      <c r="S12" s="7" t="n">
        <v>0</v>
      </c>
      <c r="V12" s="7" t="n">
        <v>0</v>
      </c>
      <c r="W12" s="7" t="n">
        <v>101.393205615048</v>
      </c>
      <c r="X12" s="7" t="n">
        <v>1622.29128984076</v>
      </c>
      <c r="Y12" s="7" t="n">
        <v>557.662630882762</v>
      </c>
      <c r="Z12" s="7" t="n">
        <v>253.483014037619</v>
      </c>
    </row>
    <row r="13" customFormat="false" ht="10.2" hidden="false" customHeight="false" outlineLevel="0" collapsed="false">
      <c r="A13" s="6" t="n">
        <v>1970</v>
      </c>
      <c r="B13" s="7" t="n">
        <v>3151.4234856</v>
      </c>
      <c r="C13" s="7" t="n">
        <v>552.807518273582</v>
      </c>
      <c r="D13" s="7" t="n">
        <v>63.4878941872607</v>
      </c>
      <c r="E13" s="7" t="n">
        <v>-136.542457361643</v>
      </c>
      <c r="F13" s="7" t="n">
        <v>0</v>
      </c>
      <c r="H13" s="7"/>
      <c r="I13" s="8" t="n">
        <f aca="false">-SUM(B13:H13)-K13-L13-S13+SUM(U13:Z13)</f>
        <v>0</v>
      </c>
      <c r="K13" s="7" t="n">
        <v>-610.002603550296</v>
      </c>
      <c r="L13" s="7" t="n">
        <v>-258.909850330665</v>
      </c>
      <c r="N13" s="7" t="n">
        <v>3151.4234856</v>
      </c>
      <c r="P13" s="7"/>
      <c r="Q13" s="7"/>
      <c r="S13" s="7" t="n">
        <v>0</v>
      </c>
      <c r="V13" s="7" t="n">
        <v>0</v>
      </c>
      <c r="W13" s="7" t="n">
        <v>138.113199340912</v>
      </c>
      <c r="X13" s="7" t="n">
        <v>1767.84895156367</v>
      </c>
      <c r="Y13" s="7" t="n">
        <v>607.698077100013</v>
      </c>
      <c r="Z13" s="7" t="n">
        <v>248.603758813641</v>
      </c>
    </row>
    <row r="14" customFormat="false" ht="10.2" hidden="false" customHeight="false" outlineLevel="0" collapsed="false">
      <c r="A14" s="6" t="n">
        <v>1971</v>
      </c>
      <c r="B14" s="7" t="n">
        <v>3811.6977216</v>
      </c>
      <c r="C14" s="7" t="n">
        <v>213.075809258615</v>
      </c>
      <c r="D14" s="7" t="n">
        <v>-166.112161503655</v>
      </c>
      <c r="E14" s="7" t="n">
        <v>-152.197006613296</v>
      </c>
      <c r="F14" s="7" t="n">
        <v>0</v>
      </c>
      <c r="H14" s="7"/>
      <c r="I14" s="8" t="n">
        <f aca="false">-SUM(B14:H14)-K14-L14-S14+SUM(U14:Z14)</f>
        <v>0</v>
      </c>
      <c r="K14" s="7" t="n">
        <v>-785.072586035503</v>
      </c>
      <c r="L14" s="7" t="n">
        <v>-261.778851374869</v>
      </c>
      <c r="N14" s="7" t="n">
        <v>3811.6977216</v>
      </c>
      <c r="P14" s="7"/>
      <c r="Q14" s="7"/>
      <c r="S14" s="7" t="n">
        <v>0</v>
      </c>
      <c r="V14" s="7" t="n">
        <v>0</v>
      </c>
      <c r="W14" s="7" t="n">
        <v>132.980646266565</v>
      </c>
      <c r="X14" s="7" t="n">
        <v>1702.15227221203</v>
      </c>
      <c r="Y14" s="7" t="n">
        <v>585.114843572884</v>
      </c>
      <c r="Z14" s="7" t="n">
        <v>239.365163279816</v>
      </c>
    </row>
    <row r="15" customFormat="false" ht="10.2" hidden="false" customHeight="false" outlineLevel="0" collapsed="false">
      <c r="A15" s="6" t="n">
        <v>1972</v>
      </c>
      <c r="B15" s="7" t="n">
        <v>3766.1966256</v>
      </c>
      <c r="C15" s="7" t="n">
        <v>153.066703793944</v>
      </c>
      <c r="D15" s="7" t="n">
        <v>75.6636547163244</v>
      </c>
      <c r="E15" s="7" t="n">
        <v>-69.5757744517925</v>
      </c>
      <c r="F15" s="7" t="n">
        <v>0</v>
      </c>
      <c r="H15" s="7"/>
      <c r="I15" s="8" t="n">
        <f aca="false">-SUM(B15:H15)-K15-L15-S15+SUM(U15:Z15)</f>
        <v>0</v>
      </c>
      <c r="K15" s="7" t="n">
        <v>-754.07232</v>
      </c>
      <c r="L15" s="7" t="n">
        <v>-232.209147232858</v>
      </c>
      <c r="N15" s="7" t="n">
        <v>3766.1966256</v>
      </c>
      <c r="P15" s="7"/>
      <c r="Q15" s="7"/>
      <c r="S15" s="7" t="n">
        <v>0</v>
      </c>
      <c r="V15" s="7" t="n">
        <v>0</v>
      </c>
      <c r="W15" s="7" t="n">
        <v>146.953487121281</v>
      </c>
      <c r="X15" s="7" t="n">
        <v>1910.39533257665</v>
      </c>
      <c r="Y15" s="7" t="n">
        <v>675.986040757892</v>
      </c>
      <c r="Z15" s="7" t="n">
        <v>205.734881969793</v>
      </c>
    </row>
    <row r="16" customFormat="false" ht="10.2" hidden="false" customHeight="false" outlineLevel="0" collapsed="false">
      <c r="A16" s="6" t="n">
        <v>1973</v>
      </c>
      <c r="B16" s="7" t="n">
        <v>4001.6572584</v>
      </c>
      <c r="C16" s="7" t="n">
        <v>93.0575983292725</v>
      </c>
      <c r="D16" s="7" t="n">
        <v>-45.2242533936652</v>
      </c>
      <c r="E16" s="7" t="n">
        <v>-63.4878941872607</v>
      </c>
      <c r="F16" s="7" t="n">
        <v>0</v>
      </c>
      <c r="H16" s="7"/>
      <c r="I16" s="8" t="n">
        <f aca="false">-SUM(B16:H16)-K16-L16-S16+SUM(U16:Z16)</f>
        <v>0</v>
      </c>
      <c r="K16" s="7" t="n">
        <v>-744.581464615385</v>
      </c>
      <c r="L16" s="7" t="n">
        <v>-234.8182387748</v>
      </c>
      <c r="N16" s="7" t="n">
        <v>4001.6572584</v>
      </c>
      <c r="P16" s="7"/>
      <c r="Q16" s="7"/>
      <c r="S16" s="7" t="n">
        <v>0</v>
      </c>
      <c r="V16" s="7" t="n">
        <v>0</v>
      </c>
      <c r="W16" s="7" t="n">
        <v>150.330150287908</v>
      </c>
      <c r="X16" s="7" t="n">
        <v>1954.29195374281</v>
      </c>
      <c r="Y16" s="7" t="n">
        <v>691.518691324377</v>
      </c>
      <c r="Z16" s="7" t="n">
        <v>210.462210403071</v>
      </c>
    </row>
    <row r="17" customFormat="false" ht="10.2" hidden="false" customHeight="false" outlineLevel="0" collapsed="false">
      <c r="A17" s="6" t="n">
        <v>1974</v>
      </c>
      <c r="B17" s="7" t="n">
        <v>4292.443812</v>
      </c>
      <c r="C17" s="7" t="n">
        <v>116.539422206753</v>
      </c>
      <c r="D17" s="7" t="n">
        <v>34.7878872258963</v>
      </c>
      <c r="E17" s="7" t="n">
        <v>-24.3515210581274</v>
      </c>
      <c r="F17" s="7" t="n">
        <v>0</v>
      </c>
      <c r="H17" s="7"/>
      <c r="I17" s="8" t="n">
        <f aca="false">-SUM(B17:H17)-K17-L17-S17+SUM(U17:Z17)</f>
        <v>0</v>
      </c>
      <c r="K17" s="7" t="n">
        <v>-663.281092544379</v>
      </c>
      <c r="L17" s="7" t="n">
        <v>-222.642478245736</v>
      </c>
      <c r="N17" s="7" t="n">
        <v>4292.443812</v>
      </c>
      <c r="P17" s="7"/>
      <c r="Q17" s="7"/>
      <c r="S17" s="7" t="n">
        <v>0</v>
      </c>
      <c r="V17" s="7" t="n">
        <v>0</v>
      </c>
      <c r="W17" s="7" t="n">
        <v>212.009761775064</v>
      </c>
      <c r="X17" s="7" t="n">
        <v>2296.77241922986</v>
      </c>
      <c r="Y17" s="7" t="n">
        <v>812.704086804414</v>
      </c>
      <c r="Z17" s="7" t="n">
        <v>212.009761775064</v>
      </c>
    </row>
    <row r="18" customFormat="false" ht="10.2" hidden="false" customHeight="false" outlineLevel="0" collapsed="false">
      <c r="A18" s="6" t="n">
        <v>1975</v>
      </c>
      <c r="B18" s="7" t="n">
        <v>4776.8672112</v>
      </c>
      <c r="C18" s="7" t="n">
        <v>478.333449356074</v>
      </c>
      <c r="D18" s="7" t="n">
        <v>11.3060633484163</v>
      </c>
      <c r="E18" s="7" t="n">
        <v>-33.0484928646015</v>
      </c>
      <c r="F18" s="7" t="n">
        <v>0</v>
      </c>
      <c r="H18" s="7"/>
      <c r="I18" s="8" t="n">
        <f aca="false">-SUM(B18:H18)-K18-L18-S18+SUM(U18:Z18)</f>
        <v>0</v>
      </c>
      <c r="K18" s="7" t="n">
        <v>-650.420310532544</v>
      </c>
      <c r="L18" s="7" t="n">
        <v>-174.809133310129</v>
      </c>
      <c r="N18" s="7" t="n">
        <v>4776.8672112</v>
      </c>
      <c r="P18" s="7"/>
      <c r="Q18" s="7"/>
      <c r="S18" s="7" t="n">
        <v>0</v>
      </c>
      <c r="V18" s="7" t="n">
        <v>0</v>
      </c>
      <c r="W18" s="7" t="n">
        <v>264.493727231833</v>
      </c>
      <c r="X18" s="7" t="n">
        <v>2865.34871167819</v>
      </c>
      <c r="Y18" s="7" t="n">
        <v>1013.89262105536</v>
      </c>
      <c r="Z18" s="7" t="n">
        <v>264.493727231833</v>
      </c>
    </row>
    <row r="19" customFormat="false" ht="10.2" hidden="false" customHeight="false" outlineLevel="0" collapsed="false">
      <c r="A19" s="6" t="n">
        <v>1976</v>
      </c>
      <c r="B19" s="7" t="n">
        <v>5200.044636</v>
      </c>
      <c r="C19" s="7" t="n">
        <v>434.848590323703</v>
      </c>
      <c r="D19" s="7" t="n">
        <v>-31.3090985033066</v>
      </c>
      <c r="E19" s="7" t="n">
        <v>-53.0515280194918</v>
      </c>
      <c r="F19" s="7" t="n">
        <v>-45.501096</v>
      </c>
      <c r="H19" s="7"/>
      <c r="I19" s="8" t="n">
        <f aca="false">-SUM(B19:H19)-K19-L19-S19+SUM(U19:Z19)</f>
        <v>0</v>
      </c>
      <c r="K19" s="7" t="n">
        <v>-850.05354035503</v>
      </c>
      <c r="L19" s="7" t="n">
        <v>-162.633372781065</v>
      </c>
      <c r="N19" s="7" t="n">
        <v>5200.044636</v>
      </c>
      <c r="P19" s="7"/>
      <c r="Q19" s="7"/>
      <c r="S19" s="7" t="n">
        <v>0</v>
      </c>
      <c r="V19" s="7" t="n">
        <v>0</v>
      </c>
      <c r="W19" s="7" t="n">
        <v>269.540675439889</v>
      </c>
      <c r="X19" s="7" t="n">
        <v>2920.02398393213</v>
      </c>
      <c r="Y19" s="7" t="n">
        <v>1033.23925585291</v>
      </c>
      <c r="Z19" s="7" t="n">
        <v>269.540675439889</v>
      </c>
    </row>
    <row r="20" customFormat="false" ht="10.2" hidden="false" customHeight="false" outlineLevel="0" collapsed="false">
      <c r="A20" s="6" t="n">
        <v>1977</v>
      </c>
      <c r="B20" s="7" t="n">
        <v>5670.0672528</v>
      </c>
      <c r="C20" s="7" t="n">
        <v>513.12133658197</v>
      </c>
      <c r="D20" s="7" t="n">
        <v>-14.7848520710059</v>
      </c>
      <c r="E20" s="7" t="n">
        <v>-106.103056038984</v>
      </c>
      <c r="F20" s="7" t="n">
        <v>-105.2349624</v>
      </c>
      <c r="H20" s="7"/>
      <c r="I20" s="8" t="n">
        <f aca="false">-SUM(B20:H20)-K20-L20-S20+SUM(U20:Z20)</f>
        <v>0</v>
      </c>
      <c r="K20" s="7" t="n">
        <v>-1058.76568899408</v>
      </c>
      <c r="L20" s="7" t="n">
        <v>-151.327309432649</v>
      </c>
      <c r="N20" s="7" t="n">
        <v>5670.0672528</v>
      </c>
      <c r="P20" s="7"/>
      <c r="Q20" s="7"/>
      <c r="S20" s="7" t="n">
        <v>0</v>
      </c>
      <c r="V20" s="7" t="n">
        <v>0</v>
      </c>
      <c r="W20" s="7" t="n">
        <v>284.818363226715</v>
      </c>
      <c r="X20" s="7" t="n">
        <v>3085.53226828941</v>
      </c>
      <c r="Y20" s="7" t="n">
        <v>1091.80372570241</v>
      </c>
      <c r="Z20" s="7" t="n">
        <v>284.818363226715</v>
      </c>
    </row>
    <row r="21" customFormat="false" ht="10.2" hidden="false" customHeight="false" outlineLevel="0" collapsed="false">
      <c r="A21" s="6" t="n">
        <v>1978</v>
      </c>
      <c r="B21" s="7" t="n">
        <v>5610.7891728</v>
      </c>
      <c r="C21" s="7" t="n">
        <v>155.675795335886</v>
      </c>
      <c r="D21" s="7" t="n">
        <v>78.2727462582666</v>
      </c>
      <c r="E21" s="7" t="n">
        <v>-105.233358858336</v>
      </c>
      <c r="F21" s="7" t="n">
        <v>-104.0864496</v>
      </c>
      <c r="H21" s="7"/>
      <c r="I21" s="8" t="n">
        <f aca="false">-SUM(B21:H21)-K21-L21-S21+SUM(U21:Z21)</f>
        <v>0</v>
      </c>
      <c r="K21" s="7" t="n">
        <v>-792.763768047337</v>
      </c>
      <c r="L21" s="7" t="n">
        <v>-136.542457361643</v>
      </c>
      <c r="N21" s="7" t="n">
        <v>5610.7891728</v>
      </c>
      <c r="P21" s="7"/>
      <c r="Q21" s="7"/>
      <c r="S21" s="7" t="n">
        <v>0</v>
      </c>
      <c r="V21" s="7" t="n">
        <v>0</v>
      </c>
      <c r="W21" s="7" t="n">
        <v>282.36670083161</v>
      </c>
      <c r="X21" s="7" t="n">
        <v>3058.97259234244</v>
      </c>
      <c r="Y21" s="7" t="n">
        <v>1082.40568652117</v>
      </c>
      <c r="Z21" s="7" t="n">
        <v>282.36670083161</v>
      </c>
    </row>
    <row r="22" customFormat="false" ht="10.2" hidden="false" customHeight="false" outlineLevel="0" collapsed="false">
      <c r="A22" s="6" t="n">
        <v>1979</v>
      </c>
      <c r="B22" s="7" t="n">
        <v>5954.3849136</v>
      </c>
      <c r="C22" s="7" t="n">
        <v>842.736568047337</v>
      </c>
      <c r="D22" s="7" t="n">
        <v>-194.812168465019</v>
      </c>
      <c r="E22" s="7" t="n">
        <v>-120.018210929342</v>
      </c>
      <c r="F22" s="7" t="n">
        <v>-118.4553528</v>
      </c>
      <c r="H22" s="7"/>
      <c r="I22" s="8" t="n">
        <f aca="false">-SUM(B22:H22)-K22-L22-S22+SUM(U22:Z22)</f>
        <v>0</v>
      </c>
      <c r="K22" s="7" t="n">
        <v>-990.579990532545</v>
      </c>
      <c r="L22" s="7" t="n">
        <v>-129.584879916464</v>
      </c>
      <c r="N22" s="7" t="n">
        <v>5954.3849136</v>
      </c>
      <c r="P22" s="7"/>
      <c r="Q22" s="7"/>
      <c r="S22" s="7" t="n">
        <v>0</v>
      </c>
      <c r="V22" s="7" t="n">
        <v>0</v>
      </c>
      <c r="W22" s="7" t="n">
        <v>314.620252740238</v>
      </c>
      <c r="X22" s="7" t="n">
        <v>3408.38607135258</v>
      </c>
      <c r="Y22" s="7" t="n">
        <v>1206.04430217091</v>
      </c>
      <c r="Z22" s="7" t="n">
        <v>314.620252740238</v>
      </c>
    </row>
    <row r="23" customFormat="false" ht="10.2" hidden="false" customHeight="false" outlineLevel="0" collapsed="false">
      <c r="A23" s="6" t="n">
        <v>1980</v>
      </c>
      <c r="B23" s="7" t="n">
        <v>6500.4523464</v>
      </c>
      <c r="C23" s="7" t="n">
        <v>13.0454577097111</v>
      </c>
      <c r="D23" s="7" t="n">
        <v>-130.454577097111</v>
      </c>
      <c r="E23" s="7" t="n">
        <v>-347.009175078315</v>
      </c>
      <c r="F23" s="7" t="n">
        <v>-126.3372696</v>
      </c>
      <c r="H23" s="7"/>
      <c r="I23" s="8" t="n">
        <f aca="false">-SUM(B23:H23)-K23-L23-S23+SUM(U23:Z23)</f>
        <v>0</v>
      </c>
      <c r="K23" s="7" t="n">
        <v>-711.740739408284</v>
      </c>
      <c r="L23" s="7" t="n">
        <v>-99.1454785938044</v>
      </c>
      <c r="N23" s="7" t="n">
        <v>6500.4523464</v>
      </c>
      <c r="P23" s="7"/>
      <c r="Q23" s="7"/>
      <c r="S23" s="7" t="n">
        <v>-9.8722128</v>
      </c>
      <c r="V23" s="7" t="n">
        <v>0</v>
      </c>
      <c r="W23" s="7" t="n">
        <v>305.336301091932</v>
      </c>
      <c r="X23" s="7" t="n">
        <v>3358.69931201125</v>
      </c>
      <c r="Y23" s="7" t="n">
        <v>1221.34520436773</v>
      </c>
      <c r="Z23" s="7" t="n">
        <v>203.557534061288</v>
      </c>
    </row>
    <row r="24" customFormat="false" ht="10.2" hidden="false" customHeight="false" outlineLevel="0" collapsed="false">
      <c r="A24" s="6" t="n">
        <v>1981</v>
      </c>
      <c r="B24" s="7" t="n">
        <v>6731.27154</v>
      </c>
      <c r="C24" s="7" t="n">
        <v>16.5242464323007</v>
      </c>
      <c r="D24" s="7" t="n">
        <v>134.803063000348</v>
      </c>
      <c r="E24" s="7" t="n">
        <v>-894.918398886182</v>
      </c>
      <c r="F24" s="7" t="n">
        <v>-137.8379064</v>
      </c>
      <c r="H24" s="7"/>
      <c r="I24" s="8" t="n">
        <f aca="false">-SUM(B24:H24)-K24-L24-S24+SUM(U24:Z24)</f>
        <v>0</v>
      </c>
      <c r="K24" s="7" t="n">
        <v>-600.629007337278</v>
      </c>
      <c r="L24" s="7" t="n">
        <v>-88.7091124260355</v>
      </c>
      <c r="N24" s="7" t="n">
        <v>6731.27154</v>
      </c>
      <c r="P24" s="7"/>
      <c r="Q24" s="7"/>
      <c r="S24" s="7" t="n">
        <v>-9.5999472</v>
      </c>
      <c r="V24" s="7" t="n">
        <v>0</v>
      </c>
      <c r="W24" s="7" t="n">
        <v>309.054268630989</v>
      </c>
      <c r="X24" s="7" t="n">
        <v>3399.59695494088</v>
      </c>
      <c r="Y24" s="7" t="n">
        <v>1236.21707452396</v>
      </c>
      <c r="Z24" s="7" t="n">
        <v>206.036179087326</v>
      </c>
    </row>
    <row r="25" customFormat="false" ht="10.2" hidden="false" customHeight="false" outlineLevel="0" collapsed="false">
      <c r="A25" s="6" t="n">
        <v>1982</v>
      </c>
      <c r="B25" s="7" t="n">
        <v>6709.4575512</v>
      </c>
      <c r="C25" s="7" t="n">
        <v>0</v>
      </c>
      <c r="D25" s="7" t="n">
        <v>54.7909223807867</v>
      </c>
      <c r="E25" s="7" t="n">
        <v>-625.312272885486</v>
      </c>
      <c r="F25" s="7" t="n">
        <v>-147.7764624</v>
      </c>
      <c r="H25" s="7"/>
      <c r="I25" s="8" t="n">
        <f aca="false">-SUM(B25:H25)-K25-L25-S25+SUM(U25:Z25)</f>
        <v>0</v>
      </c>
      <c r="K25" s="7" t="n">
        <v>-588.769516686391</v>
      </c>
      <c r="L25" s="7" t="n">
        <v>-80.0121406195614</v>
      </c>
      <c r="N25" s="7" t="n">
        <v>6709.4575512</v>
      </c>
      <c r="P25" s="7"/>
      <c r="Q25" s="7"/>
      <c r="S25" s="7" t="n">
        <v>-10.7949864</v>
      </c>
      <c r="V25" s="7" t="n">
        <v>0</v>
      </c>
      <c r="W25" s="7" t="n">
        <v>318.694985675361</v>
      </c>
      <c r="X25" s="7" t="n">
        <v>3505.64484242897</v>
      </c>
      <c r="Y25" s="7" t="n">
        <v>1274.77994270144</v>
      </c>
      <c r="Z25" s="7" t="n">
        <v>212.463323783574</v>
      </c>
    </row>
    <row r="26" customFormat="false" ht="10.2" hidden="false" customHeight="false" outlineLevel="0" collapsed="false">
      <c r="A26" s="6" t="n">
        <v>1983</v>
      </c>
      <c r="B26" s="7" t="n">
        <v>6706.384224</v>
      </c>
      <c r="C26" s="7" t="n">
        <v>0</v>
      </c>
      <c r="D26" s="7" t="n">
        <v>29.5697041420118</v>
      </c>
      <c r="E26" s="7" t="n">
        <v>-349.618266620258</v>
      </c>
      <c r="F26" s="7" t="n">
        <v>-171.1404696</v>
      </c>
      <c r="H26" s="7"/>
      <c r="I26" s="8" t="n">
        <f aca="false">-SUM(B26:H26)-K26-L26-S26+SUM(U26:Z26)</f>
        <v>0</v>
      </c>
      <c r="K26" s="7" t="n">
        <v>-603.542133017752</v>
      </c>
      <c r="L26" s="7" t="n">
        <v>-87.8394152453881</v>
      </c>
      <c r="N26" s="7" t="n">
        <v>6706.384224</v>
      </c>
      <c r="P26" s="7"/>
      <c r="Q26" s="7"/>
      <c r="S26" s="7" t="n">
        <v>-5.4375576</v>
      </c>
      <c r="V26" s="7" t="n">
        <v>0</v>
      </c>
      <c r="W26" s="7" t="n">
        <v>331.102565163517</v>
      </c>
      <c r="X26" s="7" t="n">
        <v>3642.12821679869</v>
      </c>
      <c r="Y26" s="7" t="n">
        <v>1324.41026065407</v>
      </c>
      <c r="Z26" s="7" t="n">
        <v>220.735043442345</v>
      </c>
    </row>
    <row r="27" customFormat="false" ht="10.2" hidden="false" customHeight="false" outlineLevel="0" collapsed="false">
      <c r="A27" s="6" t="n">
        <v>1984</v>
      </c>
      <c r="B27" s="7" t="n">
        <v>6923.0826552</v>
      </c>
      <c r="C27" s="7" t="n">
        <v>0</v>
      </c>
      <c r="D27" s="7" t="n">
        <v>-28.7000069613644</v>
      </c>
      <c r="E27" s="7" t="n">
        <v>-386.145548207449</v>
      </c>
      <c r="F27" s="7" t="n">
        <v>-170.0832864</v>
      </c>
      <c r="H27" s="7"/>
      <c r="I27" s="8" t="n">
        <f aca="false">-SUM(B27:H27)-K27-L27-S27+SUM(U27:Z27)</f>
        <v>0</v>
      </c>
      <c r="K27" s="7" t="n">
        <v>-588.526841183432</v>
      </c>
      <c r="L27" s="7" t="n">
        <v>-57.4000139227289</v>
      </c>
      <c r="N27" s="7" t="n">
        <v>6923.0826552</v>
      </c>
      <c r="P27" s="7"/>
      <c r="Q27" s="7"/>
      <c r="S27" s="7" t="n">
        <v>-4.8689016</v>
      </c>
      <c r="V27" s="7" t="n">
        <v>0</v>
      </c>
      <c r="W27" s="7" t="n">
        <v>341.241483415502</v>
      </c>
      <c r="X27" s="7" t="n">
        <v>3753.65631757052</v>
      </c>
      <c r="Y27" s="7" t="n">
        <v>1421.83951423126</v>
      </c>
      <c r="Z27" s="7" t="n">
        <v>170.620741707751</v>
      </c>
    </row>
    <row r="28" customFormat="false" ht="10.2" hidden="false" customHeight="false" outlineLevel="0" collapsed="false">
      <c r="A28" s="6" t="n">
        <v>1985</v>
      </c>
      <c r="B28" s="7" t="n">
        <v>6948.1414296</v>
      </c>
      <c r="C28" s="7" t="n">
        <v>0</v>
      </c>
      <c r="D28" s="7" t="n">
        <v>40.0060703097807</v>
      </c>
      <c r="E28" s="7" t="n">
        <v>-944.491138183084</v>
      </c>
      <c r="F28" s="7" t="n">
        <v>-184.3169184</v>
      </c>
      <c r="H28" s="7"/>
      <c r="I28" s="8" t="n">
        <f aca="false">-SUM(B28:H28)-K28-L28-S28+SUM(U28:Z28)</f>
        <v>0</v>
      </c>
      <c r="K28" s="7" t="n">
        <v>-485.880201656805</v>
      </c>
      <c r="L28" s="7" t="n">
        <v>-48.7030421162548</v>
      </c>
      <c r="N28" s="7" t="n">
        <v>6948.1414296</v>
      </c>
      <c r="P28" s="7"/>
      <c r="Q28" s="7"/>
      <c r="S28" s="7" t="n">
        <v>-4.2442416</v>
      </c>
      <c r="V28" s="7" t="n">
        <v>0</v>
      </c>
      <c r="W28" s="7" t="n">
        <v>319.230717477218</v>
      </c>
      <c r="X28" s="7" t="n">
        <v>3511.5378922494</v>
      </c>
      <c r="Y28" s="7" t="n">
        <v>1330.12798948841</v>
      </c>
      <c r="Z28" s="7" t="n">
        <v>159.615358738609</v>
      </c>
    </row>
    <row r="29" customFormat="false" ht="10.2" hidden="false" customHeight="false" outlineLevel="0" collapsed="false">
      <c r="A29" s="6" t="n">
        <v>1986</v>
      </c>
      <c r="B29" s="7" t="n">
        <v>6778.8516768</v>
      </c>
      <c r="C29" s="7" t="n">
        <v>0</v>
      </c>
      <c r="D29" s="7" t="n">
        <v>69.5757744517925</v>
      </c>
      <c r="E29" s="7" t="n">
        <v>-436.587984684998</v>
      </c>
      <c r="F29" s="7" t="n">
        <v>-234.1363536</v>
      </c>
      <c r="H29" s="7"/>
      <c r="I29" s="8" t="n">
        <f aca="false">-SUM(B29:H29)-K29-L29-S29+SUM(U29:Z29)</f>
        <v>0</v>
      </c>
      <c r="K29" s="7" t="n">
        <v>-446.067144142012</v>
      </c>
      <c r="L29" s="7" t="n">
        <v>-47.8333449356074</v>
      </c>
      <c r="N29" s="7" t="n">
        <v>6778.8516768</v>
      </c>
      <c r="P29" s="7"/>
      <c r="Q29" s="7"/>
      <c r="S29" s="7" t="n">
        <v>-5.1463368</v>
      </c>
      <c r="V29" s="7" t="n">
        <v>0</v>
      </c>
      <c r="W29" s="7" t="n">
        <v>340.71937722535</v>
      </c>
      <c r="X29" s="7" t="n">
        <v>3747.91314947886</v>
      </c>
      <c r="Y29" s="7" t="n">
        <v>1419.66407177229</v>
      </c>
      <c r="Z29" s="7" t="n">
        <v>170.359688612675</v>
      </c>
    </row>
    <row r="30" customFormat="false" ht="10.2" hidden="false" customHeight="false" outlineLevel="0" collapsed="false">
      <c r="A30" s="6" t="n">
        <v>1987</v>
      </c>
      <c r="B30" s="7" t="n">
        <v>6556.052256</v>
      </c>
      <c r="C30" s="7" t="n">
        <v>641.836519317786</v>
      </c>
      <c r="D30" s="7" t="n">
        <v>-89.5788096066829</v>
      </c>
      <c r="E30" s="7" t="n">
        <v>-376.578879220327</v>
      </c>
      <c r="F30" s="7" t="n">
        <v>-268.0747776</v>
      </c>
      <c r="H30" s="7"/>
      <c r="I30" s="8" t="n">
        <f aca="false">-SUM(B30:H30)-K30-L30-S30+SUM(U30:Z30)</f>
        <v>0</v>
      </c>
      <c r="K30" s="7" t="n">
        <v>-379.797358579882</v>
      </c>
      <c r="L30" s="7" t="n">
        <v>-34.7878872258963</v>
      </c>
      <c r="N30" s="7" t="n">
        <v>6556.052256</v>
      </c>
      <c r="P30" s="7"/>
      <c r="Q30" s="7"/>
      <c r="S30" s="7" t="n">
        <v>-15.474336</v>
      </c>
      <c r="V30" s="7" t="n">
        <v>0</v>
      </c>
      <c r="W30" s="7" t="n">
        <v>362.0158036251</v>
      </c>
      <c r="X30" s="7" t="n">
        <v>3982.1738398761</v>
      </c>
      <c r="Y30" s="7" t="n">
        <v>1508.39918177125</v>
      </c>
      <c r="Z30" s="7" t="n">
        <v>181.00790181255</v>
      </c>
    </row>
    <row r="31" customFormat="false" ht="10.2" hidden="false" customHeight="false" outlineLevel="0" collapsed="false">
      <c r="A31" s="6" t="n">
        <v>1988</v>
      </c>
      <c r="B31" s="7" t="n">
        <v>7125.9644688</v>
      </c>
      <c r="C31" s="7" t="n">
        <v>444.415259310825</v>
      </c>
      <c r="D31" s="7" t="n">
        <v>-65.2272885485555</v>
      </c>
      <c r="E31" s="7" t="n">
        <v>-500.945576052906</v>
      </c>
      <c r="F31" s="7" t="n">
        <v>-302.4241848</v>
      </c>
      <c r="H31" s="7"/>
      <c r="I31" s="8" t="n">
        <f aca="false">-SUM(B31:H31)-K31-L31-S31+SUM(U31:Z31)</f>
        <v>0</v>
      </c>
      <c r="K31" s="7" t="n">
        <v>-313.527573017751</v>
      </c>
      <c r="L31" s="7" t="n">
        <v>-56.5303167420814</v>
      </c>
      <c r="N31" s="7" t="n">
        <v>7125.9644688</v>
      </c>
      <c r="P31" s="7"/>
      <c r="Q31" s="7"/>
      <c r="S31" s="7" t="n">
        <v>-5.5202712</v>
      </c>
      <c r="V31" s="7" t="n">
        <v>0</v>
      </c>
      <c r="W31" s="7" t="n">
        <v>379.572271064972</v>
      </c>
      <c r="X31" s="7" t="n">
        <v>4175.29498171469</v>
      </c>
      <c r="Y31" s="7" t="n">
        <v>1581.55112943738</v>
      </c>
      <c r="Z31" s="7" t="n">
        <v>189.786135532486</v>
      </c>
    </row>
    <row r="32" customFormat="false" ht="10.2" hidden="false" customHeight="false" outlineLevel="0" collapsed="false">
      <c r="A32" s="6" t="n">
        <v>1989</v>
      </c>
      <c r="B32" s="7" t="n">
        <v>7351.7217624</v>
      </c>
      <c r="C32" s="7" t="n">
        <v>172.200041768187</v>
      </c>
      <c r="D32" s="7" t="n">
        <v>192.203076923077</v>
      </c>
      <c r="E32" s="7" t="n">
        <v>-1085.38208144796</v>
      </c>
      <c r="F32" s="7" t="n">
        <v>-362.5087224</v>
      </c>
      <c r="H32" s="7"/>
      <c r="I32" s="8" t="n">
        <f aca="false">-SUM(B32:H32)-K32-L32-S32+SUM(U32:Z32)</f>
        <v>0</v>
      </c>
      <c r="K32" s="7" t="n">
        <v>-389.472769704142</v>
      </c>
      <c r="L32" s="7" t="n">
        <v>-43.4848590323703</v>
      </c>
      <c r="N32" s="7" t="n">
        <v>7351.7217624</v>
      </c>
      <c r="P32" s="7"/>
      <c r="Q32" s="7"/>
      <c r="S32" s="7" t="n">
        <v>-3.8323968</v>
      </c>
      <c r="V32" s="7" t="n">
        <v>0</v>
      </c>
      <c r="W32" s="7" t="n">
        <v>349.886643102407</v>
      </c>
      <c r="X32" s="7" t="n">
        <v>3848.75307412648</v>
      </c>
      <c r="Y32" s="7" t="n">
        <v>1457.8610129267</v>
      </c>
      <c r="Z32" s="7" t="n">
        <v>174.943321551204</v>
      </c>
    </row>
    <row r="33" customFormat="false" ht="10.2" hidden="false" customHeight="false" outlineLevel="0" collapsed="false">
      <c r="A33" s="6" t="n">
        <v>1990</v>
      </c>
      <c r="B33" s="7" t="n">
        <v>7709.4925464</v>
      </c>
      <c r="C33" s="7" t="n">
        <v>0</v>
      </c>
      <c r="D33" s="7" t="n">
        <v>-105.233358858336</v>
      </c>
      <c r="E33" s="7" t="n">
        <v>-1334.98517229377</v>
      </c>
      <c r="F33" s="7" t="n">
        <v>-299.8902192</v>
      </c>
      <c r="H33" s="7"/>
      <c r="I33" s="8" t="n">
        <f aca="false">-SUM(B33:H33)-K33-L33-S33+SUM(U33:Z33)</f>
        <v>0</v>
      </c>
      <c r="K33" s="7" t="n">
        <v>-446.067144142012</v>
      </c>
      <c r="L33" s="7" t="n">
        <v>-31.3090985033066</v>
      </c>
      <c r="N33" s="7" t="n">
        <v>7709.4925464</v>
      </c>
      <c r="P33" s="7"/>
      <c r="Q33" s="7"/>
      <c r="S33" s="7" t="n">
        <v>-8.1412584</v>
      </c>
      <c r="V33" s="7" t="n">
        <v>0</v>
      </c>
      <c r="W33" s="7" t="n">
        <v>329.031977700154</v>
      </c>
      <c r="X33" s="7" t="n">
        <v>3619.3517547017</v>
      </c>
      <c r="Y33" s="7" t="n">
        <v>1370.96657375064</v>
      </c>
      <c r="Z33" s="7" t="n">
        <v>164.515988850077</v>
      </c>
    </row>
    <row r="34" customFormat="false" ht="10.2" hidden="false" customHeight="false" outlineLevel="0" collapsed="false">
      <c r="A34" s="6" t="n">
        <v>1991</v>
      </c>
      <c r="B34" s="7" t="n">
        <v>8118.611244</v>
      </c>
      <c r="C34" s="7" t="n">
        <v>261.778851374869</v>
      </c>
      <c r="D34" s="7" t="n">
        <v>-267.866731639401</v>
      </c>
      <c r="E34" s="7" t="n">
        <v>-1772.44285415942</v>
      </c>
      <c r="F34" s="7" t="n">
        <v>-254.2460976</v>
      </c>
      <c r="H34" s="7"/>
      <c r="I34" s="8" t="n">
        <f aca="false">-SUM(B34:H34)-K34-L34-S34+SUM(U34:Z34)</f>
        <v>0</v>
      </c>
      <c r="K34" s="7" t="n">
        <v>-541.414145325444</v>
      </c>
      <c r="L34" s="7" t="n">
        <v>-27.830309780717</v>
      </c>
      <c r="N34" s="7" t="n">
        <v>8118.611244</v>
      </c>
      <c r="P34" s="7"/>
      <c r="Q34" s="7"/>
      <c r="S34" s="7" t="n">
        <v>-4.5328776</v>
      </c>
      <c r="V34" s="7" t="n">
        <v>0</v>
      </c>
      <c r="W34" s="7" t="n">
        <v>330.723424756193</v>
      </c>
      <c r="X34" s="7" t="n">
        <v>3637.95767231813</v>
      </c>
      <c r="Y34" s="7" t="n">
        <v>1378.01426981747</v>
      </c>
      <c r="Z34" s="7" t="n">
        <v>165.361712378097</v>
      </c>
    </row>
    <row r="35" customFormat="false" ht="10.2" hidden="false" customHeight="false" outlineLevel="0" collapsed="false">
      <c r="A35" s="6" t="n">
        <v>1992</v>
      </c>
      <c r="B35" s="7" t="n">
        <v>9044.8820784</v>
      </c>
      <c r="C35" s="7" t="n">
        <v>15.6545492516533</v>
      </c>
      <c r="D35" s="7" t="n">
        <v>-156.545492516533</v>
      </c>
      <c r="E35" s="7" t="n">
        <v>-1757.65800208841</v>
      </c>
      <c r="F35" s="7" t="n">
        <v>-225.0835224</v>
      </c>
      <c r="H35" s="7"/>
      <c r="I35" s="8" t="n">
        <f aca="false">-SUM(B35:H35)-K35-L35-S35+SUM(U35:Z35)</f>
        <v>0</v>
      </c>
      <c r="K35" s="7" t="n">
        <v>-400.081155976331</v>
      </c>
      <c r="L35" s="7" t="n">
        <v>-52.1818308388444</v>
      </c>
      <c r="N35" s="7" t="n">
        <v>9044.8820784</v>
      </c>
      <c r="P35" s="7"/>
      <c r="Q35" s="7"/>
      <c r="S35" s="7" t="n">
        <v>-6.156132</v>
      </c>
      <c r="V35" s="7" t="n">
        <v>0</v>
      </c>
      <c r="W35" s="7" t="n">
        <v>258.513219673261</v>
      </c>
      <c r="X35" s="7" t="n">
        <v>4265.46812460881</v>
      </c>
      <c r="Y35" s="7" t="n">
        <v>1809.59253771283</v>
      </c>
      <c r="Z35" s="7" t="n">
        <v>129.256609836631</v>
      </c>
    </row>
    <row r="36" customFormat="false" ht="10.2" hidden="false" customHeight="false" outlineLevel="0" collapsed="false">
      <c r="A36" s="6" t="n">
        <v>1993</v>
      </c>
      <c r="B36" s="7" t="n">
        <v>9153.952884</v>
      </c>
      <c r="C36" s="7" t="n">
        <v>226.990964148973</v>
      </c>
      <c r="D36" s="7" t="n">
        <v>-60.8788026453185</v>
      </c>
      <c r="E36" s="7" t="n">
        <v>-1729.82769230769</v>
      </c>
      <c r="F36" s="7" t="n">
        <v>-166.97808</v>
      </c>
      <c r="H36" s="7"/>
      <c r="I36" s="8" t="n">
        <f aca="false">-SUM(B36:H36)-K36-L36-S36+SUM(U36:Z36)</f>
        <v>0</v>
      </c>
      <c r="K36" s="7" t="n">
        <v>-308.05921704142</v>
      </c>
      <c r="L36" s="7" t="n">
        <v>-29.5697041420118</v>
      </c>
      <c r="N36" s="7" t="n">
        <v>9153.952884</v>
      </c>
      <c r="P36" s="7"/>
      <c r="Q36" s="7"/>
      <c r="S36" s="7" t="n">
        <v>-7.30206</v>
      </c>
      <c r="V36" s="7" t="n">
        <v>0</v>
      </c>
      <c r="W36" s="7" t="n">
        <v>141.566565840251</v>
      </c>
      <c r="X36" s="7" t="n">
        <v>4671.69667272827</v>
      </c>
      <c r="Y36" s="7" t="n">
        <v>2123.49848760376</v>
      </c>
      <c r="Z36" s="7" t="n">
        <v>141.566565840251</v>
      </c>
    </row>
    <row r="37" customFormat="false" ht="10.2" hidden="false" customHeight="false" outlineLevel="0" collapsed="false">
      <c r="A37" s="6" t="n">
        <v>1994</v>
      </c>
      <c r="B37" s="7" t="n">
        <v>8547.0754464</v>
      </c>
      <c r="C37" s="7" t="n">
        <v>694.087728</v>
      </c>
      <c r="D37" s="7" t="n">
        <v>-63.4878941872607</v>
      </c>
      <c r="E37" s="7" t="n">
        <v>-974.060842325096</v>
      </c>
      <c r="F37" s="7" t="n">
        <v>-181.827756</v>
      </c>
      <c r="H37" s="7"/>
      <c r="I37" s="8" t="n">
        <f aca="false">-SUM(B37:H37)-K37-L37-S37+SUM(U37:Z37)</f>
        <v>0</v>
      </c>
      <c r="K37" s="7" t="n">
        <v>-256.310195502959</v>
      </c>
      <c r="L37" s="7" t="n">
        <v>-21.7424295161852</v>
      </c>
      <c r="N37" s="7" t="n">
        <v>8547.0754464</v>
      </c>
      <c r="P37" s="7"/>
      <c r="Q37" s="7"/>
      <c r="S37" s="7" t="n">
        <v>-7.2305472</v>
      </c>
      <c r="V37" s="7" t="n">
        <v>0</v>
      </c>
      <c r="W37" s="7" t="n">
        <v>154.73007019337</v>
      </c>
      <c r="X37" s="7" t="n">
        <v>5106.09231638121</v>
      </c>
      <c r="Y37" s="7" t="n">
        <v>2320.95105290055</v>
      </c>
      <c r="Z37" s="7" t="n">
        <v>154.73007019337</v>
      </c>
    </row>
    <row r="38" customFormat="false" ht="10.2" hidden="false" customHeight="false" outlineLevel="0" collapsed="false">
      <c r="A38" s="6" t="n">
        <v>1995</v>
      </c>
      <c r="B38" s="7" t="n">
        <v>8399.1206328</v>
      </c>
      <c r="C38" s="7" t="n">
        <v>187.4557272</v>
      </c>
      <c r="D38" s="7" t="n">
        <v>-35.8649616</v>
      </c>
      <c r="E38" s="7" t="n">
        <v>-648.794096762966</v>
      </c>
      <c r="F38" s="7" t="n">
        <v>-206.9701056</v>
      </c>
      <c r="H38" s="7"/>
      <c r="I38" s="8" t="n">
        <f aca="false">-SUM(B38:H38)-K38-L38-S38+SUM(U38:Z38)</f>
        <v>0</v>
      </c>
      <c r="K38" s="7" t="n">
        <v>-216.665379408284</v>
      </c>
      <c r="L38" s="7" t="n">
        <v>-19.133337974243</v>
      </c>
      <c r="N38" s="7" t="n">
        <v>8399.1206328</v>
      </c>
      <c r="P38" s="7"/>
      <c r="Q38" s="7"/>
      <c r="S38" s="7" t="n">
        <v>-8.96055384008217</v>
      </c>
      <c r="V38" s="7" t="n">
        <v>0</v>
      </c>
      <c r="W38" s="7" t="n">
        <v>149.003758496289</v>
      </c>
      <c r="X38" s="7" t="n">
        <v>4917.12403037752</v>
      </c>
      <c r="Y38" s="7" t="n">
        <v>2235.05637744433</v>
      </c>
      <c r="Z38" s="7" t="n">
        <v>149.003758496289</v>
      </c>
    </row>
    <row r="39" customFormat="false" ht="10.2" hidden="false" customHeight="false" outlineLevel="0" collapsed="false">
      <c r="A39" s="6" t="n">
        <v>1996</v>
      </c>
      <c r="B39" s="7" t="n">
        <v>9448.5106608</v>
      </c>
      <c r="C39" s="7" t="n">
        <v>891.289166146289</v>
      </c>
      <c r="D39" s="7" t="n">
        <v>-8.9373768</v>
      </c>
      <c r="E39" s="7" t="n">
        <v>-932.31537765402</v>
      </c>
      <c r="F39" s="7" t="n">
        <v>-209.2809168</v>
      </c>
      <c r="H39" s="7"/>
      <c r="I39" s="8" t="n">
        <f aca="false">-SUM(B39:H39)-K39-L39-S39+SUM(U39:Z39)</f>
        <v>0</v>
      </c>
      <c r="K39" s="7" t="n">
        <v>-194.076164733728</v>
      </c>
      <c r="L39" s="7" t="n">
        <v>-17.3939436129481</v>
      </c>
      <c r="N39" s="7" t="n">
        <v>9448.5106608</v>
      </c>
      <c r="P39" s="7"/>
      <c r="Q39" s="7"/>
      <c r="S39" s="7" t="n">
        <v>-11.1904608</v>
      </c>
      <c r="V39" s="7" t="n">
        <v>0</v>
      </c>
      <c r="W39" s="7" t="n">
        <v>179.332111730912</v>
      </c>
      <c r="X39" s="7" t="n">
        <v>5917.95968712009</v>
      </c>
      <c r="Y39" s="7" t="n">
        <v>2689.98167596368</v>
      </c>
      <c r="Z39" s="7" t="n">
        <v>179.332111730912</v>
      </c>
    </row>
    <row r="40" customFormat="false" ht="10.2" hidden="false" customHeight="false" outlineLevel="0" collapsed="false">
      <c r="A40" s="6" t="n">
        <v>1997</v>
      </c>
      <c r="B40" s="7" t="n">
        <v>10422.3538776</v>
      </c>
      <c r="C40" s="7" t="n">
        <v>710.0169888</v>
      </c>
      <c r="D40" s="7" t="n">
        <v>-111.6788688</v>
      </c>
      <c r="E40" s="7" t="n">
        <v>-1291.5003132614</v>
      </c>
      <c r="F40" s="7" t="n">
        <v>-295.6873344</v>
      </c>
      <c r="H40" s="7"/>
      <c r="I40" s="8" t="n">
        <f aca="false">-SUM(B40:H40)-K40-L40-S40+SUM(U40:Z40)</f>
        <v>0</v>
      </c>
      <c r="K40" s="7" t="n">
        <v>-105.516940118343</v>
      </c>
      <c r="L40" s="7" t="n">
        <v>-23.48182387748</v>
      </c>
      <c r="N40" s="7" t="n">
        <v>10422.3538776</v>
      </c>
      <c r="P40" s="7"/>
      <c r="Q40" s="7"/>
      <c r="S40" s="7" t="n">
        <v>-58.5730327200411</v>
      </c>
      <c r="V40" s="7" t="n">
        <v>0</v>
      </c>
      <c r="W40" s="7" t="n">
        <v>184.918651064455</v>
      </c>
      <c r="X40" s="7" t="n">
        <v>6102.31548512701</v>
      </c>
      <c r="Y40" s="7" t="n">
        <v>2773.77976596682</v>
      </c>
      <c r="Z40" s="7" t="n">
        <v>184.918651064455</v>
      </c>
    </row>
    <row r="41" customFormat="false" ht="10.2" hidden="false" customHeight="false" outlineLevel="0" collapsed="false">
      <c r="A41" s="6" t="n">
        <v>1998</v>
      </c>
      <c r="B41" s="7" t="n">
        <v>10720.0065216</v>
      </c>
      <c r="C41" s="7" t="n">
        <v>562.03683560658</v>
      </c>
      <c r="D41" s="7" t="n">
        <v>-8.6651112</v>
      </c>
      <c r="E41" s="7" t="n">
        <v>-1399.34276366168</v>
      </c>
      <c r="F41" s="7" t="n">
        <v>-219.079032</v>
      </c>
      <c r="H41" s="7"/>
      <c r="I41" s="8" t="n">
        <f aca="false">-SUM(B41:H41)-K41-L41-S41+SUM(U41:Z41)</f>
        <v>0</v>
      </c>
      <c r="K41" s="7" t="n">
        <v>-137.724465798817</v>
      </c>
      <c r="L41" s="7" t="n">
        <v>-20.8727323355378</v>
      </c>
      <c r="N41" s="7" t="n">
        <v>10720.0065216</v>
      </c>
      <c r="P41" s="7"/>
      <c r="Q41" s="7"/>
      <c r="S41" s="7" t="n">
        <v>-28.9656134399795</v>
      </c>
      <c r="V41" s="7" t="n">
        <v>0</v>
      </c>
      <c r="W41" s="7" t="n">
        <v>189.347872775411</v>
      </c>
      <c r="X41" s="7" t="n">
        <v>6248.47980158858</v>
      </c>
      <c r="Y41" s="7" t="n">
        <v>2840.21809163117</v>
      </c>
      <c r="Z41" s="7" t="n">
        <v>189.347872775411</v>
      </c>
    </row>
    <row r="42" customFormat="false" ht="10.2" hidden="false" customHeight="false" outlineLevel="0" collapsed="false">
      <c r="A42" s="6" t="n">
        <v>1999</v>
      </c>
      <c r="B42" s="7" t="n">
        <v>10965.19548</v>
      </c>
      <c r="C42" s="7" t="n">
        <v>0</v>
      </c>
      <c r="D42" s="7" t="n">
        <v>39.9489456</v>
      </c>
      <c r="E42" s="7" t="n">
        <v>-1352.37911590672</v>
      </c>
      <c r="F42" s="7" t="n">
        <v>-233.739156</v>
      </c>
      <c r="H42" s="7"/>
      <c r="I42" s="8" t="n">
        <f aca="false">-SUM(B42:H42)-K42-L42-S42+SUM(U42:Z42)</f>
        <v>0</v>
      </c>
      <c r="K42" s="7" t="n">
        <v>-123.595245443787</v>
      </c>
      <c r="L42" s="7" t="n">
        <v>-26.0909154194222</v>
      </c>
      <c r="N42" s="7" t="n">
        <v>10965.19548</v>
      </c>
      <c r="P42" s="7"/>
      <c r="Q42" s="7"/>
      <c r="S42" s="7" t="n">
        <v>-13.1320764</v>
      </c>
      <c r="V42" s="7" t="n">
        <v>0</v>
      </c>
      <c r="W42" s="7" t="n">
        <v>185.124158328601</v>
      </c>
      <c r="X42" s="7" t="n">
        <v>6109.09722484385</v>
      </c>
      <c r="Y42" s="7" t="n">
        <v>2776.86237492902</v>
      </c>
      <c r="Z42" s="7" t="n">
        <v>185.124158328601</v>
      </c>
    </row>
    <row r="43" customFormat="false" ht="10.2" hidden="false" customHeight="false" outlineLevel="0" collapsed="false">
      <c r="A43" s="6" t="n">
        <v>2000</v>
      </c>
      <c r="B43" s="7" t="n">
        <v>9500.7020808</v>
      </c>
      <c r="C43" s="7" t="n">
        <v>122.384602056</v>
      </c>
      <c r="D43" s="7" t="n">
        <v>-61.1081184</v>
      </c>
      <c r="E43" s="7" t="n">
        <v>-1088.86087017055</v>
      </c>
      <c r="F43" s="7" t="n">
        <v>-222.1803612</v>
      </c>
      <c r="H43" s="7"/>
      <c r="I43" s="8" t="n">
        <f aca="false">-SUM(B43:H43)-K43-L43-S43+SUM(U43:Z43)</f>
        <v>0</v>
      </c>
      <c r="K43" s="7" t="n">
        <v>-116.04579408284</v>
      </c>
      <c r="L43" s="7" t="n">
        <v>-23.48182387748</v>
      </c>
      <c r="N43" s="7" t="n">
        <v>9500.7020808</v>
      </c>
      <c r="P43" s="7"/>
      <c r="Q43" s="7"/>
      <c r="S43" s="7" t="n">
        <v>-19.5574584</v>
      </c>
      <c r="V43" s="7" t="n">
        <v>0</v>
      </c>
      <c r="W43" s="7" t="n">
        <v>161.837045134503</v>
      </c>
      <c r="X43" s="7" t="n">
        <v>5340.62248943858</v>
      </c>
      <c r="Y43" s="7" t="n">
        <v>2427.55567701754</v>
      </c>
      <c r="Z43" s="7" t="n">
        <v>161.837045134503</v>
      </c>
    </row>
    <row r="44" customFormat="false" ht="10.2" hidden="false" customHeight="false" outlineLevel="0" collapsed="false">
      <c r="A44" s="6" t="n">
        <v>2001</v>
      </c>
      <c r="B44" s="7" t="n">
        <v>10450.3395072</v>
      </c>
      <c r="C44" s="7" t="n">
        <v>387.7524444096</v>
      </c>
      <c r="D44" s="7" t="n">
        <v>45.16938</v>
      </c>
      <c r="E44" s="7" t="n">
        <v>-1528.037726064</v>
      </c>
      <c r="F44" s="7" t="n">
        <v>-210.6215664</v>
      </c>
      <c r="H44" s="7"/>
      <c r="I44" s="8" t="n">
        <f aca="false">-SUM(B44:H44)-K44-L44-S44+SUM(U44:Z44)</f>
        <v>0</v>
      </c>
      <c r="K44" s="7" t="n">
        <v>-85.3116553846154</v>
      </c>
      <c r="L44" s="7" t="n">
        <v>-14.9947789766794</v>
      </c>
      <c r="N44" s="7" t="n">
        <v>10450.3395072</v>
      </c>
      <c r="P44" s="7"/>
      <c r="Q44" s="7"/>
      <c r="S44" s="7" t="n">
        <v>-21.781248</v>
      </c>
      <c r="V44" s="7" t="n">
        <v>0</v>
      </c>
      <c r="W44" s="7" t="n">
        <v>90.2251435678431</v>
      </c>
      <c r="X44" s="7" t="n">
        <v>5954.85947547764</v>
      </c>
      <c r="Y44" s="7" t="n">
        <v>2887.20459417098</v>
      </c>
      <c r="Z44" s="7" t="n">
        <v>90.2251435678431</v>
      </c>
    </row>
    <row r="45" customFormat="false" ht="10.2" hidden="false" customHeight="false" outlineLevel="0" collapsed="false">
      <c r="A45" s="6" t="n">
        <v>2002</v>
      </c>
      <c r="B45" s="7" t="n">
        <v>9590.660065296</v>
      </c>
      <c r="C45" s="7" t="n">
        <v>362.948117109813</v>
      </c>
      <c r="D45" s="7" t="n">
        <v>85.7214456</v>
      </c>
      <c r="E45" s="7" t="n">
        <v>-1309.836466296</v>
      </c>
      <c r="F45" s="7" t="n">
        <v>-195.962622792</v>
      </c>
      <c r="H45" s="7"/>
      <c r="I45" s="8" t="n">
        <f aca="false">-SUM(B45:H45)-K45-L45-S45+SUM(U45:Z45)</f>
        <v>0</v>
      </c>
      <c r="K45" s="7" t="n">
        <v>-72.8893207100592</v>
      </c>
      <c r="L45" s="7" t="n">
        <v>-17.9937347720153</v>
      </c>
      <c r="N45" s="7" t="n">
        <v>9590.660065296</v>
      </c>
      <c r="P45" s="7"/>
      <c r="Q45" s="7"/>
      <c r="S45" s="7" t="n">
        <v>-21.10695984</v>
      </c>
      <c r="V45" s="7" t="n">
        <v>0</v>
      </c>
      <c r="W45" s="7" t="n">
        <v>84.2154052359573</v>
      </c>
      <c r="X45" s="7" t="n">
        <v>5558.21674557319</v>
      </c>
      <c r="Y45" s="7" t="n">
        <v>2694.89296755063</v>
      </c>
      <c r="Z45" s="7" t="n">
        <v>84.2154052359573</v>
      </c>
    </row>
    <row r="46" customFormat="false" ht="10.2" hidden="false" customHeight="false" outlineLevel="0" collapsed="false">
      <c r="A46" s="6" t="n">
        <v>2003</v>
      </c>
      <c r="B46" s="7" t="n">
        <v>10154.9936576208</v>
      </c>
      <c r="C46" s="7" t="n">
        <v>369.515828180137</v>
      </c>
      <c r="D46" s="7" t="n">
        <v>-43.2388773168</v>
      </c>
      <c r="E46" s="7" t="n">
        <v>-1363.47179004</v>
      </c>
      <c r="F46" s="7" t="n">
        <v>-180.2372424</v>
      </c>
      <c r="H46" s="7"/>
      <c r="I46" s="8" t="n">
        <f aca="false">-SUM(B46:H46)-K46-L46-S46+SUM(U46:Z46)</f>
        <v>0</v>
      </c>
      <c r="K46" s="7" t="n">
        <v>-79.077546035503</v>
      </c>
      <c r="L46" s="7" t="n">
        <v>-12.9954751131222</v>
      </c>
      <c r="N46" s="7" t="n">
        <v>10154.9936576208</v>
      </c>
      <c r="P46" s="7"/>
      <c r="Q46" s="7"/>
      <c r="S46" s="7" t="n">
        <v>-54.258174384</v>
      </c>
      <c r="V46" s="7" t="n">
        <v>0</v>
      </c>
      <c r="W46" s="7" t="n">
        <v>87.9123038051151</v>
      </c>
      <c r="X46" s="7" t="n">
        <v>5802.2120511376</v>
      </c>
      <c r="Y46" s="7" t="n">
        <v>2813.19372176368</v>
      </c>
      <c r="Z46" s="7" t="n">
        <v>87.9123038051151</v>
      </c>
    </row>
    <row r="47" customFormat="false" ht="10.2" hidden="false" customHeight="false" outlineLevel="0" collapsed="false">
      <c r="A47" s="6" t="n">
        <v>2004</v>
      </c>
      <c r="B47" s="7" t="n">
        <v>10323.88361682</v>
      </c>
      <c r="C47" s="7" t="n">
        <v>337.982743861321</v>
      </c>
      <c r="D47" s="7" t="n">
        <v>16.7093982432</v>
      </c>
      <c r="E47" s="7" t="n">
        <v>-926.814504</v>
      </c>
      <c r="F47" s="7" t="n">
        <v>-161.1932976</v>
      </c>
      <c r="H47" s="7"/>
      <c r="I47" s="8" t="n">
        <f aca="false">-SUM(B47:H47)-K47-L47-S47+SUM(U47:Z47)</f>
        <v>0</v>
      </c>
      <c r="K47" s="7" t="n">
        <v>-130.697913156071</v>
      </c>
      <c r="L47" s="7" t="n">
        <v>-15.6311573964497</v>
      </c>
      <c r="N47" s="7" t="n">
        <v>10323.88361682</v>
      </c>
      <c r="P47" s="7"/>
      <c r="Q47" s="7"/>
      <c r="S47" s="7" t="n">
        <v>-13.2168931656</v>
      </c>
      <c r="V47" s="7" t="n">
        <v>0</v>
      </c>
      <c r="W47" s="7" t="n">
        <v>94.310219936064</v>
      </c>
      <c r="X47" s="7" t="n">
        <v>6224.47451578022</v>
      </c>
      <c r="Y47" s="7" t="n">
        <v>3017.92703795405</v>
      </c>
      <c r="Z47" s="7" t="n">
        <v>94.310219936064</v>
      </c>
    </row>
    <row r="48" customFormat="false" ht="10.2" hidden="false" customHeight="false" outlineLevel="0" collapsed="false">
      <c r="A48" s="6" t="n">
        <v>2005</v>
      </c>
      <c r="B48" s="7" t="n">
        <v>10058.5989490224</v>
      </c>
      <c r="C48" s="7" t="n">
        <v>671.744574681884</v>
      </c>
      <c r="D48" s="7" t="n">
        <v>-5.1890351112</v>
      </c>
      <c r="E48" s="7" t="n">
        <v>-246.882441816</v>
      </c>
      <c r="F48" s="7" t="n">
        <v>-161.276131824</v>
      </c>
      <c r="H48" s="7"/>
      <c r="I48" s="8" t="n">
        <f aca="false">-SUM(B48:H48)-K48-L48-S48+SUM(U48:Z48)</f>
        <v>0</v>
      </c>
      <c r="K48" s="7" t="n">
        <v>-96.7182503289941</v>
      </c>
      <c r="L48" s="7" t="n">
        <v>-22.4678769230769</v>
      </c>
      <c r="N48" s="7" t="n">
        <v>10058.5989490224</v>
      </c>
      <c r="P48" s="7"/>
      <c r="Q48" s="7"/>
      <c r="S48" s="7" t="n">
        <v>-13.4444529264</v>
      </c>
      <c r="V48" s="7" t="n">
        <v>0</v>
      </c>
      <c r="W48" s="7" t="n">
        <v>101.843653347746</v>
      </c>
      <c r="X48" s="7" t="n">
        <v>6721.68112095124</v>
      </c>
      <c r="Y48" s="7" t="n">
        <v>3258.99690712788</v>
      </c>
      <c r="Z48" s="7" t="n">
        <v>101.843653347746</v>
      </c>
    </row>
    <row r="49" customFormat="false" ht="10.2" hidden="false" customHeight="false" outlineLevel="0" collapsed="false">
      <c r="A49" s="6" t="n">
        <v>2006</v>
      </c>
      <c r="B49" s="7" t="n">
        <v>10833.5743872264</v>
      </c>
      <c r="C49" s="7" t="n">
        <v>494.21241573066</v>
      </c>
      <c r="D49" s="7" t="n">
        <v>-80.8579781112</v>
      </c>
      <c r="E49" s="7" t="n">
        <v>-103.8232773264</v>
      </c>
      <c r="F49" s="7" t="n">
        <v>-160.0266912</v>
      </c>
      <c r="H49" s="7"/>
      <c r="I49" s="8" t="n">
        <f aca="false">-SUM(B49:H49)-K49-L49-S49+SUM(U49:Z49)</f>
        <v>0</v>
      </c>
      <c r="K49" s="7" t="n">
        <v>-207.243635559763</v>
      </c>
      <c r="L49" s="7" t="n">
        <v>-38.9667521893491</v>
      </c>
      <c r="N49" s="7" t="n">
        <v>10833.5743872264</v>
      </c>
      <c r="P49" s="7"/>
      <c r="Q49" s="7"/>
      <c r="S49" s="7" t="n">
        <v>-17.5516536</v>
      </c>
      <c r="V49" s="7" t="n">
        <v>0</v>
      </c>
      <c r="W49" s="7" t="n">
        <v>107.193168149704</v>
      </c>
      <c r="X49" s="7" t="n">
        <v>7074.74909788043</v>
      </c>
      <c r="Y49" s="7" t="n">
        <v>3430.18138079051</v>
      </c>
      <c r="Z49" s="7" t="n">
        <v>107.193168149704</v>
      </c>
    </row>
    <row r="50" customFormat="false" ht="10.2" hidden="false" customHeight="false" outlineLevel="0" collapsed="false">
      <c r="A50" s="12" t="n">
        <v>2007</v>
      </c>
      <c r="B50" s="9" t="n">
        <v>11105.244949896</v>
      </c>
      <c r="C50" s="9" t="n">
        <v>1617.91388108396</v>
      </c>
      <c r="D50" s="9" t="n">
        <v>-28.218425304</v>
      </c>
      <c r="E50" s="9" t="n">
        <v>-40.1255736</v>
      </c>
      <c r="F50" s="9" t="n">
        <v>-216.075434088</v>
      </c>
      <c r="H50" s="7"/>
      <c r="I50" s="8" t="n">
        <f aca="false">-SUM(B50:H50)-K50-L50-S50+SUM(U50:Z50)</f>
        <v>0</v>
      </c>
      <c r="K50" s="9" t="n">
        <v>-742.814970489941</v>
      </c>
      <c r="L50" s="9" t="n">
        <v>-51.8550646153846</v>
      </c>
      <c r="N50" s="9" t="n">
        <v>11105.244949896</v>
      </c>
      <c r="P50" s="7"/>
      <c r="Q50" s="7"/>
      <c r="S50" s="9" t="n">
        <v>-14.031259392</v>
      </c>
      <c r="V50" s="9" t="n">
        <v>0</v>
      </c>
      <c r="W50" s="9" t="n">
        <v>116.300381034906</v>
      </c>
      <c r="X50" s="9" t="n">
        <v>7675.82514830382</v>
      </c>
      <c r="Y50" s="9" t="n">
        <v>3721.612193117</v>
      </c>
      <c r="Z50" s="9" t="n">
        <v>116.300381034906</v>
      </c>
    </row>
    <row r="51" customFormat="false" ht="10.2" hidden="false" customHeight="false" outlineLevel="0" collapsed="false">
      <c r="A51" s="12" t="n">
        <v>2008</v>
      </c>
      <c r="B51" s="9" t="n">
        <v>10745.819471712</v>
      </c>
      <c r="C51" s="9" t="n">
        <v>1839.89970444437</v>
      </c>
      <c r="D51" s="9" t="n">
        <v>22.457836632</v>
      </c>
      <c r="E51" s="9" t="n">
        <v>-6.1147752</v>
      </c>
      <c r="F51" s="9" t="n">
        <v>-231.9724848336</v>
      </c>
      <c r="H51" s="7"/>
      <c r="I51" s="8" t="n">
        <f aca="false">-SUM(B51:H51)-K51-L51-S51+SUM(U51:Z51)</f>
        <v>0</v>
      </c>
      <c r="K51" s="9" t="n">
        <v>-776.362075143196</v>
      </c>
      <c r="L51" s="9" t="n">
        <v>-45.0193647337278</v>
      </c>
      <c r="N51" s="9" t="n">
        <v>10745.819471712</v>
      </c>
      <c r="P51" s="7"/>
      <c r="Q51" s="7"/>
      <c r="S51" s="9" t="n">
        <v>-75.0940895112</v>
      </c>
      <c r="V51" s="9" t="n">
        <v>0</v>
      </c>
      <c r="W51" s="9" t="n">
        <v>114.736142233667</v>
      </c>
      <c r="X51" s="9" t="n">
        <v>7572.58538742199</v>
      </c>
      <c r="Y51" s="9" t="n">
        <v>3671.55655147733</v>
      </c>
      <c r="Z51" s="9" t="n">
        <v>114.736142233667</v>
      </c>
    </row>
    <row r="52" customFormat="false" ht="10.2" hidden="false" customHeight="false" outlineLevel="0" collapsed="false">
      <c r="A52" s="12" t="n">
        <v>2009</v>
      </c>
      <c r="B52" s="9" t="n">
        <v>10320.0907209336</v>
      </c>
      <c r="C52" s="9" t="n">
        <v>1665.9446980447</v>
      </c>
      <c r="D52" s="9" t="n">
        <v>-500.829658992</v>
      </c>
      <c r="E52" s="9" t="n">
        <v>0</v>
      </c>
      <c r="F52" s="9" t="n">
        <v>-216.7748947536</v>
      </c>
      <c r="H52" s="7"/>
      <c r="I52" s="8" t="n">
        <f aca="false">-SUM(B52:H52)-K52-L52-S52+SUM(U52:Z52)</f>
        <v>0</v>
      </c>
      <c r="K52" s="9" t="n">
        <v>-884.379888284024</v>
      </c>
      <c r="L52" s="9" t="n">
        <v>-48.1652753609467</v>
      </c>
      <c r="N52" s="9" t="n">
        <v>10320.0907209336</v>
      </c>
      <c r="P52" s="7"/>
      <c r="Q52" s="7"/>
      <c r="S52" s="9" t="n">
        <v>0</v>
      </c>
      <c r="V52" s="9" t="n">
        <v>0</v>
      </c>
      <c r="W52" s="9" t="n">
        <v>103.358857015877</v>
      </c>
      <c r="X52" s="9" t="n">
        <v>6821.6845630479</v>
      </c>
      <c r="Y52" s="9" t="n">
        <v>3307.48342450807</v>
      </c>
      <c r="Z52" s="9" t="n">
        <v>103.358857015877</v>
      </c>
    </row>
    <row r="53" customFormat="false" ht="10.2" hidden="false" customHeight="false" outlineLevel="0" collapsed="false">
      <c r="A53" s="12" t="n">
        <v>2010</v>
      </c>
      <c r="B53" s="9" t="n">
        <v>10241.835643229</v>
      </c>
      <c r="C53" s="9" t="n">
        <v>2645.9509020096</v>
      </c>
      <c r="D53" s="9" t="n">
        <v>127.6651580424</v>
      </c>
      <c r="E53" s="9" t="n">
        <v>0</v>
      </c>
      <c r="F53" s="9" t="n">
        <v>-194.3804072616</v>
      </c>
      <c r="H53" s="7"/>
      <c r="I53" s="8" t="n">
        <f aca="false">-SUM(B53:H53)-K53-L53-S53+SUM(U53:Z53)</f>
        <v>0</v>
      </c>
      <c r="K53" s="9" t="n">
        <v>-1497.77994887574</v>
      </c>
      <c r="L53" s="9" t="n">
        <v>-52.7006561893491</v>
      </c>
      <c r="N53" s="9" t="n">
        <v>10241.835643229</v>
      </c>
      <c r="P53" s="7"/>
      <c r="Q53" s="7"/>
      <c r="S53" s="9" t="n">
        <v>-4.47662390832</v>
      </c>
      <c r="V53" s="9" t="n">
        <v>0</v>
      </c>
      <c r="W53" s="9" t="n">
        <v>112.66114067046</v>
      </c>
      <c r="X53" s="9" t="n">
        <v>7435.63528425038</v>
      </c>
      <c r="Y53" s="9" t="n">
        <v>3605.15650145473</v>
      </c>
      <c r="Z53" s="9" t="n">
        <v>112.66114067046</v>
      </c>
    </row>
    <row r="54" customFormat="false" ht="10.2" hidden="false" customHeight="false" outlineLevel="0" collapsed="false">
      <c r="A54" s="12" t="n">
        <v>2011</v>
      </c>
      <c r="B54" s="9" t="n">
        <v>10159.5635056152</v>
      </c>
      <c r="C54" s="9" t="n">
        <v>3718.5433027728</v>
      </c>
      <c r="D54" s="9" t="n">
        <v>-271.37345037804</v>
      </c>
      <c r="E54" s="9" t="n">
        <v>0</v>
      </c>
      <c r="F54" s="9" t="n">
        <v>-185.2918825584</v>
      </c>
      <c r="H54" s="7"/>
      <c r="I54" s="8" t="n">
        <f aca="false">-SUM(B54:H54)-K54-L54-S54+SUM(U54:Z54)</f>
        <v>0</v>
      </c>
      <c r="K54" s="9" t="n">
        <v>-1846.59743431953</v>
      </c>
      <c r="L54" s="9" t="n">
        <v>-59.0812885207101</v>
      </c>
      <c r="N54" s="9" t="n">
        <v>10159.5635056152</v>
      </c>
      <c r="P54" s="7"/>
      <c r="Q54" s="7"/>
      <c r="S54" s="9" t="n">
        <v>-1.9921432704</v>
      </c>
      <c r="V54" s="9" t="n">
        <v>0</v>
      </c>
      <c r="W54" s="9" t="n">
        <v>115.137706093409</v>
      </c>
      <c r="X54" s="9" t="n">
        <v>7599.08860216501</v>
      </c>
      <c r="Y54" s="9" t="n">
        <v>3684.4065949891</v>
      </c>
      <c r="Z54" s="9" t="n">
        <v>115.137706093409</v>
      </c>
    </row>
    <row r="55" customFormat="false" ht="10.2" hidden="false" customHeight="false" outlineLevel="0" collapsed="false">
      <c r="A55" s="12" t="n">
        <v>2012</v>
      </c>
      <c r="B55" s="9" t="n">
        <v>10036.3790908769</v>
      </c>
      <c r="C55" s="9" t="n">
        <v>2655.7974442992</v>
      </c>
      <c r="D55" s="9" t="n">
        <v>56.171092690032</v>
      </c>
      <c r="E55" s="9" t="n">
        <v>-64.2122288448</v>
      </c>
      <c r="F55" s="9" t="n">
        <v>-174.10218289584</v>
      </c>
      <c r="H55" s="7"/>
      <c r="I55" s="8" t="n">
        <f aca="false">-SUM(B55:H55)-K55-L55-S55+SUM(U55:Z55)</f>
        <v>0</v>
      </c>
      <c r="K55" s="9" t="n">
        <v>-1676.35547076923</v>
      </c>
      <c r="L55" s="9" t="n">
        <v>-59.7715881656805</v>
      </c>
      <c r="N55" s="9" t="n">
        <v>10036.3790908769</v>
      </c>
      <c r="P55" s="7"/>
      <c r="Q55" s="7"/>
      <c r="S55" s="9" t="n">
        <v>-2.00627342424</v>
      </c>
      <c r="V55" s="9" t="n">
        <v>0</v>
      </c>
      <c r="W55" s="9" t="n">
        <v>107.718998837663</v>
      </c>
      <c r="X55" s="9" t="n">
        <v>7109.45392328578</v>
      </c>
      <c r="Y55" s="9" t="n">
        <v>3447.00796280523</v>
      </c>
      <c r="Z55" s="9" t="n">
        <v>107.718998837663</v>
      </c>
    </row>
    <row r="56" customFormat="false" ht="10.2" hidden="false" customHeight="false" outlineLevel="0" collapsed="false">
      <c r="A56" s="12" t="n">
        <v>2013</v>
      </c>
      <c r="B56" s="9" t="n">
        <v>9705.84170970408</v>
      </c>
      <c r="C56" s="9" t="n">
        <v>4278.9653138112</v>
      </c>
      <c r="D56" s="9" t="n">
        <v>57.2357031879</v>
      </c>
      <c r="E56" s="9" t="n">
        <v>-110.3768050944</v>
      </c>
      <c r="F56" s="9" t="n">
        <v>-188.26675980984</v>
      </c>
      <c r="H56" s="7"/>
      <c r="I56" s="8" t="n">
        <f aca="false">-SUM(B56:H56)-K56-L56-S56+SUM(U56:Z56)</f>
        <v>0</v>
      </c>
      <c r="K56" s="9" t="n">
        <v>-2187.18026698225</v>
      </c>
      <c r="L56" s="9" t="n">
        <v>-65.7161183431953</v>
      </c>
      <c r="N56" s="9" t="n">
        <v>9705.84170970408</v>
      </c>
      <c r="P56" s="7"/>
      <c r="Q56" s="7"/>
      <c r="S56" s="9" t="n">
        <v>-2.6995401336</v>
      </c>
      <c r="V56" s="9" t="n">
        <v>0</v>
      </c>
      <c r="W56" s="9" t="n">
        <v>114.878032363399</v>
      </c>
      <c r="X56" s="9" t="n">
        <v>7581.95013598433</v>
      </c>
      <c r="Y56" s="9" t="n">
        <v>3676.09703562877</v>
      </c>
      <c r="Z56" s="9" t="n">
        <v>114.878032363399</v>
      </c>
    </row>
    <row r="57" customFormat="false" ht="10.2" hidden="false" customHeight="false" outlineLevel="0" collapsed="false">
      <c r="A57" s="12" t="n">
        <v>2014</v>
      </c>
      <c r="B57" s="9" t="n">
        <v>9610.3546843848</v>
      </c>
      <c r="C57" s="9" t="n">
        <v>3234.8189808264</v>
      </c>
      <c r="D57" s="9" t="n">
        <v>-10.5521498206921</v>
      </c>
      <c r="E57" s="9" t="n">
        <v>-106.826139432</v>
      </c>
      <c r="F57" s="9" t="n">
        <v>-154.45136376</v>
      </c>
      <c r="H57" s="7"/>
      <c r="I57" s="8" t="n">
        <f aca="false">-SUM(B57:H57)-K57-L57-S57+SUM(U57:Z57)</f>
        <v>0</v>
      </c>
      <c r="K57" s="9" t="n">
        <v>-1553.50995095502</v>
      </c>
      <c r="L57" s="9" t="n">
        <v>-61.1521960596015</v>
      </c>
      <c r="N57" s="9" t="n">
        <v>9610.3546843848</v>
      </c>
      <c r="P57" s="7"/>
      <c r="Q57" s="7"/>
      <c r="S57" s="9" t="n">
        <v>-1.77682451928</v>
      </c>
      <c r="V57" s="9" t="n">
        <v>0</v>
      </c>
      <c r="W57" s="9" t="n">
        <v>109.569050406646</v>
      </c>
      <c r="X57" s="9" t="n">
        <v>7231.55732683864</v>
      </c>
      <c r="Y57" s="9" t="n">
        <v>3506.20961301267</v>
      </c>
      <c r="Z57" s="9" t="n">
        <v>109.569050406646</v>
      </c>
    </row>
    <row r="58" customFormat="false" ht="10.2" hidden="false" customHeight="false" outlineLevel="0" collapsed="false">
      <c r="A58" s="12" t="n">
        <v>2015</v>
      </c>
      <c r="B58" s="9" t="n">
        <v>10160.4783170834</v>
      </c>
      <c r="C58" s="9" t="n">
        <v>3337.0803608736</v>
      </c>
      <c r="D58" s="9" t="n">
        <v>-80.6445372172798</v>
      </c>
      <c r="E58" s="9" t="n">
        <v>-1.587653088</v>
      </c>
      <c r="F58" s="9" t="n">
        <v>-98.49595127952</v>
      </c>
      <c r="H58" s="7"/>
      <c r="I58" s="8" t="n">
        <f aca="false">-SUM(B58:H58)-K58-L58-S58+SUM(U58:Z58)</f>
        <v>0</v>
      </c>
      <c r="K58" s="9" t="n">
        <v>-1929.732490344</v>
      </c>
      <c r="L58" s="9" t="n">
        <v>-58.9428726840899</v>
      </c>
      <c r="N58" s="9" t="n">
        <v>10160.4783170834</v>
      </c>
      <c r="P58" s="7"/>
      <c r="Q58" s="7"/>
      <c r="S58" s="9" t="n">
        <v>-2.01885881544</v>
      </c>
      <c r="V58" s="9" t="n">
        <v>0</v>
      </c>
      <c r="W58" s="9" t="n">
        <v>113.261363145287</v>
      </c>
      <c r="X58" s="9" t="n">
        <v>7475.24996758895</v>
      </c>
      <c r="Y58" s="9" t="n">
        <v>3624.36362064919</v>
      </c>
      <c r="Z58" s="9" t="n">
        <v>113.261363145287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en-US</dc:language>
  <cp:lastModifiedBy/>
  <dcterms:modified xsi:type="dcterms:W3CDTF">2017-02-17T18:07:47Z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