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384" tabRatio="847" activeTab="1"/>
  </bookViews>
  <sheets>
    <sheet name="Electricidad" sheetId="1" r:id="rId1"/>
    <sheet name="Nuclear" sheetId="2" r:id="rId2"/>
    <sheet name="Hidro" sheetId="3" r:id="rId3"/>
    <sheet name="Gas Dist" sheetId="4" r:id="rId4"/>
    <sheet name="GAs Ups" sheetId="5" r:id="rId5"/>
    <sheet name="Pet Ups" sheetId="6" r:id="rId6"/>
    <sheet name="Gasolina" sheetId="16" r:id="rId7"/>
    <sheet name="Fueloil" sheetId="7" r:id="rId8"/>
    <sheet name="Gasoil" sheetId="8" r:id="rId9"/>
    <sheet name="Motonaftas" sheetId="17" r:id="rId10"/>
    <sheet name="Otras naftas" sheetId="9" r:id="rId11"/>
    <sheet name="Kerosene" sheetId="10" r:id="rId12"/>
    <sheet name="No Energetico" sheetId="18" r:id="rId13"/>
    <sheet name="Gas de Refineria" sheetId="11" r:id="rId14"/>
    <sheet name="Etano" sheetId="19" r:id="rId15"/>
    <sheet name="GLP" sheetId="12" r:id="rId16"/>
    <sheet name="Solar" sheetId="20" r:id="rId17"/>
    <sheet name="Eolica" sheetId="21" r:id="rId18"/>
    <sheet name="Bagazo" sheetId="23" r:id="rId19"/>
    <sheet name="Otros Primar" sheetId="22" r:id="rId20"/>
    <sheet name="Aceites" sheetId="24" r:id="rId21"/>
    <sheet name="Alcohol" sheetId="25" r:id="rId22"/>
    <sheet name="Bioetanol" sheetId="26" r:id="rId23"/>
    <sheet name="Biodiesel" sheetId="27" r:id="rId24"/>
    <sheet name="Leña" sheetId="28" r:id="rId25"/>
    <sheet name="Carbon Vegetal" sheetId="14" r:id="rId26"/>
    <sheet name="Carbon Mineral" sheetId="30" r:id="rId27"/>
    <sheet name="Carbon Residual" sheetId="31" r:id="rId28"/>
    <sheet name="Coque Petrol" sheetId="32" r:id="rId29"/>
    <sheet name="Coque Carbon" sheetId="33" r:id="rId30"/>
    <sheet name="Gas Coqueria" sheetId="34" r:id="rId31"/>
    <sheet name="NE Carbon" sheetId="15" r:id="rId32"/>
    <sheet name="Gas A.Horno" sheetId="35" r:id="rId33"/>
  </sheets>
  <calcPr calcId="152511"/>
</workbook>
</file>

<file path=xl/calcChain.xml><?xml version="1.0" encoding="utf-8"?>
<calcChain xmlns="http://schemas.openxmlformats.org/spreadsheetml/2006/main">
  <c r="I58" i="30" l="1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58" i="15" l="1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58" i="14" l="1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58" i="28" l="1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58" i="27" l="1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58" i="12" l="1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58" i="16" l="1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58" i="19" l="1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58" i="11" l="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58" i="18" l="1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58" i="1"/>
  <c r="I58" i="1" s="1"/>
  <c r="B57" i="1"/>
  <c r="I57" i="1" s="1"/>
  <c r="B56" i="1"/>
  <c r="I56" i="1" s="1"/>
  <c r="B55" i="1"/>
  <c r="I55" i="1" s="1"/>
  <c r="B54" i="1"/>
  <c r="I54" i="1" s="1"/>
  <c r="B53" i="1"/>
  <c r="I53" i="1" s="1"/>
  <c r="B52" i="1"/>
  <c r="I52" i="1" s="1"/>
  <c r="B51" i="1"/>
  <c r="I51" i="1" s="1"/>
  <c r="B50" i="1"/>
  <c r="I50" i="1" s="1"/>
  <c r="B49" i="1"/>
  <c r="I49" i="1" s="1"/>
  <c r="B48" i="1"/>
  <c r="I48" i="1" s="1"/>
  <c r="B47" i="1"/>
  <c r="I47" i="1" s="1"/>
  <c r="B46" i="1"/>
  <c r="I46" i="1" s="1"/>
  <c r="B45" i="1"/>
  <c r="I45" i="1" s="1"/>
  <c r="B44" i="1"/>
  <c r="I44" i="1" s="1"/>
  <c r="B43" i="1"/>
  <c r="I43" i="1" s="1"/>
  <c r="B42" i="1"/>
  <c r="I42" i="1" s="1"/>
  <c r="B41" i="1"/>
  <c r="I41" i="1" s="1"/>
  <c r="B40" i="1"/>
  <c r="I40" i="1" s="1"/>
  <c r="B39" i="1"/>
  <c r="I39" i="1" s="1"/>
  <c r="B38" i="1"/>
  <c r="I38" i="1" s="1"/>
  <c r="B37" i="1"/>
  <c r="I37" i="1" s="1"/>
  <c r="B36" i="1"/>
  <c r="I36" i="1" s="1"/>
  <c r="B35" i="1"/>
  <c r="I35" i="1" s="1"/>
  <c r="B34" i="1"/>
  <c r="I34" i="1" s="1"/>
  <c r="B33" i="1"/>
  <c r="I33" i="1" s="1"/>
  <c r="B32" i="1"/>
  <c r="I32" i="1" s="1"/>
  <c r="B31" i="1"/>
  <c r="I31" i="1" s="1"/>
  <c r="B30" i="1"/>
  <c r="I30" i="1" s="1"/>
  <c r="B29" i="1"/>
  <c r="I29" i="1" s="1"/>
  <c r="B28" i="1"/>
  <c r="I28" i="1" s="1"/>
  <c r="B27" i="1"/>
  <c r="I27" i="1" s="1"/>
  <c r="B26" i="1"/>
  <c r="I26" i="1" s="1"/>
  <c r="B25" i="1"/>
  <c r="I25" i="1" s="1"/>
  <c r="B24" i="1"/>
  <c r="I24" i="1" s="1"/>
  <c r="B23" i="1"/>
  <c r="I23" i="1" s="1"/>
  <c r="B22" i="1"/>
  <c r="I22" i="1" s="1"/>
  <c r="B21" i="1"/>
  <c r="I21" i="1" s="1"/>
  <c r="B20" i="1"/>
  <c r="I20" i="1" s="1"/>
  <c r="B19" i="1"/>
  <c r="I19" i="1" s="1"/>
  <c r="B18" i="1"/>
  <c r="I18" i="1" s="1"/>
  <c r="B17" i="1"/>
  <c r="I17" i="1" s="1"/>
  <c r="B16" i="1"/>
  <c r="I16" i="1" s="1"/>
  <c r="B15" i="1"/>
  <c r="I15" i="1" s="1"/>
  <c r="B14" i="1"/>
  <c r="I14" i="1" s="1"/>
  <c r="B13" i="1"/>
  <c r="I13" i="1" s="1"/>
  <c r="B12" i="1"/>
  <c r="I12" i="1" s="1"/>
  <c r="B11" i="1"/>
  <c r="I11" i="1" s="1"/>
  <c r="B10" i="1"/>
  <c r="I10" i="1" s="1"/>
  <c r="B9" i="1"/>
  <c r="I9" i="1" s="1"/>
  <c r="B8" i="1"/>
  <c r="I8" i="1" s="1"/>
  <c r="B7" i="1"/>
  <c r="I7" i="1" s="1"/>
  <c r="B6" i="1"/>
  <c r="I6" i="1" s="1"/>
  <c r="B5" i="1"/>
  <c r="I5" i="1" s="1"/>
  <c r="B4" i="1"/>
  <c r="I4" i="1" s="1"/>
  <c r="B3" i="1"/>
  <c r="I3" i="1" s="1"/>
</calcChain>
</file>

<file path=xl/sharedStrings.xml><?xml version="1.0" encoding="utf-8"?>
<sst xmlns="http://schemas.openxmlformats.org/spreadsheetml/2006/main" count="827" uniqueCount="57">
  <si>
    <t>ELECTRICIDAD</t>
  </si>
  <si>
    <t>KTEP</t>
  </si>
  <si>
    <t>NUCLEAR</t>
  </si>
  <si>
    <t>PETROLEO</t>
  </si>
  <si>
    <t>AJUSTE</t>
  </si>
  <si>
    <t>FUELOIL</t>
  </si>
  <si>
    <t>GASOIL</t>
  </si>
  <si>
    <t>OTRAS NAFTAS</t>
  </si>
  <si>
    <t>NO ENERGETICO</t>
  </si>
  <si>
    <t>GLP</t>
  </si>
  <si>
    <t>SOLAR</t>
  </si>
  <si>
    <t>EOLICA</t>
  </si>
  <si>
    <t>LEÑA</t>
  </si>
  <si>
    <t>GAS COQUERIA</t>
  </si>
  <si>
    <t>EL PROBLEMA ES LA GASOLINA QUE SE AGREGA A LA PRODU</t>
  </si>
  <si>
    <t>PROD</t>
  </si>
  <si>
    <t>IMPO</t>
  </si>
  <si>
    <t>V.STK.</t>
  </si>
  <si>
    <t>EXPO</t>
  </si>
  <si>
    <t>BUNK</t>
  </si>
  <si>
    <t>NO AP</t>
  </si>
  <si>
    <t>PERD</t>
  </si>
  <si>
    <t>CENT</t>
  </si>
  <si>
    <t>AUTO</t>
  </si>
  <si>
    <t>P.TRA.</t>
  </si>
  <si>
    <t>REFI</t>
  </si>
  <si>
    <t>ACEI</t>
  </si>
  <si>
    <t>COQ</t>
  </si>
  <si>
    <t>CARB</t>
  </si>
  <si>
    <t>A.HOR</t>
  </si>
  <si>
    <t>C.PROP</t>
  </si>
  <si>
    <t>NO ENER</t>
  </si>
  <si>
    <t>RESID</t>
  </si>
  <si>
    <t>COMER</t>
  </si>
  <si>
    <t>TRANS</t>
  </si>
  <si>
    <t>AGROP</t>
  </si>
  <si>
    <t>INDUS</t>
  </si>
  <si>
    <t>HIDRAULICA</t>
  </si>
  <si>
    <t>GAS DISTRIBUIDO</t>
  </si>
  <si>
    <t>GAS DE POZO</t>
  </si>
  <si>
    <t>MOTONAFTAS</t>
  </si>
  <si>
    <t>KEROSENE</t>
  </si>
  <si>
    <t>GAS DE REFINERIA</t>
  </si>
  <si>
    <t>ETANO</t>
  </si>
  <si>
    <t>GASOLINA ESTABILIZADA PETROLEO y GAS</t>
  </si>
  <si>
    <t>BAGAZO</t>
  </si>
  <si>
    <t>BIOETANOL</t>
  </si>
  <si>
    <t>BIODIESEL</t>
  </si>
  <si>
    <t>OTROS PRIMARIOS</t>
  </si>
  <si>
    <t>ACEITES VEGETALES</t>
  </si>
  <si>
    <t>ALCOHOL VEGETAL</t>
  </si>
  <si>
    <t>CARBON VEGETAL</t>
  </si>
  <si>
    <t xml:space="preserve">EL VALOR DE ENTRADA A LA PLANTA ESTA AJUSTADO. VER DETALLE DEL CALCULO EN LA HOJA TRANSFOR. </t>
  </si>
  <si>
    <t>CARBON MINERAL</t>
  </si>
  <si>
    <t>CARBON RESIDUAL</t>
  </si>
  <si>
    <t>COQUE PETROLEO</t>
  </si>
  <si>
    <t>COQUE DE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</si>
</sst>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;[Red]&quot;$&quot;\ \-#,##0"/>
    <numFmt numFmtId="164" formatCode="_-* #,##0.00\ _€_-;\-* #,##0.00\ _€_-;_-* &quot;-&quot;??\ _€_-;_-@_-"/>
    <numFmt numFmtId="165" formatCode="_-* #,##0\ _€_-;\-* #,##0\ _€_-;_-* &quot;-&quot;??\ _€_-;_-@_-"/>
    <numFmt numFmtId="166" formatCode="_ * #,##0_ ;_ * \-#,##0_ ;_ * &quot;-&quot;??_ ;_ @_ "/>
    <numFmt numFmtId="167" formatCode="0.0%"/>
    <numFmt numFmtId="168" formatCode="0.0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/>
    <xf numFmtId="165" fontId="2" fillId="2" borderId="0" xfId="1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0" xfId="0" applyNumberFormat="1" applyFont="1" applyFill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4" xfId="0" applyNumberFormat="1" applyFont="1" applyFill="1" applyBorder="1"/>
    <xf numFmtId="165" fontId="2" fillId="3" borderId="0" xfId="0" applyNumberFormat="1" applyFont="1" applyFill="1"/>
    <xf numFmtId="0" fontId="2" fillId="3" borderId="0" xfId="0" applyFont="1" applyFill="1"/>
    <xf numFmtId="165" fontId="2" fillId="3" borderId="0" xfId="0" applyNumberFormat="1" applyFont="1" applyFill="1" applyBorder="1"/>
    <xf numFmtId="165" fontId="2" fillId="0" borderId="0" xfId="0" applyNumberFormat="1" applyFont="1" applyFill="1" applyBorder="1"/>
    <xf numFmtId="0" fontId="3" fillId="0" borderId="6" xfId="0" applyFont="1" applyBorder="1" applyAlignment="1">
      <alignment horizontal="center"/>
    </xf>
    <xf numFmtId="165" fontId="2" fillId="4" borderId="0" xfId="0" applyNumberFormat="1" applyFont="1" applyFill="1"/>
    <xf numFmtId="0" fontId="3" fillId="0" borderId="0" xfId="0" applyFont="1" applyAlignment="1">
      <alignment horizontal="left"/>
    </xf>
    <xf numFmtId="165" fontId="2" fillId="0" borderId="5" xfId="0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5" xfId="0" applyNumberFormat="1" applyFont="1" applyFill="1" applyBorder="1"/>
  </cellXfs>
  <cellStyles count="30">
    <cellStyle name="Comma" xfId="1" builtinId="3"/>
    <cellStyle name="Millares 10" xfId="4"/>
    <cellStyle name="Millares 2" xfId="5"/>
    <cellStyle name="Millares 3" xfId="6"/>
    <cellStyle name="Millares 4" xfId="7"/>
    <cellStyle name="Millares 40" xfId="8"/>
    <cellStyle name="Millares 41" xfId="9"/>
    <cellStyle name="Millares 5" xfId="10"/>
    <cellStyle name="Millares 6" xfId="11"/>
    <cellStyle name="Millares 7" xfId="12"/>
    <cellStyle name="Millares 8" xfId="13"/>
    <cellStyle name="Millares 9" xfId="14"/>
    <cellStyle name="Millares 9 10" xfId="15"/>
    <cellStyle name="Millares 9 11" xfId="16"/>
    <cellStyle name="Millares 9 2" xfId="17"/>
    <cellStyle name="Millares 9 3" xfId="18"/>
    <cellStyle name="Millares 9 4" xfId="19"/>
    <cellStyle name="Millares 9 5" xfId="20"/>
    <cellStyle name="Millares 9 6" xfId="21"/>
    <cellStyle name="Millares 9 7" xfId="22"/>
    <cellStyle name="Millares 9 8" xfId="23"/>
    <cellStyle name="Millares 9 9" xfId="24"/>
    <cellStyle name="Normal" xfId="0" builtinId="0"/>
    <cellStyle name="Normal 2" xfId="25"/>
    <cellStyle name="Normal 2 2" xfId="2"/>
    <cellStyle name="Normal 3" xfId="26"/>
    <cellStyle name="Porcentual 13" xfId="27"/>
    <cellStyle name="Porcentual 2" xfId="28"/>
    <cellStyle name="Porcentual 2 2" xfId="3"/>
    <cellStyle name="Porcentual 3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8"/>
  <sheetViews>
    <sheetView workbookViewId="0">
      <selection activeCell="D17" sqref="D17"/>
    </sheetView>
  </sheetViews>
  <sheetFormatPr defaultColWidth="11.44140625" defaultRowHeight="10.199999999999999" x14ac:dyDescent="0.2"/>
  <cols>
    <col min="1" max="1" width="11.44140625" style="1"/>
    <col min="2" max="9" width="7.44140625" style="1" customWidth="1"/>
    <col min="10" max="10" width="2.5546875" style="1" customWidth="1"/>
    <col min="11" max="19" width="8.33203125" style="1" customWidth="1"/>
    <col min="20" max="20" width="2.5546875" style="1" customWidth="1"/>
    <col min="21" max="26" width="8.109375" style="1" customWidth="1"/>
    <col min="27" max="16384" width="11.44140625" style="1"/>
  </cols>
  <sheetData>
    <row r="1" spans="1:26" x14ac:dyDescent="0.2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5">
        <v>1960</v>
      </c>
      <c r="B3" s="3">
        <f>+K3+L3</f>
        <v>905.79787599999997</v>
      </c>
      <c r="C3" s="3">
        <v>0</v>
      </c>
      <c r="E3" s="3">
        <v>0</v>
      </c>
      <c r="F3" s="3"/>
      <c r="H3" s="3">
        <v>-102.22476999999999</v>
      </c>
      <c r="I3" s="24">
        <f>-SUM(B3:H3)-S3+SUM(V3:Z3)</f>
        <v>0</v>
      </c>
      <c r="K3" s="3">
        <v>684.79787599999997</v>
      </c>
      <c r="L3" s="3">
        <v>221</v>
      </c>
      <c r="O3" s="3"/>
      <c r="R3" s="3"/>
      <c r="S3" s="3">
        <v>-37.79999999999999</v>
      </c>
      <c r="V3" s="3">
        <v>267.61832600000002</v>
      </c>
      <c r="W3" s="3">
        <v>17.005984000000002</v>
      </c>
      <c r="X3" s="3">
        <v>31.621167999999997</v>
      </c>
      <c r="Y3" s="3">
        <v>0</v>
      </c>
      <c r="Z3" s="3">
        <v>449.52762799999999</v>
      </c>
    </row>
    <row r="4" spans="1:26" x14ac:dyDescent="0.2">
      <c r="A4" s="5">
        <v>1961</v>
      </c>
      <c r="B4" s="3">
        <f t="shared" ref="B4:B58" si="0">+K4+L4</f>
        <v>981.32498799999985</v>
      </c>
      <c r="C4" s="3">
        <v>0</v>
      </c>
      <c r="E4" s="3">
        <v>0</v>
      </c>
      <c r="F4" s="3"/>
      <c r="H4" s="3">
        <v>-118.09631800000007</v>
      </c>
      <c r="I4" s="24">
        <f t="shared" ref="I4:I58" si="1">-SUM(B4:H4)-S4+SUM(V4:Z4)</f>
        <v>0</v>
      </c>
      <c r="K4" s="3">
        <v>741.32498799999985</v>
      </c>
      <c r="L4" s="3">
        <v>240</v>
      </c>
      <c r="O4" s="3"/>
      <c r="R4" s="3"/>
      <c r="S4" s="3">
        <v>-34.4</v>
      </c>
      <c r="V4" s="3">
        <v>219.94508599999998</v>
      </c>
      <c r="W4" s="3">
        <v>159.86032600000001</v>
      </c>
      <c r="X4" s="3">
        <v>28.978387999999999</v>
      </c>
      <c r="Y4" s="3">
        <v>0</v>
      </c>
      <c r="Z4" s="3">
        <v>420.04487</v>
      </c>
    </row>
    <row r="5" spans="1:26" x14ac:dyDescent="0.2">
      <c r="A5" s="5">
        <v>1962</v>
      </c>
      <c r="B5" s="3">
        <f t="shared" si="0"/>
        <v>1017.047476</v>
      </c>
      <c r="C5" s="3">
        <v>0</v>
      </c>
      <c r="E5" s="3">
        <v>0</v>
      </c>
      <c r="F5" s="3"/>
      <c r="H5" s="3">
        <v>-124.70827399999997</v>
      </c>
      <c r="I5" s="24">
        <f t="shared" si="1"/>
        <v>0</v>
      </c>
      <c r="K5" s="3">
        <v>753.04747599999996</v>
      </c>
      <c r="L5" s="3">
        <v>264</v>
      </c>
      <c r="O5" s="3"/>
      <c r="R5" s="3"/>
      <c r="S5" s="3">
        <v>-30.2</v>
      </c>
      <c r="V5" s="3">
        <v>236.64533999999998</v>
      </c>
      <c r="W5" s="3">
        <v>165.60762</v>
      </c>
      <c r="X5" s="3">
        <v>25.179165999999999</v>
      </c>
      <c r="Y5" s="3">
        <v>0</v>
      </c>
      <c r="Z5" s="3">
        <v>434.70707600000003</v>
      </c>
    </row>
    <row r="6" spans="1:26" x14ac:dyDescent="0.2">
      <c r="A6" s="5">
        <v>1963</v>
      </c>
      <c r="B6" s="3">
        <f t="shared" si="0"/>
        <v>1060.64354</v>
      </c>
      <c r="C6" s="3">
        <v>0</v>
      </c>
      <c r="E6" s="3">
        <v>0</v>
      </c>
      <c r="F6" s="3"/>
      <c r="H6" s="3">
        <v>-118.36168399999998</v>
      </c>
      <c r="I6" s="24">
        <f t="shared" si="1"/>
        <v>0</v>
      </c>
      <c r="K6" s="3">
        <v>785.64353999999992</v>
      </c>
      <c r="L6" s="3">
        <v>275</v>
      </c>
      <c r="O6" s="3"/>
      <c r="R6" s="3"/>
      <c r="S6" s="3">
        <v>-41.4</v>
      </c>
      <c r="V6" s="3">
        <v>255.57282199999997</v>
      </c>
      <c r="W6" s="3">
        <v>177.06359399999999</v>
      </c>
      <c r="X6" s="3">
        <v>19.469282</v>
      </c>
      <c r="Y6" s="3">
        <v>0</v>
      </c>
      <c r="Z6" s="3">
        <v>448.77615800000001</v>
      </c>
    </row>
    <row r="7" spans="1:26" x14ac:dyDescent="0.2">
      <c r="A7" s="5">
        <v>1964</v>
      </c>
      <c r="B7" s="3">
        <f t="shared" si="0"/>
        <v>1193.8127259999999</v>
      </c>
      <c r="C7" s="3">
        <v>0</v>
      </c>
      <c r="E7" s="3">
        <v>0</v>
      </c>
      <c r="F7" s="3"/>
      <c r="H7" s="3">
        <v>-140.03261799999999</v>
      </c>
      <c r="I7" s="24">
        <f t="shared" si="1"/>
        <v>0</v>
      </c>
      <c r="K7" s="3">
        <v>874.81272599999988</v>
      </c>
      <c r="L7" s="3">
        <v>319</v>
      </c>
      <c r="O7" s="3"/>
      <c r="R7" s="3"/>
      <c r="S7" s="3">
        <v>-43.6</v>
      </c>
      <c r="V7" s="3">
        <v>270.67545399999995</v>
      </c>
      <c r="W7" s="3">
        <v>188.30078399999999</v>
      </c>
      <c r="X7" s="3">
        <v>20.352845999999996</v>
      </c>
      <c r="Y7" s="3">
        <v>0</v>
      </c>
      <c r="Z7" s="3">
        <v>530.85102399999994</v>
      </c>
    </row>
    <row r="8" spans="1:26" x14ac:dyDescent="0.2">
      <c r="A8" s="5">
        <v>1965</v>
      </c>
      <c r="B8" s="3">
        <f t="shared" si="0"/>
        <v>1317.8592359999998</v>
      </c>
      <c r="C8" s="3">
        <v>0</v>
      </c>
      <c r="E8" s="3">
        <v>0</v>
      </c>
      <c r="F8" s="3"/>
      <c r="H8" s="3">
        <v>-146.33074200000004</v>
      </c>
      <c r="I8" s="24">
        <f t="shared" si="1"/>
        <v>0</v>
      </c>
      <c r="K8" s="3">
        <v>958.8592359999999</v>
      </c>
      <c r="L8" s="3">
        <v>359</v>
      </c>
      <c r="O8" s="3"/>
      <c r="R8" s="3"/>
      <c r="S8" s="3">
        <v>-52.20000000000001</v>
      </c>
      <c r="V8" s="3">
        <v>291.85561999999999</v>
      </c>
      <c r="W8" s="3">
        <v>205.06571</v>
      </c>
      <c r="X8" s="3">
        <v>18.200953999999999</v>
      </c>
      <c r="Y8" s="3">
        <v>0</v>
      </c>
      <c r="Z8" s="3">
        <v>604.20620999999994</v>
      </c>
    </row>
    <row r="9" spans="1:26" x14ac:dyDescent="0.2">
      <c r="A9" s="5">
        <v>1966</v>
      </c>
      <c r="B9" s="3">
        <f t="shared" si="0"/>
        <v>1362.8682119999999</v>
      </c>
      <c r="C9" s="3">
        <v>0</v>
      </c>
      <c r="E9" s="3">
        <v>0</v>
      </c>
      <c r="F9" s="3"/>
      <c r="H9" s="3">
        <v>-147.29815599999998</v>
      </c>
      <c r="I9" s="24">
        <f t="shared" si="1"/>
        <v>0</v>
      </c>
      <c r="K9" s="3">
        <v>1005.868212</v>
      </c>
      <c r="L9" s="3">
        <v>357</v>
      </c>
      <c r="O9" s="3"/>
      <c r="R9" s="3"/>
      <c r="S9" s="3">
        <v>-52.20000000000001</v>
      </c>
      <c r="V9" s="3">
        <v>310.08031</v>
      </c>
      <c r="W9" s="3">
        <v>215.45106999999999</v>
      </c>
      <c r="X9" s="3">
        <v>15.138493999999998</v>
      </c>
      <c r="Y9" s="3">
        <v>0</v>
      </c>
      <c r="Z9" s="3">
        <v>622.70018200000004</v>
      </c>
    </row>
    <row r="10" spans="1:26" x14ac:dyDescent="0.2">
      <c r="A10" s="5">
        <v>1967</v>
      </c>
      <c r="B10" s="3">
        <f t="shared" si="0"/>
        <v>1475.890122</v>
      </c>
      <c r="C10" s="3">
        <v>0</v>
      </c>
      <c r="E10" s="3">
        <v>0</v>
      </c>
      <c r="F10" s="3"/>
      <c r="H10" s="3">
        <v>-155.43313599999996</v>
      </c>
      <c r="I10" s="24">
        <f t="shared" si="1"/>
        <v>0</v>
      </c>
      <c r="K10" s="3">
        <v>1067.890122</v>
      </c>
      <c r="L10" s="3">
        <v>407.99999999999994</v>
      </c>
      <c r="O10" s="3"/>
      <c r="R10" s="3"/>
      <c r="S10" s="3">
        <v>-56.4</v>
      </c>
      <c r="V10" s="3">
        <v>332.85981799999996</v>
      </c>
      <c r="W10" s="3">
        <v>231.60186999999999</v>
      </c>
      <c r="X10" s="3">
        <v>16.222093999999998</v>
      </c>
      <c r="Y10" s="3">
        <v>0</v>
      </c>
      <c r="Z10" s="3">
        <v>683.37320399999987</v>
      </c>
    </row>
    <row r="11" spans="1:26" x14ac:dyDescent="0.2">
      <c r="A11" s="5">
        <v>1968</v>
      </c>
      <c r="B11" s="3">
        <f t="shared" si="0"/>
        <v>1605.5306199999998</v>
      </c>
      <c r="C11" s="3">
        <v>0</v>
      </c>
      <c r="E11" s="3">
        <v>0</v>
      </c>
      <c r="F11" s="3"/>
      <c r="H11" s="3">
        <v>-165.20670599999997</v>
      </c>
      <c r="I11" s="24">
        <f t="shared" si="1"/>
        <v>0</v>
      </c>
      <c r="K11" s="3">
        <v>1161.5306199999998</v>
      </c>
      <c r="L11" s="3">
        <v>444</v>
      </c>
      <c r="O11" s="3"/>
      <c r="R11" s="3"/>
      <c r="S11" s="3">
        <v>-56</v>
      </c>
      <c r="V11" s="3">
        <v>358.24667399999998</v>
      </c>
      <c r="W11" s="3">
        <v>254.82591199999999</v>
      </c>
      <c r="X11" s="3">
        <v>21.215683999999996</v>
      </c>
      <c r="Y11" s="3">
        <v>0</v>
      </c>
      <c r="Z11" s="3">
        <v>750.03564400000005</v>
      </c>
    </row>
    <row r="12" spans="1:26" x14ac:dyDescent="0.2">
      <c r="A12" s="5">
        <v>1969</v>
      </c>
      <c r="B12" s="3">
        <f t="shared" si="0"/>
        <v>1714.4046179999998</v>
      </c>
      <c r="C12" s="3">
        <v>0</v>
      </c>
      <c r="E12" s="3">
        <v>0</v>
      </c>
      <c r="F12" s="3"/>
      <c r="H12" s="3">
        <v>-173.5660119999998</v>
      </c>
      <c r="I12" s="24">
        <f t="shared" si="1"/>
        <v>0</v>
      </c>
      <c r="K12" s="3">
        <v>1310.4046179999998</v>
      </c>
      <c r="L12" s="3">
        <v>404</v>
      </c>
      <c r="O12" s="3"/>
      <c r="R12" s="3"/>
      <c r="S12" s="3">
        <v>-75.7</v>
      </c>
      <c r="V12" s="3">
        <v>393.55319999999995</v>
      </c>
      <c r="W12" s="3">
        <v>279.97712799999999</v>
      </c>
      <c r="X12" s="3">
        <v>23.693946</v>
      </c>
      <c r="Y12" s="3">
        <v>0</v>
      </c>
      <c r="Z12" s="3">
        <v>767.91433199999994</v>
      </c>
    </row>
    <row r="13" spans="1:26" x14ac:dyDescent="0.2">
      <c r="A13" s="5">
        <v>1970</v>
      </c>
      <c r="B13" s="3">
        <f t="shared" si="0"/>
        <v>1868.4214360000001</v>
      </c>
      <c r="C13" s="3">
        <v>0</v>
      </c>
      <c r="E13" s="3">
        <v>-0.67252000000000001</v>
      </c>
      <c r="F13" s="3"/>
      <c r="H13" s="3">
        <v>-191.25217327999999</v>
      </c>
      <c r="I13" s="24">
        <f t="shared" si="1"/>
        <v>0</v>
      </c>
      <c r="K13" s="3">
        <v>1445.4214360000001</v>
      </c>
      <c r="L13" s="3">
        <v>423</v>
      </c>
      <c r="O13" s="3"/>
      <c r="R13" s="3"/>
      <c r="S13" s="3">
        <v>-74.77463671999999</v>
      </c>
      <c r="V13" s="3">
        <v>429.56716199999994</v>
      </c>
      <c r="W13" s="3">
        <v>308.15915599999994</v>
      </c>
      <c r="X13" s="3">
        <v>24.688019999999998</v>
      </c>
      <c r="Y13" s="3">
        <v>0</v>
      </c>
      <c r="Z13" s="3">
        <v>839.30776800000001</v>
      </c>
    </row>
    <row r="14" spans="1:26" x14ac:dyDescent="0.2">
      <c r="A14" s="5">
        <v>1971</v>
      </c>
      <c r="B14" s="3">
        <f t="shared" si="0"/>
        <v>2031.6424139999999</v>
      </c>
      <c r="C14" s="3">
        <v>0</v>
      </c>
      <c r="E14" s="3">
        <v>-0.7755479999999999</v>
      </c>
      <c r="F14" s="3"/>
      <c r="H14" s="3">
        <v>-218.59873363999998</v>
      </c>
      <c r="I14" s="24">
        <f t="shared" si="1"/>
        <v>0</v>
      </c>
      <c r="K14" s="3">
        <v>1603.7838139999999</v>
      </c>
      <c r="L14" s="3">
        <v>427.85859999999997</v>
      </c>
      <c r="O14" s="3"/>
      <c r="R14" s="3"/>
      <c r="S14" s="3">
        <v>-82.517882359999987</v>
      </c>
      <c r="V14" s="3">
        <v>451.77700599999991</v>
      </c>
      <c r="W14" s="3">
        <v>331.44872999999995</v>
      </c>
      <c r="X14" s="3">
        <v>24.914027999999998</v>
      </c>
      <c r="Y14" s="3">
        <v>0</v>
      </c>
      <c r="Z14" s="3">
        <v>921.61048599999992</v>
      </c>
    </row>
    <row r="15" spans="1:26" x14ac:dyDescent="0.2">
      <c r="A15" s="5">
        <v>1972</v>
      </c>
      <c r="B15" s="3">
        <f t="shared" si="0"/>
        <v>2176.3661379999999</v>
      </c>
      <c r="C15" s="3">
        <v>0</v>
      </c>
      <c r="E15" s="3">
        <v>-0.60277400000000003</v>
      </c>
      <c r="F15" s="3"/>
      <c r="H15" s="3">
        <v>-219.28947188000001</v>
      </c>
      <c r="I15" s="24">
        <f t="shared" si="1"/>
        <v>0</v>
      </c>
      <c r="K15" s="3">
        <v>1754.931738</v>
      </c>
      <c r="L15" s="3">
        <v>421.43439999999998</v>
      </c>
      <c r="O15" s="3"/>
      <c r="R15" s="3"/>
      <c r="S15" s="3">
        <v>-91.494748119999983</v>
      </c>
      <c r="V15" s="3">
        <v>482.698306</v>
      </c>
      <c r="W15" s="3">
        <v>352.12768799999998</v>
      </c>
      <c r="X15" s="3">
        <v>24.878251999999996</v>
      </c>
      <c r="Y15" s="3">
        <v>0</v>
      </c>
      <c r="Z15" s="3">
        <v>1005.2748979999999</v>
      </c>
    </row>
    <row r="16" spans="1:26" x14ac:dyDescent="0.2">
      <c r="A16" s="5">
        <v>1973</v>
      </c>
      <c r="B16" s="3">
        <f t="shared" si="0"/>
        <v>2292.8683599999995</v>
      </c>
      <c r="C16" s="3">
        <v>5.6498559999999998</v>
      </c>
      <c r="E16" s="3">
        <v>-0.257656</v>
      </c>
      <c r="F16" s="3"/>
      <c r="H16" s="3">
        <v>-233.11953177999999</v>
      </c>
      <c r="I16" s="24">
        <f t="shared" si="1"/>
        <v>0</v>
      </c>
      <c r="K16" s="3">
        <v>1858.4995599999997</v>
      </c>
      <c r="L16" s="3">
        <v>434.36879999999996</v>
      </c>
      <c r="O16" s="3"/>
      <c r="R16" s="3"/>
      <c r="S16" s="3">
        <v>-91.973970219999984</v>
      </c>
      <c r="V16" s="3">
        <v>503.53756799999996</v>
      </c>
      <c r="W16" s="3">
        <v>371.30388199999999</v>
      </c>
      <c r="X16" s="3">
        <v>25.110624000000001</v>
      </c>
      <c r="Y16" s="3">
        <v>0</v>
      </c>
      <c r="Z16" s="3">
        <v>1073.214984</v>
      </c>
    </row>
    <row r="17" spans="1:26" x14ac:dyDescent="0.2">
      <c r="A17" s="5">
        <v>1974</v>
      </c>
      <c r="B17" s="3">
        <f t="shared" si="0"/>
        <v>2403.6409180000001</v>
      </c>
      <c r="C17" s="3">
        <v>8.188661999999999</v>
      </c>
      <c r="E17" s="3">
        <v>-8.5741999999999985E-2</v>
      </c>
      <c r="F17" s="3"/>
      <c r="H17" s="3">
        <v>-266.31437722999993</v>
      </c>
      <c r="I17" s="24">
        <f t="shared" si="1"/>
        <v>0</v>
      </c>
      <c r="K17" s="3">
        <v>1981.561518</v>
      </c>
      <c r="L17" s="3">
        <v>422.07939999999996</v>
      </c>
      <c r="O17" s="3"/>
      <c r="R17" s="3"/>
      <c r="S17" s="3">
        <v>-92.838822769999993</v>
      </c>
      <c r="V17" s="3">
        <v>526.0801459999999</v>
      </c>
      <c r="W17" s="3">
        <v>378.74700999999993</v>
      </c>
      <c r="X17" s="3">
        <v>24.766193999999999</v>
      </c>
      <c r="Y17" s="3">
        <v>0</v>
      </c>
      <c r="Z17" s="3">
        <v>1122.997288</v>
      </c>
    </row>
    <row r="18" spans="1:26" x14ac:dyDescent="0.2">
      <c r="A18" s="5">
        <v>1975</v>
      </c>
      <c r="B18" s="3">
        <f t="shared" si="0"/>
        <v>2522.2320799999998</v>
      </c>
      <c r="C18" s="3">
        <v>10.247845999999999</v>
      </c>
      <c r="E18" s="3">
        <v>-0.14594199999999999</v>
      </c>
      <c r="F18" s="3"/>
      <c r="H18" s="3">
        <v>-274.24417578999999</v>
      </c>
      <c r="I18" s="24">
        <f t="shared" si="1"/>
        <v>0</v>
      </c>
      <c r="K18" s="3">
        <v>2111.60788</v>
      </c>
      <c r="L18" s="3">
        <v>410.62419999999997</v>
      </c>
      <c r="O18" s="3"/>
      <c r="R18" s="3"/>
      <c r="S18" s="3">
        <v>-98.877660209999988</v>
      </c>
      <c r="V18" s="3">
        <v>569.43016599999999</v>
      </c>
      <c r="W18" s="3">
        <v>397.70596799999998</v>
      </c>
      <c r="X18" s="3">
        <v>24.738071999999995</v>
      </c>
      <c r="Y18" s="3">
        <v>0</v>
      </c>
      <c r="Z18" s="3">
        <v>1167.3379419999999</v>
      </c>
    </row>
    <row r="19" spans="1:26" x14ac:dyDescent="0.2">
      <c r="A19" s="5">
        <v>1976</v>
      </c>
      <c r="B19" s="3">
        <f t="shared" si="0"/>
        <v>2598.6010259999998</v>
      </c>
      <c r="C19" s="3">
        <v>7.7802479999999994</v>
      </c>
      <c r="E19" s="3">
        <v>-0.11781999999999999</v>
      </c>
      <c r="F19" s="3"/>
      <c r="H19" s="3">
        <v>-272.08360854</v>
      </c>
      <c r="I19" s="24">
        <f t="shared" si="1"/>
        <v>0</v>
      </c>
      <c r="K19" s="3">
        <v>2168.7902259999996</v>
      </c>
      <c r="L19" s="3">
        <v>429.81080000000003</v>
      </c>
      <c r="O19" s="3"/>
      <c r="R19" s="3"/>
      <c r="S19" s="3">
        <v>-100.71409345999997</v>
      </c>
      <c r="V19" s="3">
        <v>597.67032999999992</v>
      </c>
      <c r="W19" s="3">
        <v>403.63850600000001</v>
      </c>
      <c r="X19" s="3">
        <v>23.829052000000001</v>
      </c>
      <c r="Y19" s="3">
        <v>39.304665999999997</v>
      </c>
      <c r="Z19" s="3">
        <v>1169.0231979999999</v>
      </c>
    </row>
    <row r="20" spans="1:26" x14ac:dyDescent="0.2">
      <c r="A20" s="5">
        <v>1977</v>
      </c>
      <c r="B20" s="3">
        <f t="shared" si="0"/>
        <v>2787.5488740000001</v>
      </c>
      <c r="C20" s="3">
        <v>6.9776099999999994</v>
      </c>
      <c r="E20" s="3">
        <v>-0.16838799999999998</v>
      </c>
      <c r="F20" s="3"/>
      <c r="H20" s="3">
        <v>-309.12112963999999</v>
      </c>
      <c r="I20" s="24">
        <f t="shared" si="1"/>
        <v>0</v>
      </c>
      <c r="K20" s="3">
        <v>2339.205074</v>
      </c>
      <c r="L20" s="3">
        <v>448.34379999999987</v>
      </c>
      <c r="O20" s="3"/>
      <c r="R20" s="3"/>
      <c r="S20" s="3">
        <v>-105.12109035999997</v>
      </c>
      <c r="V20" s="3">
        <v>611.70733599999994</v>
      </c>
      <c r="W20" s="3">
        <v>421.61783800000001</v>
      </c>
      <c r="X20" s="3">
        <v>22.679748</v>
      </c>
      <c r="Y20" s="3">
        <v>41.508329999999994</v>
      </c>
      <c r="Z20" s="3">
        <v>1282.6026239999999</v>
      </c>
    </row>
    <row r="21" spans="1:26" x14ac:dyDescent="0.2">
      <c r="A21" s="5">
        <v>1978</v>
      </c>
      <c r="B21" s="3">
        <f t="shared" si="0"/>
        <v>2875.3333740000003</v>
      </c>
      <c r="C21" s="3">
        <v>6.6644839999999999</v>
      </c>
      <c r="E21" s="3">
        <v>-0.34709599999999996</v>
      </c>
      <c r="F21" s="3"/>
      <c r="H21" s="3">
        <v>-331.01435217</v>
      </c>
      <c r="I21" s="24">
        <f t="shared" si="1"/>
        <v>0</v>
      </c>
      <c r="K21" s="3">
        <v>2483.5345740000002</v>
      </c>
      <c r="L21" s="3">
        <v>391.79879999999986</v>
      </c>
      <c r="O21" s="3"/>
      <c r="R21" s="3"/>
      <c r="S21" s="3">
        <v>-111.82544782999997</v>
      </c>
      <c r="V21" s="3">
        <v>652.41552200000001</v>
      </c>
      <c r="W21" s="3">
        <v>445.03950799999996</v>
      </c>
      <c r="X21" s="3">
        <v>22.378145999999997</v>
      </c>
      <c r="Y21" s="3">
        <v>36.892623999999998</v>
      </c>
      <c r="Z21" s="3">
        <v>1282.0851620000001</v>
      </c>
    </row>
    <row r="22" spans="1:26" x14ac:dyDescent="0.2">
      <c r="A22" s="5">
        <v>1979</v>
      </c>
      <c r="B22" s="3">
        <f t="shared" si="0"/>
        <v>3237.0751739999996</v>
      </c>
      <c r="C22" s="3">
        <v>3.872236</v>
      </c>
      <c r="E22" s="3">
        <v>-0.480568</v>
      </c>
      <c r="F22" s="3"/>
      <c r="H22" s="3">
        <v>-353.75737380999993</v>
      </c>
      <c r="I22" s="24">
        <f t="shared" si="1"/>
        <v>0</v>
      </c>
      <c r="K22" s="3">
        <v>2839.7723739999997</v>
      </c>
      <c r="L22" s="3">
        <v>397.30279999999988</v>
      </c>
      <c r="O22" s="3"/>
      <c r="R22" s="3"/>
      <c r="S22" s="3">
        <v>-121.07984418999999</v>
      </c>
      <c r="V22" s="3">
        <v>691.36380399999985</v>
      </c>
      <c r="W22" s="3">
        <v>472.22625799999997</v>
      </c>
      <c r="X22" s="3">
        <v>20.466795999999999</v>
      </c>
      <c r="Y22" s="3">
        <v>35.093676000000002</v>
      </c>
      <c r="Z22" s="3">
        <v>1546.4790899999998</v>
      </c>
    </row>
    <row r="23" spans="1:26" x14ac:dyDescent="0.2">
      <c r="A23" s="5">
        <v>1980</v>
      </c>
      <c r="B23" s="3">
        <f t="shared" si="0"/>
        <v>3414.6932100000004</v>
      </c>
      <c r="C23" s="3">
        <v>2.0237519999999996</v>
      </c>
      <c r="E23" s="3">
        <v>-0.55160399999999998</v>
      </c>
      <c r="F23" s="3"/>
      <c r="H23" s="3">
        <v>-417.17647850999998</v>
      </c>
      <c r="I23" s="24">
        <f t="shared" si="1"/>
        <v>0</v>
      </c>
      <c r="K23" s="3">
        <v>3067.6832100000001</v>
      </c>
      <c r="L23" s="3">
        <v>347.01</v>
      </c>
      <c r="O23" s="3"/>
      <c r="R23" s="3"/>
      <c r="S23" s="3">
        <v>-121.75129348999998</v>
      </c>
      <c r="V23" s="3">
        <v>762.11350999999991</v>
      </c>
      <c r="W23" s="3">
        <v>515.93386599999997</v>
      </c>
      <c r="X23" s="3">
        <v>22.542577999999999</v>
      </c>
      <c r="Y23" s="3">
        <v>40.902889999999999</v>
      </c>
      <c r="Z23" s="3">
        <v>1535.7447419999999</v>
      </c>
    </row>
    <row r="24" spans="1:26" x14ac:dyDescent="0.2">
      <c r="A24" s="5">
        <v>1981</v>
      </c>
      <c r="B24" s="3">
        <f t="shared" si="0"/>
        <v>3340.1339619999994</v>
      </c>
      <c r="C24" s="3">
        <v>4.3703479999999999</v>
      </c>
      <c r="E24" s="3">
        <v>-0.39061199999999996</v>
      </c>
      <c r="F24" s="3"/>
      <c r="H24" s="3">
        <v>-407.60707059999993</v>
      </c>
      <c r="I24" s="24">
        <f t="shared" si="1"/>
        <v>0</v>
      </c>
      <c r="K24" s="3">
        <v>3028.6333619999996</v>
      </c>
      <c r="L24" s="3">
        <v>311.50059999999996</v>
      </c>
      <c r="O24" s="3"/>
      <c r="R24" s="3"/>
      <c r="S24" s="3">
        <v>-123.93717139999998</v>
      </c>
      <c r="V24" s="3">
        <v>770.51046399999996</v>
      </c>
      <c r="W24" s="3">
        <v>536.83100599999989</v>
      </c>
      <c r="X24" s="3">
        <v>22.517723999999998</v>
      </c>
      <c r="Y24" s="3">
        <v>32.453303999999996</v>
      </c>
      <c r="Z24" s="3">
        <v>1450.2569579999999</v>
      </c>
    </row>
    <row r="25" spans="1:26" x14ac:dyDescent="0.2">
      <c r="A25" s="5">
        <v>1982</v>
      </c>
      <c r="B25" s="3">
        <f t="shared" si="0"/>
        <v>3430.2197359999996</v>
      </c>
      <c r="C25" s="3">
        <v>4.3522879999999997</v>
      </c>
      <c r="E25" s="3">
        <v>-0.52932999999999997</v>
      </c>
      <c r="F25" s="3"/>
      <c r="H25" s="3">
        <v>-448.88726151999998</v>
      </c>
      <c r="I25" s="24">
        <f t="shared" si="1"/>
        <v>0</v>
      </c>
      <c r="K25" s="3">
        <v>3111.2973359999996</v>
      </c>
      <c r="L25" s="3">
        <v>318.92239999999998</v>
      </c>
      <c r="O25" s="3"/>
      <c r="R25" s="3"/>
      <c r="S25" s="3">
        <v>-117.53746247999999</v>
      </c>
      <c r="V25" s="3">
        <v>742.89749799999993</v>
      </c>
      <c r="W25" s="3">
        <v>530.25398399999995</v>
      </c>
      <c r="X25" s="3">
        <v>22.686111999999998</v>
      </c>
      <c r="Y25" s="3">
        <v>35.215451999999999</v>
      </c>
      <c r="Z25" s="3">
        <v>1536.5649239999998</v>
      </c>
    </row>
    <row r="26" spans="1:26" x14ac:dyDescent="0.2">
      <c r="A26" s="5">
        <v>1983</v>
      </c>
      <c r="B26" s="3">
        <f t="shared" si="0"/>
        <v>3698.2307379999997</v>
      </c>
      <c r="C26" s="3">
        <v>0</v>
      </c>
      <c r="E26" s="3">
        <v>-0.46697999999999995</v>
      </c>
      <c r="F26" s="3"/>
      <c r="H26" s="3">
        <v>-516.97006924999994</v>
      </c>
      <c r="I26" s="24">
        <f t="shared" si="1"/>
        <v>0</v>
      </c>
      <c r="K26" s="3">
        <v>3345.6651379999998</v>
      </c>
      <c r="L26" s="3">
        <v>352.5655999999999</v>
      </c>
      <c r="O26" s="3"/>
      <c r="R26" s="3"/>
      <c r="S26" s="3">
        <v>-126.54849474999999</v>
      </c>
      <c r="V26" s="3">
        <v>775.72567600000002</v>
      </c>
      <c r="W26" s="3">
        <v>568.04909199999997</v>
      </c>
      <c r="X26" s="3">
        <v>23.972929999999998</v>
      </c>
      <c r="Y26" s="3">
        <v>31.386817999999998</v>
      </c>
      <c r="Z26" s="3">
        <v>1655.1106779999998</v>
      </c>
    </row>
    <row r="27" spans="1:26" x14ac:dyDescent="0.2">
      <c r="A27" s="5">
        <v>1984</v>
      </c>
      <c r="B27" s="3">
        <f t="shared" si="0"/>
        <v>3867.0420299999996</v>
      </c>
      <c r="C27" s="3">
        <v>0</v>
      </c>
      <c r="E27" s="3">
        <v>-0.47471999999999998</v>
      </c>
      <c r="F27" s="3"/>
      <c r="H27" s="3">
        <v>-535.37868100000003</v>
      </c>
      <c r="I27" s="24">
        <f t="shared" si="1"/>
        <v>0</v>
      </c>
      <c r="K27" s="3">
        <v>3511.5438299999996</v>
      </c>
      <c r="L27" s="3">
        <v>355.49820000000005</v>
      </c>
      <c r="O27" s="3"/>
      <c r="R27" s="3"/>
      <c r="S27" s="3">
        <v>-132.465757</v>
      </c>
      <c r="V27" s="3">
        <v>823.67996399999993</v>
      </c>
      <c r="W27" s="3">
        <v>610.13155799999993</v>
      </c>
      <c r="X27" s="3">
        <v>23.134257999999999</v>
      </c>
      <c r="Y27" s="3">
        <v>27.219257999999996</v>
      </c>
      <c r="Z27" s="3">
        <v>1714.5578339999997</v>
      </c>
    </row>
    <row r="28" spans="1:26" x14ac:dyDescent="0.2">
      <c r="A28" s="5">
        <v>1985</v>
      </c>
      <c r="B28" s="3">
        <f t="shared" si="0"/>
        <v>3896.1206079999997</v>
      </c>
      <c r="C28" s="3">
        <v>0</v>
      </c>
      <c r="E28" s="3">
        <v>-0.48392199999999996</v>
      </c>
      <c r="F28" s="3"/>
      <c r="H28" s="3">
        <v>-613.12176595999983</v>
      </c>
      <c r="I28" s="24">
        <f t="shared" si="1"/>
        <v>0</v>
      </c>
      <c r="K28" s="3">
        <v>3568.6928079999998</v>
      </c>
      <c r="L28" s="3">
        <v>327.42779999999999</v>
      </c>
      <c r="O28" s="3"/>
      <c r="R28" s="3"/>
      <c r="S28" s="3">
        <v>-133.14478204</v>
      </c>
      <c r="V28" s="3">
        <v>836.90994599999988</v>
      </c>
      <c r="W28" s="3">
        <v>604.16986599999996</v>
      </c>
      <c r="X28" s="3">
        <v>22.618859999999998</v>
      </c>
      <c r="Y28" s="3">
        <v>29.612465999999998</v>
      </c>
      <c r="Z28" s="3">
        <v>1656.0589999999997</v>
      </c>
    </row>
    <row r="29" spans="1:26" x14ac:dyDescent="0.2">
      <c r="A29" s="5">
        <v>1986</v>
      </c>
      <c r="B29" s="3">
        <f t="shared" si="0"/>
        <v>4215.908598</v>
      </c>
      <c r="C29" s="3">
        <v>8.3247999999999989E-2</v>
      </c>
      <c r="E29" s="3">
        <v>-0.54781999999999997</v>
      </c>
      <c r="F29" s="3"/>
      <c r="H29" s="3">
        <v>-667.27755910999997</v>
      </c>
      <c r="I29" s="24">
        <f t="shared" si="1"/>
        <v>0</v>
      </c>
      <c r="K29" s="3">
        <v>3871.6763979999996</v>
      </c>
      <c r="L29" s="3">
        <v>344.23220000000003</v>
      </c>
      <c r="O29" s="3"/>
      <c r="R29" s="3"/>
      <c r="S29" s="3">
        <v>-146.81710288999997</v>
      </c>
      <c r="V29" s="3">
        <v>906.42744399999992</v>
      </c>
      <c r="W29" s="3">
        <v>636.77805599999999</v>
      </c>
      <c r="X29" s="3">
        <v>25.749001999999997</v>
      </c>
      <c r="Y29" s="3">
        <v>35.389945999999995</v>
      </c>
      <c r="Z29" s="3">
        <v>1797.0049159999999</v>
      </c>
    </row>
    <row r="30" spans="1:26" x14ac:dyDescent="0.2">
      <c r="A30" s="5">
        <v>1987</v>
      </c>
      <c r="B30" s="3">
        <f t="shared" si="0"/>
        <v>4481.9139939999995</v>
      </c>
      <c r="C30" s="3">
        <v>15.513367999999998</v>
      </c>
      <c r="E30" s="3">
        <v>-0.55882799999999999</v>
      </c>
      <c r="F30" s="3"/>
      <c r="H30" s="3">
        <v>-709.02716468999984</v>
      </c>
      <c r="I30" s="24">
        <f t="shared" si="1"/>
        <v>0</v>
      </c>
      <c r="K30" s="3">
        <v>4135.4027939999996</v>
      </c>
      <c r="L30" s="3">
        <v>346.51119999999997</v>
      </c>
      <c r="O30" s="3"/>
      <c r="R30" s="3"/>
      <c r="S30" s="3">
        <v>-169.99947530999998</v>
      </c>
      <c r="V30" s="3">
        <v>1012.3299079999999</v>
      </c>
      <c r="W30" s="3">
        <v>664.76030600000001</v>
      </c>
      <c r="X30" s="3">
        <v>28.891098</v>
      </c>
      <c r="Y30" s="3">
        <v>32.360681999999997</v>
      </c>
      <c r="Z30" s="3">
        <v>1879.4998999999998</v>
      </c>
    </row>
    <row r="31" spans="1:26" x14ac:dyDescent="0.2">
      <c r="A31" s="5">
        <v>1988</v>
      </c>
      <c r="B31" s="3">
        <f t="shared" si="0"/>
        <v>4514.9587199999996</v>
      </c>
      <c r="C31" s="3">
        <v>71.480103999999997</v>
      </c>
      <c r="E31" s="3">
        <v>-0.96724199999999994</v>
      </c>
      <c r="F31" s="3"/>
      <c r="H31" s="3">
        <v>-757.21791613999994</v>
      </c>
      <c r="I31" s="24">
        <f t="shared" si="1"/>
        <v>0</v>
      </c>
      <c r="K31" s="3">
        <v>4126.5827199999994</v>
      </c>
      <c r="L31" s="3">
        <v>388.37600000000003</v>
      </c>
      <c r="O31" s="3"/>
      <c r="R31" s="3"/>
      <c r="S31" s="3">
        <v>-207.51099186000002</v>
      </c>
      <c r="V31" s="3">
        <v>957.20012399999996</v>
      </c>
      <c r="W31" s="3">
        <v>656.23951199999999</v>
      </c>
      <c r="X31" s="3">
        <v>28.456109999999995</v>
      </c>
      <c r="Y31" s="3">
        <v>32.947718000000002</v>
      </c>
      <c r="Z31" s="3">
        <v>1945.8992099999998</v>
      </c>
    </row>
    <row r="32" spans="1:26" x14ac:dyDescent="0.2">
      <c r="A32" s="5">
        <v>1989</v>
      </c>
      <c r="B32" s="3">
        <f t="shared" si="0"/>
        <v>4374.2019179999998</v>
      </c>
      <c r="C32" s="3">
        <v>19.375971999999997</v>
      </c>
      <c r="E32" s="3">
        <v>-1.0185839999999999</v>
      </c>
      <c r="F32" s="3"/>
      <c r="H32" s="3">
        <v>-736.32064155</v>
      </c>
      <c r="I32" s="24">
        <f t="shared" si="1"/>
        <v>0</v>
      </c>
      <c r="K32" s="3">
        <v>3992.5081179999997</v>
      </c>
      <c r="L32" s="3">
        <v>381.69380000000001</v>
      </c>
      <c r="O32" s="3"/>
      <c r="R32" s="3"/>
      <c r="S32" s="3">
        <v>-217.39992245000002</v>
      </c>
      <c r="V32" s="3">
        <v>908.5287679999999</v>
      </c>
      <c r="W32" s="3">
        <v>616.07432999999992</v>
      </c>
      <c r="X32" s="3">
        <v>27.743943999999999</v>
      </c>
      <c r="Y32" s="3">
        <v>36.776609999999998</v>
      </c>
      <c r="Z32" s="3">
        <v>1849.7150899999999</v>
      </c>
    </row>
    <row r="33" spans="1:26" x14ac:dyDescent="0.2">
      <c r="A33" s="5">
        <v>1990</v>
      </c>
      <c r="B33" s="3">
        <f t="shared" si="0"/>
        <v>4386.4208840000001</v>
      </c>
      <c r="C33" s="3">
        <v>75.511784000000006</v>
      </c>
      <c r="E33" s="3">
        <v>-4.8981299999999992</v>
      </c>
      <c r="F33" s="3"/>
      <c r="H33" s="3">
        <v>-778.33758070999988</v>
      </c>
      <c r="I33" s="24">
        <f t="shared" si="1"/>
        <v>0</v>
      </c>
      <c r="K33" s="3">
        <v>4042.1198839999997</v>
      </c>
      <c r="L33" s="3">
        <v>344.30099999999999</v>
      </c>
      <c r="O33" s="3"/>
      <c r="R33" s="3"/>
      <c r="S33" s="3">
        <v>-199.43374329</v>
      </c>
      <c r="V33" s="3">
        <v>956.38862799999993</v>
      </c>
      <c r="W33" s="3">
        <v>616.66970800000001</v>
      </c>
      <c r="X33" s="3">
        <v>27.10333</v>
      </c>
      <c r="Y33" s="3">
        <v>35.097975999999996</v>
      </c>
      <c r="Z33" s="3">
        <v>1844.0035719999998</v>
      </c>
    </row>
    <row r="34" spans="1:26" x14ac:dyDescent="0.2">
      <c r="A34" s="5">
        <v>1991</v>
      </c>
      <c r="B34" s="3">
        <f t="shared" si="0"/>
        <v>4631.4672199999995</v>
      </c>
      <c r="C34" s="3">
        <v>76.138293999999988</v>
      </c>
      <c r="E34" s="3">
        <v>-0.84107999999999994</v>
      </c>
      <c r="F34" s="3"/>
      <c r="H34" s="3">
        <v>-858.2709519399998</v>
      </c>
      <c r="I34" s="24">
        <f t="shared" si="1"/>
        <v>0</v>
      </c>
      <c r="K34" s="3">
        <v>4310.3862199999994</v>
      </c>
      <c r="L34" s="3">
        <v>321.08100000000002</v>
      </c>
      <c r="O34" s="3"/>
      <c r="R34" s="3"/>
      <c r="S34" s="3">
        <v>-212.50361005999997</v>
      </c>
      <c r="V34" s="3">
        <v>1033.2261019999999</v>
      </c>
      <c r="W34" s="3">
        <v>708.73761000000002</v>
      </c>
      <c r="X34" s="3">
        <v>21.199859999999997</v>
      </c>
      <c r="Y34" s="3">
        <v>39.069455999999995</v>
      </c>
      <c r="Z34" s="3">
        <v>1833.7568439999998</v>
      </c>
    </row>
    <row r="35" spans="1:26" x14ac:dyDescent="0.2">
      <c r="A35" s="5">
        <v>1992</v>
      </c>
      <c r="B35" s="3">
        <f t="shared" si="0"/>
        <v>4825.2103419999994</v>
      </c>
      <c r="C35" s="3">
        <v>223.80700199999998</v>
      </c>
      <c r="E35" s="3">
        <v>-2.012486</v>
      </c>
      <c r="F35" s="3"/>
      <c r="H35" s="3">
        <v>-950.17432862999988</v>
      </c>
      <c r="I35" s="24">
        <f t="shared" si="1"/>
        <v>0</v>
      </c>
      <c r="K35" s="3">
        <v>4497.7653419999997</v>
      </c>
      <c r="L35" s="3">
        <v>327.44499999999999</v>
      </c>
      <c r="O35" s="3"/>
      <c r="R35" s="3"/>
      <c r="S35" s="3">
        <v>-213.67270136999997</v>
      </c>
      <c r="V35" s="3">
        <v>1148.8666039999998</v>
      </c>
      <c r="W35" s="3">
        <v>787.29878199999985</v>
      </c>
      <c r="X35" s="3">
        <v>23.926403999999998</v>
      </c>
      <c r="Y35" s="3">
        <v>33.049971999999997</v>
      </c>
      <c r="Z35" s="3">
        <v>1890.0160659999999</v>
      </c>
    </row>
    <row r="36" spans="1:26" x14ac:dyDescent="0.2">
      <c r="A36" s="5">
        <v>1993</v>
      </c>
      <c r="B36" s="3">
        <f t="shared" si="0"/>
        <v>5320.714993999999</v>
      </c>
      <c r="C36" s="3">
        <v>127.66717199999999</v>
      </c>
      <c r="E36" s="3">
        <v>-2.0759539999999999</v>
      </c>
      <c r="F36" s="3"/>
      <c r="H36" s="3">
        <v>-1028.2021647499998</v>
      </c>
      <c r="I36" s="24">
        <f t="shared" si="1"/>
        <v>0</v>
      </c>
      <c r="K36" s="3">
        <v>4976.5171939999991</v>
      </c>
      <c r="L36" s="3">
        <v>344.19779999999997</v>
      </c>
      <c r="O36" s="3"/>
      <c r="R36" s="3"/>
      <c r="S36" s="3">
        <v>-242.00312924999997</v>
      </c>
      <c r="V36" s="3">
        <v>1262.7232939999999</v>
      </c>
      <c r="W36" s="3">
        <v>828.62169599999993</v>
      </c>
      <c r="X36" s="3">
        <v>23.621447999999997</v>
      </c>
      <c r="Y36" s="3">
        <v>33.018926</v>
      </c>
      <c r="Z36" s="3">
        <v>2028.1155539999997</v>
      </c>
    </row>
    <row r="37" spans="1:26" x14ac:dyDescent="0.2">
      <c r="A37" s="5">
        <v>1994</v>
      </c>
      <c r="B37" s="3">
        <f t="shared" si="0"/>
        <v>5643.4950099999996</v>
      </c>
      <c r="C37" s="3">
        <v>87.056595999999985</v>
      </c>
      <c r="E37" s="3">
        <v>-1.74881</v>
      </c>
      <c r="F37" s="3"/>
      <c r="H37" s="3">
        <v>-980.41314896999984</v>
      </c>
      <c r="I37" s="24">
        <f t="shared" si="1"/>
        <v>0</v>
      </c>
      <c r="K37" s="3">
        <v>5258.2838099999999</v>
      </c>
      <c r="L37" s="3">
        <v>385.21119999999996</v>
      </c>
      <c r="O37" s="3"/>
      <c r="R37" s="3"/>
      <c r="S37" s="3">
        <v>-244.82971102999997</v>
      </c>
      <c r="V37" s="3">
        <v>1368.7864059999999</v>
      </c>
      <c r="W37" s="3">
        <v>965.51632399999994</v>
      </c>
      <c r="X37" s="3">
        <v>25.714085999999998</v>
      </c>
      <c r="Y37" s="3">
        <v>37.429608000000002</v>
      </c>
      <c r="Z37" s="3">
        <v>2106.1135119999994</v>
      </c>
    </row>
    <row r="38" spans="1:26" x14ac:dyDescent="0.2">
      <c r="A38" s="5">
        <v>1995</v>
      </c>
      <c r="B38" s="3">
        <f t="shared" si="0"/>
        <v>5776.5558439999995</v>
      </c>
      <c r="C38" s="3">
        <v>201.44338999999999</v>
      </c>
      <c r="E38" s="3">
        <v>-18.884739999999997</v>
      </c>
      <c r="F38" s="3"/>
      <c r="H38" s="3">
        <v>-920.15688174999991</v>
      </c>
      <c r="I38" s="24">
        <f t="shared" si="1"/>
        <v>0</v>
      </c>
      <c r="K38" s="3">
        <v>5401.5700440000001</v>
      </c>
      <c r="L38" s="3">
        <v>374.98579999999987</v>
      </c>
      <c r="O38" s="3"/>
      <c r="R38" s="3"/>
      <c r="S38" s="3">
        <v>-223.31928524999998</v>
      </c>
      <c r="V38" s="3">
        <v>1469.5691179999999</v>
      </c>
      <c r="W38" s="3">
        <v>1058.5761499999999</v>
      </c>
      <c r="X38" s="3">
        <v>30.913344999999996</v>
      </c>
      <c r="Y38" s="3">
        <v>39.259085999999996</v>
      </c>
      <c r="Z38" s="3">
        <v>2217.3206279999999</v>
      </c>
    </row>
    <row r="39" spans="1:26" x14ac:dyDescent="0.2">
      <c r="A39" s="5">
        <v>1996</v>
      </c>
      <c r="B39" s="3">
        <f t="shared" si="0"/>
        <v>5999.3445199999987</v>
      </c>
      <c r="C39" s="3">
        <v>314.993404</v>
      </c>
      <c r="E39" s="3">
        <v>-25.829755999999996</v>
      </c>
      <c r="F39" s="3"/>
      <c r="H39" s="3">
        <v>-998.01250671310186</v>
      </c>
      <c r="I39" s="24">
        <f t="shared" si="1"/>
        <v>0</v>
      </c>
      <c r="K39" s="3">
        <v>5584.3515199999993</v>
      </c>
      <c r="L39" s="3">
        <v>414.99299999999994</v>
      </c>
      <c r="O39" s="3"/>
      <c r="R39" s="3"/>
      <c r="S39" s="3">
        <v>-219.45135053999999</v>
      </c>
      <c r="V39" s="3">
        <v>1514.8528816880012</v>
      </c>
      <c r="W39" s="3">
        <v>1157.2853329449304</v>
      </c>
      <c r="X39" s="3">
        <v>36.112603999999997</v>
      </c>
      <c r="Y39" s="3">
        <v>40.13940834595568</v>
      </c>
      <c r="Z39" s="3">
        <v>2322.65408376801</v>
      </c>
    </row>
    <row r="40" spans="1:26" x14ac:dyDescent="0.2">
      <c r="A40" s="5">
        <v>1997</v>
      </c>
      <c r="B40" s="3">
        <f t="shared" si="0"/>
        <v>6231.7724199999993</v>
      </c>
      <c r="C40" s="3">
        <v>470.08950199999998</v>
      </c>
      <c r="E40" s="3">
        <v>-23.842123999999998</v>
      </c>
      <c r="F40" s="3"/>
      <c r="H40" s="3">
        <v>-998.64210757999979</v>
      </c>
      <c r="I40" s="24">
        <f t="shared" si="1"/>
        <v>0</v>
      </c>
      <c r="K40" s="3">
        <v>5828.8194199999998</v>
      </c>
      <c r="L40" s="3">
        <v>402.95299999999992</v>
      </c>
      <c r="O40" s="3"/>
      <c r="R40" s="3"/>
      <c r="S40" s="3">
        <v>-227.35789642</v>
      </c>
      <c r="V40" s="3">
        <v>1592.2014199999999</v>
      </c>
      <c r="W40" s="3">
        <v>1226.8693779999999</v>
      </c>
      <c r="X40" s="3">
        <v>37.547083999999998</v>
      </c>
      <c r="Y40" s="3">
        <v>46.027285999999989</v>
      </c>
      <c r="Z40" s="3">
        <v>2549.3746259999998</v>
      </c>
    </row>
    <row r="41" spans="1:26" x14ac:dyDescent="0.2">
      <c r="A41" s="5">
        <v>1998</v>
      </c>
      <c r="B41" s="3">
        <f t="shared" si="0"/>
        <v>6378.5818159999999</v>
      </c>
      <c r="C41" s="3">
        <v>688.01977999999986</v>
      </c>
      <c r="E41" s="3">
        <v>0</v>
      </c>
      <c r="F41" s="3"/>
      <c r="H41" s="3">
        <v>-947.59055021999984</v>
      </c>
      <c r="I41" s="24">
        <f t="shared" si="1"/>
        <v>0</v>
      </c>
      <c r="K41" s="3">
        <v>5862.9602159999995</v>
      </c>
      <c r="L41" s="3">
        <v>515.62160000000006</v>
      </c>
      <c r="O41" s="3"/>
      <c r="R41" s="3"/>
      <c r="S41" s="3">
        <v>-216.45462378000002</v>
      </c>
      <c r="V41" s="3">
        <v>1649.449126</v>
      </c>
      <c r="W41" s="3">
        <v>1432.4324260000001</v>
      </c>
      <c r="X41" s="3">
        <v>40.818609999999993</v>
      </c>
      <c r="Y41" s="3">
        <v>50.397547999999993</v>
      </c>
      <c r="Z41" s="3">
        <v>2729.4587119999997</v>
      </c>
    </row>
    <row r="42" spans="1:26" x14ac:dyDescent="0.2">
      <c r="A42" s="5">
        <v>1999</v>
      </c>
      <c r="B42" s="3">
        <f t="shared" si="0"/>
        <v>6944.0472099999997</v>
      </c>
      <c r="C42" s="3">
        <v>553.33199799999988</v>
      </c>
      <c r="E42" s="3">
        <v>-92.885933999999992</v>
      </c>
      <c r="F42" s="3"/>
      <c r="H42" s="3">
        <v>-1017.8992237100001</v>
      </c>
      <c r="I42" s="24">
        <f t="shared" si="1"/>
        <v>0</v>
      </c>
      <c r="K42" s="3">
        <v>6292.5542099999993</v>
      </c>
      <c r="L42" s="3">
        <v>651.49300000000005</v>
      </c>
      <c r="O42" s="3"/>
      <c r="R42" s="3"/>
      <c r="S42" s="3">
        <v>-254.89596028999998</v>
      </c>
      <c r="V42" s="3">
        <v>1790.7796483156151</v>
      </c>
      <c r="W42" s="3">
        <v>1478.1378800789457</v>
      </c>
      <c r="X42" s="3">
        <v>44.503021999999994</v>
      </c>
      <c r="Y42" s="3">
        <v>45.918758683935245</v>
      </c>
      <c r="Z42" s="3">
        <v>2772.3587809215032</v>
      </c>
    </row>
    <row r="43" spans="1:26" x14ac:dyDescent="0.2">
      <c r="A43" s="5">
        <v>2000</v>
      </c>
      <c r="B43" s="3">
        <f t="shared" si="0"/>
        <v>7652.1046459999998</v>
      </c>
      <c r="C43" s="3">
        <v>623.39714400000003</v>
      </c>
      <c r="E43" s="3">
        <v>-517.90808199999992</v>
      </c>
      <c r="F43" s="3"/>
      <c r="H43" s="3">
        <v>-1064.1878882199999</v>
      </c>
      <c r="I43" s="24">
        <f t="shared" si="1"/>
        <v>0</v>
      </c>
      <c r="K43" s="3">
        <v>6971.0190459999994</v>
      </c>
      <c r="L43" s="3">
        <v>681.0856</v>
      </c>
      <c r="O43" s="3"/>
      <c r="R43" s="3"/>
      <c r="S43" s="3">
        <v>-231.51098777999997</v>
      </c>
      <c r="V43" s="3">
        <v>1848.3353919999997</v>
      </c>
      <c r="W43" s="3">
        <v>1528.3343799999998</v>
      </c>
      <c r="X43" s="3">
        <v>48.056455999999997</v>
      </c>
      <c r="Y43" s="3">
        <v>41.328761999999998</v>
      </c>
      <c r="Z43" s="3">
        <v>2995.8398419999999</v>
      </c>
    </row>
    <row r="44" spans="1:26" x14ac:dyDescent="0.2">
      <c r="A44" s="5">
        <v>2001</v>
      </c>
      <c r="B44" s="3">
        <f t="shared" si="0"/>
        <v>7751.8482880000001</v>
      </c>
      <c r="C44" s="3">
        <v>637.78072999999995</v>
      </c>
      <c r="E44" s="3">
        <v>-486.82295199999993</v>
      </c>
      <c r="F44" s="3"/>
      <c r="H44" s="3">
        <v>-1131.1804586420008</v>
      </c>
      <c r="I44" s="24">
        <f t="shared" si="1"/>
        <v>0</v>
      </c>
      <c r="K44" s="3">
        <v>7136.8482880000001</v>
      </c>
      <c r="L44" s="3">
        <v>614.99999999999989</v>
      </c>
      <c r="O44" s="3"/>
      <c r="R44" s="3"/>
      <c r="S44" s="3">
        <v>-214.51449216</v>
      </c>
      <c r="V44" s="3">
        <v>1900.5095531979998</v>
      </c>
      <c r="W44" s="3">
        <v>1644.7388199999998</v>
      </c>
      <c r="X44" s="3">
        <v>43.759036000000002</v>
      </c>
      <c r="Y44" s="3">
        <v>40.728568000000003</v>
      </c>
      <c r="Z44" s="3">
        <v>2927.3751379999994</v>
      </c>
    </row>
    <row r="45" spans="1:26" x14ac:dyDescent="0.2">
      <c r="A45" s="5">
        <v>2002</v>
      </c>
      <c r="B45" s="3">
        <f t="shared" si="0"/>
        <v>7274.7407199999998</v>
      </c>
      <c r="C45" s="3">
        <v>754.61929799999996</v>
      </c>
      <c r="E45" s="3">
        <v>-245.594156</v>
      </c>
      <c r="F45" s="3"/>
      <c r="H45" s="3">
        <v>-1155.4351343599999</v>
      </c>
      <c r="I45" s="24">
        <f t="shared" si="1"/>
        <v>0</v>
      </c>
      <c r="K45" s="3">
        <v>6590.7407199999998</v>
      </c>
      <c r="L45" s="3">
        <v>684</v>
      </c>
      <c r="O45" s="3"/>
      <c r="R45" s="3"/>
      <c r="S45" s="3">
        <v>-189.07609463999998</v>
      </c>
      <c r="V45" s="3">
        <v>1826.7867159999998</v>
      </c>
      <c r="W45" s="3">
        <v>1596.2244139999998</v>
      </c>
      <c r="X45" s="3">
        <v>45.138776999999997</v>
      </c>
      <c r="Y45" s="3">
        <v>42.092269999999999</v>
      </c>
      <c r="Z45" s="3">
        <v>2929.0124559999999</v>
      </c>
    </row>
    <row r="46" spans="1:26" x14ac:dyDescent="0.2">
      <c r="A46" s="5">
        <v>2003</v>
      </c>
      <c r="B46" s="3">
        <f t="shared" si="0"/>
        <v>7917.1120999999994</v>
      </c>
      <c r="C46" s="3">
        <v>651.74506599999995</v>
      </c>
      <c r="E46" s="3">
        <v>-218.66385799999998</v>
      </c>
      <c r="F46" s="3"/>
      <c r="H46" s="3">
        <v>-1271.2376969099992</v>
      </c>
      <c r="I46" s="24">
        <f t="shared" si="1"/>
        <v>0</v>
      </c>
      <c r="K46" s="3">
        <v>7197.1120999999994</v>
      </c>
      <c r="L46" s="3">
        <v>720</v>
      </c>
      <c r="O46" s="3"/>
      <c r="R46" s="3"/>
      <c r="S46" s="3">
        <v>-211.17165108999998</v>
      </c>
      <c r="V46" s="3">
        <v>1855.2625199999998</v>
      </c>
      <c r="W46" s="3">
        <v>1681.4108539999997</v>
      </c>
      <c r="X46" s="3">
        <v>46.518517999999993</v>
      </c>
      <c r="Y46" s="3">
        <v>50.622179999999993</v>
      </c>
      <c r="Z46" s="3">
        <v>3233.9698880000001</v>
      </c>
    </row>
    <row r="47" spans="1:26" x14ac:dyDescent="0.2">
      <c r="A47" s="5">
        <v>2004</v>
      </c>
      <c r="B47" s="3">
        <f t="shared" si="0"/>
        <v>8622.4306059999981</v>
      </c>
      <c r="C47" s="3">
        <v>654.59278399999994</v>
      </c>
      <c r="E47" s="3">
        <v>-356.31640399999998</v>
      </c>
      <c r="F47" s="3"/>
      <c r="H47" s="3">
        <v>-1387.75932481</v>
      </c>
      <c r="I47" s="24">
        <f t="shared" si="1"/>
        <v>0</v>
      </c>
      <c r="K47" s="3">
        <v>7858.6242719999991</v>
      </c>
      <c r="L47" s="3">
        <v>763.80633399999988</v>
      </c>
      <c r="O47" s="3"/>
      <c r="R47" s="3"/>
      <c r="S47" s="3">
        <v>-263.72120718999992</v>
      </c>
      <c r="V47" s="3">
        <v>1935.484782</v>
      </c>
      <c r="W47" s="3">
        <v>1779.6367859999998</v>
      </c>
      <c r="X47" s="3">
        <v>50.174377999999997</v>
      </c>
      <c r="Y47" s="3">
        <v>64.638803999999993</v>
      </c>
      <c r="Z47" s="3">
        <v>3439.2917039999998</v>
      </c>
    </row>
    <row r="48" spans="1:26" x14ac:dyDescent="0.2">
      <c r="A48" s="5">
        <v>2005</v>
      </c>
      <c r="B48" s="3">
        <f t="shared" si="0"/>
        <v>9094.5098899999994</v>
      </c>
      <c r="C48" s="3">
        <v>689.43895199999997</v>
      </c>
      <c r="E48" s="3">
        <v>-356.00250399999993</v>
      </c>
      <c r="F48" s="3"/>
      <c r="H48" s="3">
        <v>-1437.7883490499999</v>
      </c>
      <c r="I48" s="24">
        <f t="shared" si="1"/>
        <v>0</v>
      </c>
      <c r="K48" s="3">
        <v>8311.9783459999999</v>
      </c>
      <c r="L48" s="3">
        <v>782.53154399999994</v>
      </c>
      <c r="O48" s="3"/>
      <c r="R48" s="3"/>
      <c r="S48" s="3">
        <v>-303.99304294999996</v>
      </c>
      <c r="V48" s="3">
        <v>2096.96767</v>
      </c>
      <c r="W48" s="3">
        <v>1940.2625119999998</v>
      </c>
      <c r="X48" s="3">
        <v>52.256523999999999</v>
      </c>
      <c r="Y48" s="3">
        <v>58.616137999999992</v>
      </c>
      <c r="Z48" s="3">
        <v>3538.0621019999994</v>
      </c>
    </row>
    <row r="49" spans="1:26" x14ac:dyDescent="0.2">
      <c r="A49" s="5">
        <v>2006</v>
      </c>
      <c r="B49" s="3">
        <f t="shared" si="0"/>
        <v>9754.4265899999991</v>
      </c>
      <c r="C49" s="3">
        <v>637.85434599999985</v>
      </c>
      <c r="E49" s="3">
        <v>-435.11235599999998</v>
      </c>
      <c r="F49" s="3"/>
      <c r="H49" s="3">
        <v>-1431.3303449870002</v>
      </c>
      <c r="I49" s="24">
        <f t="shared" si="1"/>
        <v>0</v>
      </c>
      <c r="K49" s="3">
        <v>8928.1282699999992</v>
      </c>
      <c r="L49" s="3">
        <v>826.29831999999999</v>
      </c>
      <c r="O49" s="3"/>
      <c r="R49" s="3"/>
      <c r="S49" s="3">
        <v>-315.20479156999994</v>
      </c>
      <c r="V49" s="3">
        <v>2280.3198419999999</v>
      </c>
      <c r="W49" s="3">
        <v>1963.6301739999999</v>
      </c>
      <c r="X49" s="3">
        <v>53.132339442999999</v>
      </c>
      <c r="Y49" s="3">
        <v>63.901955999999998</v>
      </c>
      <c r="Z49" s="3">
        <v>3849.6491319999996</v>
      </c>
    </row>
    <row r="50" spans="1:26" x14ac:dyDescent="0.2">
      <c r="A50" s="5">
        <v>2007</v>
      </c>
      <c r="B50" s="3">
        <f t="shared" si="0"/>
        <v>9763.1536051200001</v>
      </c>
      <c r="C50" s="19">
        <v>897.61252999999988</v>
      </c>
      <c r="E50" s="19">
        <v>-230.069952</v>
      </c>
      <c r="F50" s="3"/>
      <c r="H50" s="19">
        <v>-1496.1374294096011</v>
      </c>
      <c r="I50" s="24">
        <f t="shared" si="1"/>
        <v>0</v>
      </c>
      <c r="K50" s="19">
        <v>8896.9096680000002</v>
      </c>
      <c r="L50" s="19">
        <v>866.24393711999994</v>
      </c>
      <c r="O50" s="3"/>
      <c r="R50" s="3"/>
      <c r="S50" s="19">
        <v>-340.94259657640004</v>
      </c>
      <c r="V50" s="19">
        <v>2561.6097654962591</v>
      </c>
      <c r="W50" s="19">
        <v>2215.6544050925795</v>
      </c>
      <c r="X50" s="19">
        <v>54.008154886</v>
      </c>
      <c r="Y50" s="19">
        <v>64.666635964999983</v>
      </c>
      <c r="Z50" s="19">
        <v>3697.6771956941602</v>
      </c>
    </row>
    <row r="51" spans="1:26" x14ac:dyDescent="0.2">
      <c r="A51" s="5">
        <v>2008</v>
      </c>
      <c r="B51" s="3">
        <f t="shared" si="0"/>
        <v>10483.851352080001</v>
      </c>
      <c r="C51" s="19">
        <v>727.25403780000011</v>
      </c>
      <c r="E51" s="19">
        <v>-255.79710139999997</v>
      </c>
      <c r="F51" s="3"/>
      <c r="H51" s="19">
        <v>-1561.5877590051091</v>
      </c>
      <c r="I51" s="24">
        <f t="shared" si="1"/>
        <v>0</v>
      </c>
      <c r="K51" s="19">
        <v>9310.4935820800001</v>
      </c>
      <c r="L51" s="19">
        <v>1173.3577700000001</v>
      </c>
      <c r="O51" s="3"/>
      <c r="R51" s="3"/>
      <c r="S51" s="19">
        <v>-351.80498241701719</v>
      </c>
      <c r="V51" s="19">
        <v>2697.0873591514755</v>
      </c>
      <c r="W51" s="19">
        <v>2277.0753997047996</v>
      </c>
      <c r="X51" s="19">
        <v>56.112508322000011</v>
      </c>
      <c r="Y51" s="19">
        <v>62.829425662000006</v>
      </c>
      <c r="Z51" s="19">
        <v>3948.8108542175996</v>
      </c>
    </row>
    <row r="52" spans="1:26" x14ac:dyDescent="0.2">
      <c r="A52" s="5">
        <v>2009</v>
      </c>
      <c r="B52" s="3">
        <f t="shared" si="0"/>
        <v>10520.037282736634</v>
      </c>
      <c r="C52" s="19">
        <v>739.56854119999991</v>
      </c>
      <c r="E52" s="19">
        <v>-210.2272236</v>
      </c>
      <c r="F52" s="3"/>
      <c r="H52" s="19">
        <v>-1634.4963093951055</v>
      </c>
      <c r="I52" s="24">
        <f t="shared" si="1"/>
        <v>0</v>
      </c>
      <c r="K52" s="19">
        <v>9276.9557867366348</v>
      </c>
      <c r="L52" s="19">
        <v>1243.0814959999998</v>
      </c>
      <c r="O52" s="3"/>
      <c r="R52" s="3"/>
      <c r="S52" s="19">
        <v>-356.45376276899577</v>
      </c>
      <c r="V52" s="19">
        <v>2779.7741510699993</v>
      </c>
      <c r="W52" s="19">
        <v>2324.8901323246919</v>
      </c>
      <c r="X52" s="19">
        <v>56.94396733</v>
      </c>
      <c r="Y52" s="19">
        <v>70.709813351999998</v>
      </c>
      <c r="Z52" s="19">
        <v>3826.1104640958433</v>
      </c>
    </row>
    <row r="53" spans="1:26" x14ac:dyDescent="0.2">
      <c r="A53" s="5">
        <v>2010</v>
      </c>
      <c r="B53" s="3">
        <f t="shared" si="0"/>
        <v>10835.316582243398</v>
      </c>
      <c r="C53" s="19">
        <v>885.7260141999999</v>
      </c>
      <c r="E53" s="19">
        <v>-146.25000039999998</v>
      </c>
      <c r="F53" s="3"/>
      <c r="H53" s="19">
        <v>-1713.3600968473152</v>
      </c>
      <c r="I53" s="24">
        <f t="shared" si="1"/>
        <v>0</v>
      </c>
      <c r="K53" s="19">
        <v>9516.9839682433994</v>
      </c>
      <c r="L53" s="19">
        <v>1318.3326139999999</v>
      </c>
      <c r="O53" s="3"/>
      <c r="R53" s="3"/>
      <c r="S53" s="19">
        <v>-352.11276045488398</v>
      </c>
      <c r="V53" s="19">
        <v>2937.477892754092</v>
      </c>
      <c r="W53" s="19">
        <v>2285.0474734906379</v>
      </c>
      <c r="X53" s="19">
        <v>57.966575442</v>
      </c>
      <c r="Y53" s="19">
        <v>75.292372966374842</v>
      </c>
      <c r="Z53" s="19">
        <v>4153.5354240880961</v>
      </c>
    </row>
    <row r="54" spans="1:26" x14ac:dyDescent="0.2">
      <c r="A54" s="5">
        <v>2011</v>
      </c>
      <c r="B54" s="3">
        <f t="shared" si="0"/>
        <v>11135.5645009</v>
      </c>
      <c r="C54" s="19">
        <v>939.88178799999991</v>
      </c>
      <c r="E54" s="19">
        <v>-108.55785159999999</v>
      </c>
      <c r="F54" s="3"/>
      <c r="H54" s="19">
        <v>-1630.0458154236785</v>
      </c>
      <c r="I54" s="24">
        <f t="shared" si="1"/>
        <v>0</v>
      </c>
      <c r="K54" s="19">
        <v>9865.8992868999994</v>
      </c>
      <c r="L54" s="19">
        <v>1269.6652139999999</v>
      </c>
      <c r="O54" s="3"/>
      <c r="R54" s="3"/>
      <c r="S54" s="19">
        <v>-369.89279162639991</v>
      </c>
      <c r="V54" s="19">
        <v>3107.6114668996311</v>
      </c>
      <c r="W54" s="19">
        <v>2438.548191327121</v>
      </c>
      <c r="X54" s="19">
        <v>59.603956445999998</v>
      </c>
      <c r="Y54" s="19">
        <v>86.549068702205446</v>
      </c>
      <c r="Z54" s="19">
        <v>4274.6371468749603</v>
      </c>
    </row>
    <row r="55" spans="1:26" x14ac:dyDescent="0.2">
      <c r="A55" s="5">
        <v>2012</v>
      </c>
      <c r="B55" s="3">
        <f t="shared" si="0"/>
        <v>11698.891747862899</v>
      </c>
      <c r="C55" s="19">
        <v>698.01745199999993</v>
      </c>
      <c r="E55" s="19">
        <v>-43.478676</v>
      </c>
      <c r="F55" s="3"/>
      <c r="H55" s="19">
        <v>-1776.2972674410398</v>
      </c>
      <c r="I55" s="24">
        <f t="shared" si="1"/>
        <v>0</v>
      </c>
      <c r="K55" s="19">
        <v>10403.7212558629</v>
      </c>
      <c r="L55" s="19">
        <v>1295.1704919999997</v>
      </c>
      <c r="O55" s="3"/>
      <c r="R55" s="3"/>
      <c r="S55" s="19">
        <v>-398.86832235039435</v>
      </c>
      <c r="V55" s="19">
        <v>3230.4966319365763</v>
      </c>
      <c r="W55" s="19">
        <v>2459.5665950132789</v>
      </c>
      <c r="X55" s="19">
        <v>52.847589099999993</v>
      </c>
      <c r="Y55" s="19">
        <v>89.761597601999995</v>
      </c>
      <c r="Z55" s="19">
        <v>4345.5925204196092</v>
      </c>
    </row>
    <row r="56" spans="1:26" x14ac:dyDescent="0.2">
      <c r="A56" s="5">
        <v>2013</v>
      </c>
      <c r="B56" s="3">
        <f t="shared" si="0"/>
        <v>11991.962378</v>
      </c>
      <c r="C56" s="19">
        <v>714.09317399999998</v>
      </c>
      <c r="E56" s="19">
        <v>-21.262983999999996</v>
      </c>
      <c r="F56" s="3"/>
      <c r="H56" s="19">
        <v>-1916.86728108492</v>
      </c>
      <c r="I56" s="24">
        <f t="shared" si="1"/>
        <v>0</v>
      </c>
      <c r="K56" s="19">
        <v>10725.94838</v>
      </c>
      <c r="L56" s="19">
        <v>1266.0139979999999</v>
      </c>
      <c r="O56" s="3"/>
      <c r="R56" s="3"/>
      <c r="S56" s="19">
        <v>-368.63216891507989</v>
      </c>
      <c r="V56" s="19">
        <v>3447.6229539999999</v>
      </c>
      <c r="W56" s="19">
        <v>2599.640766</v>
      </c>
      <c r="X56" s="19">
        <v>53.376071999999994</v>
      </c>
      <c r="Y56" s="19">
        <v>91.591031999999998</v>
      </c>
      <c r="Z56" s="19">
        <v>4207.0622939999994</v>
      </c>
    </row>
    <row r="57" spans="1:26" x14ac:dyDescent="0.2">
      <c r="A57" s="5">
        <v>2014</v>
      </c>
      <c r="B57" s="3">
        <f t="shared" si="0"/>
        <v>11915.39859880422</v>
      </c>
      <c r="C57" s="19">
        <v>862.28545859999986</v>
      </c>
      <c r="E57" s="19">
        <v>-14.270496</v>
      </c>
      <c r="F57" s="3"/>
      <c r="H57" s="19">
        <v>-1531.208982290706</v>
      </c>
      <c r="I57" s="24">
        <f t="shared" si="1"/>
        <v>0</v>
      </c>
      <c r="K57" s="19">
        <v>10693.077072804221</v>
      </c>
      <c r="L57" s="19">
        <v>1222.3215259999999</v>
      </c>
      <c r="O57" s="3"/>
      <c r="R57" s="3"/>
      <c r="S57" s="19">
        <v>-375.33592665504767</v>
      </c>
      <c r="V57" s="19">
        <v>3773.3035723992507</v>
      </c>
      <c r="W57" s="19">
        <v>2524.1116054550657</v>
      </c>
      <c r="X57" s="19">
        <v>50.563109475010165</v>
      </c>
      <c r="Y57" s="19">
        <v>89.571735930923296</v>
      </c>
      <c r="Z57" s="19">
        <v>4419.3186291982174</v>
      </c>
    </row>
    <row r="58" spans="1:26" x14ac:dyDescent="0.2">
      <c r="A58" s="5">
        <v>2015</v>
      </c>
      <c r="B58" s="3">
        <f t="shared" si="0"/>
        <v>12506.253803202335</v>
      </c>
      <c r="C58" s="19">
        <v>775.44203905600011</v>
      </c>
      <c r="E58" s="19">
        <v>-4.7662059999999995</v>
      </c>
      <c r="F58" s="3"/>
      <c r="H58" s="19">
        <v>-1747.0964858568684</v>
      </c>
      <c r="I58" s="24">
        <f t="shared" si="1"/>
        <v>0</v>
      </c>
      <c r="K58" s="19">
        <v>11322.207867202334</v>
      </c>
      <c r="L58" s="19">
        <v>1184.045936</v>
      </c>
      <c r="O58" s="3"/>
      <c r="R58" s="3"/>
      <c r="S58" s="19">
        <v>-382.83315040146545</v>
      </c>
      <c r="V58" s="19">
        <v>4047</v>
      </c>
      <c r="W58" s="19">
        <v>2620</v>
      </c>
      <c r="X58" s="19">
        <v>52.000000000000007</v>
      </c>
      <c r="Y58" s="19">
        <v>91.999999999999986</v>
      </c>
      <c r="Z58" s="19">
        <v>4336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8"/>
  <sheetViews>
    <sheetView workbookViewId="0">
      <selection activeCell="P36" sqref="P36"/>
    </sheetView>
  </sheetViews>
  <sheetFormatPr defaultColWidth="11.44140625" defaultRowHeight="10.199999999999999" x14ac:dyDescent="0.2"/>
  <cols>
    <col min="1" max="1" width="11.44140625" style="1"/>
    <col min="2" max="9" width="7.88671875" style="1" customWidth="1"/>
    <col min="10" max="10" width="3" style="1" customWidth="1"/>
    <col min="11" max="13" width="6.33203125" style="1" customWidth="1"/>
    <col min="14" max="14" width="7.33203125" style="1" customWidth="1"/>
    <col min="15" max="19" width="6.33203125" style="1" customWidth="1"/>
    <col min="20" max="20" width="2.6640625" style="1" customWidth="1"/>
    <col min="21" max="26" width="6.88671875" style="1" customWidth="1"/>
    <col min="27" max="16384" width="11.44140625" style="1"/>
  </cols>
  <sheetData>
    <row r="1" spans="1:26" x14ac:dyDescent="0.2">
      <c r="A1" s="25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1747.8459611999999</v>
      </c>
      <c r="C3" s="3">
        <v>0</v>
      </c>
      <c r="D3" s="3">
        <v>24.68778756408571</v>
      </c>
      <c r="E3" s="3">
        <v>0</v>
      </c>
      <c r="F3" s="3">
        <v>0</v>
      </c>
      <c r="H3" s="3"/>
      <c r="I3" s="24">
        <f>-SUM(B3:H3)-S3+X3</f>
        <v>0</v>
      </c>
      <c r="N3" s="3">
        <v>1747.8459611999999</v>
      </c>
      <c r="Q3" s="3"/>
      <c r="S3" s="3">
        <v>0</v>
      </c>
      <c r="X3" s="3">
        <v>1772.5337487640857</v>
      </c>
    </row>
    <row r="4" spans="1:26" x14ac:dyDescent="0.2">
      <c r="A4" s="5">
        <v>1961</v>
      </c>
      <c r="B4" s="3">
        <v>2156.0874040799999</v>
      </c>
      <c r="C4" s="3">
        <v>17.430093599999999</v>
      </c>
      <c r="D4" s="3">
        <v>-52.041856185092684</v>
      </c>
      <c r="E4" s="3">
        <v>0</v>
      </c>
      <c r="F4" s="3">
        <v>0</v>
      </c>
      <c r="H4" s="3"/>
      <c r="I4" s="24">
        <f t="shared" ref="I4:I58" si="0">-SUM(B4:H4)-S4+X4</f>
        <v>0</v>
      </c>
      <c r="N4" s="3">
        <v>2156.0874040799999</v>
      </c>
      <c r="Q4" s="3"/>
      <c r="S4" s="3">
        <v>0</v>
      </c>
      <c r="X4" s="3">
        <v>2121.475641494907</v>
      </c>
    </row>
    <row r="5" spans="1:26" x14ac:dyDescent="0.2">
      <c r="A5" s="5">
        <v>1962</v>
      </c>
      <c r="B5" s="3">
        <v>2505.2658220799999</v>
      </c>
      <c r="C5" s="3">
        <v>0</v>
      </c>
      <c r="D5" s="3">
        <v>-155.92806625476533</v>
      </c>
      <c r="E5" s="3">
        <v>-19.6243488</v>
      </c>
      <c r="F5" s="3">
        <v>0</v>
      </c>
      <c r="H5" s="3"/>
      <c r="I5" s="24">
        <f t="shared" si="0"/>
        <v>0</v>
      </c>
      <c r="N5" s="3">
        <v>2505.2658220799999</v>
      </c>
      <c r="Q5" s="3"/>
      <c r="S5" s="3">
        <v>0</v>
      </c>
      <c r="X5" s="3">
        <v>2329.7134070252346</v>
      </c>
    </row>
    <row r="6" spans="1:26" x14ac:dyDescent="0.2">
      <c r="A6" s="5">
        <v>1963</v>
      </c>
      <c r="B6" s="3">
        <v>2373.9609448799997</v>
      </c>
      <c r="C6" s="3">
        <v>0</v>
      </c>
      <c r="D6" s="3">
        <v>-8.4925989220454827</v>
      </c>
      <c r="E6" s="3">
        <v>-51.676550400000004</v>
      </c>
      <c r="F6" s="3">
        <v>0</v>
      </c>
      <c r="H6" s="3"/>
      <c r="I6" s="24">
        <f t="shared" si="0"/>
        <v>0</v>
      </c>
      <c r="N6" s="3">
        <v>2373.9609448799997</v>
      </c>
      <c r="Q6" s="3"/>
      <c r="S6" s="3">
        <v>0</v>
      </c>
      <c r="X6" s="3">
        <v>2313.7917955579542</v>
      </c>
    </row>
    <row r="7" spans="1:26" x14ac:dyDescent="0.2">
      <c r="A7" s="5">
        <v>1964</v>
      </c>
      <c r="B7" s="3">
        <v>2524.89242448</v>
      </c>
      <c r="C7" s="3">
        <v>0</v>
      </c>
      <c r="D7" s="3">
        <v>102.60244511634021</v>
      </c>
      <c r="E7" s="3">
        <v>-19.0196328</v>
      </c>
      <c r="F7" s="3">
        <v>0</v>
      </c>
      <c r="H7" s="3"/>
      <c r="I7" s="24">
        <f t="shared" si="0"/>
        <v>0</v>
      </c>
      <c r="N7" s="3">
        <v>2524.89242448</v>
      </c>
      <c r="Q7" s="3"/>
      <c r="S7" s="3">
        <v>0</v>
      </c>
      <c r="X7" s="3">
        <v>2608.4752367963401</v>
      </c>
    </row>
    <row r="8" spans="1:26" x14ac:dyDescent="0.2">
      <c r="A8" s="5">
        <v>1965</v>
      </c>
      <c r="B8" s="3">
        <v>2902.9049783999999</v>
      </c>
      <c r="C8" s="3">
        <v>0</v>
      </c>
      <c r="D8" s="3">
        <v>0</v>
      </c>
      <c r="E8" s="3">
        <v>0</v>
      </c>
      <c r="F8" s="3">
        <v>0</v>
      </c>
      <c r="H8" s="3"/>
      <c r="I8" s="24">
        <f t="shared" si="0"/>
        <v>0</v>
      </c>
      <c r="N8" s="3">
        <v>2902.9049783999999</v>
      </c>
      <c r="Q8" s="3"/>
      <c r="S8" s="3">
        <v>0</v>
      </c>
      <c r="X8" s="3">
        <v>2902.9049783999999</v>
      </c>
    </row>
    <row r="9" spans="1:26" x14ac:dyDescent="0.2">
      <c r="A9" s="5">
        <v>1966</v>
      </c>
      <c r="B9" s="3">
        <v>3431.9390808000003</v>
      </c>
      <c r="C9" s="3">
        <v>0.57842399999999994</v>
      </c>
      <c r="D9" s="3">
        <v>-82.555961614302603</v>
      </c>
      <c r="E9" s="3">
        <v>0</v>
      </c>
      <c r="F9" s="3">
        <v>0</v>
      </c>
      <c r="H9" s="3"/>
      <c r="I9" s="24">
        <f t="shared" si="0"/>
        <v>0</v>
      </c>
      <c r="N9" s="3">
        <v>3431.9390808000003</v>
      </c>
      <c r="Q9" s="3"/>
      <c r="S9" s="3">
        <v>0</v>
      </c>
      <c r="X9" s="3">
        <v>3349.9615431856973</v>
      </c>
    </row>
    <row r="10" spans="1:26" x14ac:dyDescent="0.2">
      <c r="A10" s="5">
        <v>1967</v>
      </c>
      <c r="B10" s="3">
        <v>3554.79108</v>
      </c>
      <c r="C10" s="3">
        <v>1.2950687999999999</v>
      </c>
      <c r="D10" s="3">
        <v>79.988431707637687</v>
      </c>
      <c r="E10" s="3">
        <v>-12.451139999999999</v>
      </c>
      <c r="F10" s="3">
        <v>0</v>
      </c>
      <c r="H10" s="3"/>
      <c r="I10" s="24">
        <f t="shared" si="0"/>
        <v>0</v>
      </c>
      <c r="N10" s="3">
        <v>3554.79108</v>
      </c>
      <c r="Q10" s="3"/>
      <c r="S10" s="3">
        <v>0</v>
      </c>
      <c r="X10" s="3">
        <v>3623.6234405076375</v>
      </c>
    </row>
    <row r="11" spans="1:26" x14ac:dyDescent="0.2">
      <c r="A11" s="5">
        <v>1968</v>
      </c>
      <c r="B11" s="3">
        <v>3560.7698808</v>
      </c>
      <c r="C11" s="3">
        <v>69.898408799999999</v>
      </c>
      <c r="D11" s="3">
        <v>99.936164059418971</v>
      </c>
      <c r="E11" s="3">
        <v>0</v>
      </c>
      <c r="F11" s="3">
        <v>0</v>
      </c>
      <c r="H11" s="3"/>
      <c r="I11" s="24">
        <f t="shared" si="0"/>
        <v>0</v>
      </c>
      <c r="N11" s="3">
        <v>3560.7698808</v>
      </c>
      <c r="Q11" s="3"/>
      <c r="S11" s="3">
        <v>0</v>
      </c>
      <c r="X11" s="3">
        <v>3730.6044536594186</v>
      </c>
    </row>
    <row r="12" spans="1:26" x14ac:dyDescent="0.2">
      <c r="A12" s="5">
        <v>1969</v>
      </c>
      <c r="B12" s="3">
        <v>3974.0320439999996</v>
      </c>
      <c r="C12" s="3">
        <v>0</v>
      </c>
      <c r="D12" s="3">
        <v>-72.878348889180998</v>
      </c>
      <c r="E12" s="3">
        <v>0</v>
      </c>
      <c r="F12" s="3">
        <v>0</v>
      </c>
      <c r="H12" s="3"/>
      <c r="I12" s="24">
        <f t="shared" si="0"/>
        <v>0</v>
      </c>
      <c r="N12" s="3">
        <v>3974.0320439999996</v>
      </c>
      <c r="Q12" s="3"/>
      <c r="S12" s="3">
        <v>0</v>
      </c>
      <c r="X12" s="3">
        <v>3901.1536951108187</v>
      </c>
    </row>
    <row r="13" spans="1:26" x14ac:dyDescent="0.2">
      <c r="A13" s="5">
        <v>1970</v>
      </c>
      <c r="B13" s="3">
        <v>4037.9291159999998</v>
      </c>
      <c r="C13" s="3">
        <v>0.95853120000000003</v>
      </c>
      <c r="D13" s="3">
        <v>71.364000000000004</v>
      </c>
      <c r="E13" s="3">
        <v>-23.085127199999999</v>
      </c>
      <c r="F13" s="3">
        <v>0</v>
      </c>
      <c r="H13" s="3"/>
      <c r="I13" s="24">
        <f t="shared" si="0"/>
        <v>0</v>
      </c>
      <c r="N13" s="3">
        <v>4037.9291159999998</v>
      </c>
      <c r="Q13" s="3"/>
      <c r="S13" s="3">
        <v>0</v>
      </c>
      <c r="X13" s="3">
        <v>4087.1665200000002</v>
      </c>
    </row>
    <row r="14" spans="1:26" x14ac:dyDescent="0.2">
      <c r="A14" s="5">
        <v>1971</v>
      </c>
      <c r="B14" s="3">
        <v>4399.6642176000005</v>
      </c>
      <c r="C14" s="3">
        <v>0</v>
      </c>
      <c r="D14" s="3">
        <v>-40.564799999999998</v>
      </c>
      <c r="E14" s="3">
        <v>-90.720170400000001</v>
      </c>
      <c r="F14" s="3">
        <v>0</v>
      </c>
      <c r="H14" s="3"/>
      <c r="I14" s="24">
        <f t="shared" si="0"/>
        <v>0</v>
      </c>
      <c r="N14" s="3">
        <v>4399.6642176000005</v>
      </c>
      <c r="Q14" s="3"/>
      <c r="S14" s="3">
        <v>0</v>
      </c>
      <c r="X14" s="3">
        <v>4268.3792472000005</v>
      </c>
    </row>
    <row r="15" spans="1:26" x14ac:dyDescent="0.2">
      <c r="A15" s="5">
        <v>1972</v>
      </c>
      <c r="B15" s="3">
        <v>4534.4084640000001</v>
      </c>
      <c r="C15" s="3">
        <v>0</v>
      </c>
      <c r="D15" s="3">
        <v>81.129599999999996</v>
      </c>
      <c r="E15" s="3">
        <v>-47.738759999999999</v>
      </c>
      <c r="F15" s="3">
        <v>0</v>
      </c>
      <c r="H15" s="3"/>
      <c r="I15" s="24">
        <f t="shared" si="0"/>
        <v>0</v>
      </c>
      <c r="N15" s="3">
        <v>4534.4084640000001</v>
      </c>
      <c r="Q15" s="3"/>
      <c r="S15" s="3">
        <v>0</v>
      </c>
      <c r="X15" s="3">
        <v>4567.7993039999992</v>
      </c>
    </row>
    <row r="16" spans="1:26" x14ac:dyDescent="0.2">
      <c r="A16" s="5">
        <v>1973</v>
      </c>
      <c r="B16" s="3">
        <v>4881.7813728000001</v>
      </c>
      <c r="C16" s="3">
        <v>92.563615200000001</v>
      </c>
      <c r="D16" s="3">
        <v>-182.54159999999999</v>
      </c>
      <c r="E16" s="3">
        <v>0</v>
      </c>
      <c r="F16" s="3">
        <v>0</v>
      </c>
      <c r="H16" s="3"/>
      <c r="I16" s="24">
        <f t="shared" si="0"/>
        <v>0</v>
      </c>
      <c r="N16" s="3">
        <v>4881.7813728000001</v>
      </c>
      <c r="Q16" s="3"/>
      <c r="S16" s="3">
        <v>0</v>
      </c>
      <c r="X16" s="3">
        <v>4791.8033880000003</v>
      </c>
    </row>
    <row r="17" spans="1:24" x14ac:dyDescent="0.2">
      <c r="A17" s="5">
        <v>1974</v>
      </c>
      <c r="B17" s="3">
        <v>4586.6378975999996</v>
      </c>
      <c r="C17" s="3">
        <v>52.856685599999999</v>
      </c>
      <c r="D17" s="3">
        <v>109.6752</v>
      </c>
      <c r="E17" s="3">
        <v>-23.6154744</v>
      </c>
      <c r="F17" s="3">
        <v>0</v>
      </c>
      <c r="H17" s="3"/>
      <c r="I17" s="24">
        <f t="shared" si="0"/>
        <v>0</v>
      </c>
      <c r="N17" s="3">
        <v>4586.6378975999996</v>
      </c>
      <c r="Q17" s="3"/>
      <c r="S17" s="3">
        <v>0</v>
      </c>
      <c r="X17" s="3">
        <v>4725.5543087999995</v>
      </c>
    </row>
    <row r="18" spans="1:24" x14ac:dyDescent="0.2">
      <c r="A18" s="5">
        <v>1975</v>
      </c>
      <c r="B18" s="3">
        <v>3949.9583375999996</v>
      </c>
      <c r="C18" s="3">
        <v>89.989252800000003</v>
      </c>
      <c r="D18" s="3">
        <v>-40.564799999999998</v>
      </c>
      <c r="E18" s="3">
        <v>0</v>
      </c>
      <c r="F18" s="3">
        <v>0</v>
      </c>
      <c r="H18" s="3"/>
      <c r="I18" s="24">
        <f t="shared" si="0"/>
        <v>0</v>
      </c>
      <c r="N18" s="3">
        <v>3949.9583375999996</v>
      </c>
      <c r="Q18" s="3"/>
      <c r="S18" s="3">
        <v>0</v>
      </c>
      <c r="X18" s="3">
        <v>3999.3827904</v>
      </c>
    </row>
    <row r="19" spans="1:24" x14ac:dyDescent="0.2">
      <c r="A19" s="5">
        <v>1976</v>
      </c>
      <c r="B19" s="3">
        <v>3730.8768671999997</v>
      </c>
      <c r="C19" s="3">
        <v>0</v>
      </c>
      <c r="D19" s="3">
        <v>96.904800000000009</v>
      </c>
      <c r="E19" s="3">
        <v>-52.580244</v>
      </c>
      <c r="F19" s="3">
        <v>0</v>
      </c>
      <c r="H19" s="3"/>
      <c r="I19" s="24">
        <f t="shared" si="0"/>
        <v>0</v>
      </c>
      <c r="N19" s="3">
        <v>3730.8768671999997</v>
      </c>
      <c r="Q19" s="3"/>
      <c r="S19" s="3">
        <v>0</v>
      </c>
      <c r="X19" s="3">
        <v>3775.2014232000001</v>
      </c>
    </row>
    <row r="20" spans="1:24" x14ac:dyDescent="0.2">
      <c r="A20" s="5">
        <v>1977</v>
      </c>
      <c r="B20" s="3">
        <v>4073.9123471999997</v>
      </c>
      <c r="C20" s="3">
        <v>12.9754776</v>
      </c>
      <c r="D20" s="3">
        <v>-111.92880000000001</v>
      </c>
      <c r="E20" s="3">
        <v>0</v>
      </c>
      <c r="F20" s="3">
        <v>0</v>
      </c>
      <c r="H20" s="3"/>
      <c r="I20" s="24">
        <f t="shared" si="0"/>
        <v>0</v>
      </c>
      <c r="N20" s="3">
        <v>4073.9123471999997</v>
      </c>
      <c r="Q20" s="3"/>
      <c r="S20" s="3">
        <v>0</v>
      </c>
      <c r="X20" s="3">
        <v>3974.9590248</v>
      </c>
    </row>
    <row r="21" spans="1:24" x14ac:dyDescent="0.2">
      <c r="A21" s="5">
        <v>1978</v>
      </c>
      <c r="B21" s="3">
        <v>4315.9970640000001</v>
      </c>
      <c r="C21" s="3">
        <v>0</v>
      </c>
      <c r="D21" s="3">
        <v>43.569600000000001</v>
      </c>
      <c r="E21" s="3">
        <v>0</v>
      </c>
      <c r="F21" s="3">
        <v>0</v>
      </c>
      <c r="H21" s="3"/>
      <c r="I21" s="24">
        <f t="shared" si="0"/>
        <v>0</v>
      </c>
      <c r="N21" s="3">
        <v>4315.9970640000001</v>
      </c>
      <c r="Q21" s="3"/>
      <c r="S21" s="3">
        <v>0</v>
      </c>
      <c r="X21" s="3">
        <v>4359.5666639999999</v>
      </c>
    </row>
    <row r="22" spans="1:24" x14ac:dyDescent="0.2">
      <c r="A22" s="5">
        <v>1979</v>
      </c>
      <c r="B22" s="3">
        <v>4566.1000895999996</v>
      </c>
      <c r="C22" s="3">
        <v>6.7164792000000002</v>
      </c>
      <c r="D22" s="3">
        <v>-87.139200000000002</v>
      </c>
      <c r="E22" s="3">
        <v>-1.8780000000000002E-2</v>
      </c>
      <c r="F22" s="3">
        <v>0</v>
      </c>
      <c r="H22" s="3"/>
      <c r="I22" s="24">
        <f t="shared" si="0"/>
        <v>0</v>
      </c>
      <c r="N22" s="3">
        <v>4566.1000895999996</v>
      </c>
      <c r="Q22" s="3"/>
      <c r="S22" s="3">
        <v>0</v>
      </c>
      <c r="X22" s="3">
        <v>4485.6585888</v>
      </c>
    </row>
    <row r="23" spans="1:24" x14ac:dyDescent="0.2">
      <c r="A23" s="5">
        <v>1980</v>
      </c>
      <c r="B23" s="3">
        <v>5058.0369311999993</v>
      </c>
      <c r="C23" s="3">
        <v>310.86233519999996</v>
      </c>
      <c r="D23" s="3">
        <v>-55.588799999999999</v>
      </c>
      <c r="E23" s="3">
        <v>0</v>
      </c>
      <c r="F23" s="3">
        <v>0</v>
      </c>
      <c r="H23" s="3"/>
      <c r="I23" s="24">
        <f t="shared" si="0"/>
        <v>0</v>
      </c>
      <c r="N23" s="3">
        <v>5058.0369311999993</v>
      </c>
      <c r="Q23" s="3"/>
      <c r="S23" s="3">
        <v>0</v>
      </c>
      <c r="X23" s="3">
        <v>5313.3104664000002</v>
      </c>
    </row>
    <row r="24" spans="1:24" x14ac:dyDescent="0.2">
      <c r="A24" s="5">
        <v>1981</v>
      </c>
      <c r="B24" s="3">
        <v>4990.3583183999999</v>
      </c>
      <c r="C24" s="3">
        <v>263.45785920000003</v>
      </c>
      <c r="D24" s="3">
        <v>72.115200000000002</v>
      </c>
      <c r="E24" s="3">
        <v>-8.7552359999999982</v>
      </c>
      <c r="F24" s="3">
        <v>0</v>
      </c>
      <c r="H24" s="3"/>
      <c r="I24" s="24">
        <f t="shared" si="0"/>
        <v>0</v>
      </c>
      <c r="N24" s="3">
        <v>4990.3583183999999</v>
      </c>
      <c r="Q24" s="3"/>
      <c r="S24" s="3">
        <v>0</v>
      </c>
      <c r="X24" s="3">
        <v>5317.1761415999999</v>
      </c>
    </row>
    <row r="25" spans="1:24" x14ac:dyDescent="0.2">
      <c r="A25" s="5">
        <v>1982</v>
      </c>
      <c r="B25" s="3">
        <v>4510.2081052799995</v>
      </c>
      <c r="C25" s="3">
        <v>49.117212000000002</v>
      </c>
      <c r="D25" s="3">
        <v>53.3352</v>
      </c>
      <c r="E25" s="3">
        <v>-64.4221608</v>
      </c>
      <c r="F25" s="3">
        <v>0</v>
      </c>
      <c r="H25" s="3"/>
      <c r="I25" s="24">
        <f t="shared" si="0"/>
        <v>0</v>
      </c>
      <c r="N25" s="3">
        <v>4510.2081052799995</v>
      </c>
      <c r="Q25" s="3"/>
      <c r="S25" s="3">
        <v>0</v>
      </c>
      <c r="X25" s="3">
        <v>4548.2383564800002</v>
      </c>
    </row>
    <row r="26" spans="1:24" x14ac:dyDescent="0.2">
      <c r="A26" s="5">
        <v>1983</v>
      </c>
      <c r="B26" s="3">
        <v>4501.69625808</v>
      </c>
      <c r="C26" s="3">
        <v>0</v>
      </c>
      <c r="D26" s="3">
        <v>-56.34</v>
      </c>
      <c r="E26" s="3">
        <v>-11.0786976</v>
      </c>
      <c r="F26" s="3">
        <v>0</v>
      </c>
      <c r="H26" s="3"/>
      <c r="I26" s="24">
        <f t="shared" si="0"/>
        <v>0</v>
      </c>
      <c r="N26" s="3">
        <v>4501.69625808</v>
      </c>
      <c r="Q26" s="3"/>
      <c r="S26" s="3">
        <v>0</v>
      </c>
      <c r="X26" s="3">
        <v>4434.2775604800008</v>
      </c>
    </row>
    <row r="27" spans="1:24" x14ac:dyDescent="0.2">
      <c r="A27" s="5">
        <v>1984</v>
      </c>
      <c r="B27" s="3">
        <v>4350.26921184</v>
      </c>
      <c r="C27" s="3">
        <v>0</v>
      </c>
      <c r="D27" s="3">
        <v>-6.7608000000000006</v>
      </c>
      <c r="E27" s="3">
        <v>-31.855387199999999</v>
      </c>
      <c r="F27" s="3">
        <v>0</v>
      </c>
      <c r="H27" s="3"/>
      <c r="I27" s="24">
        <f t="shared" si="0"/>
        <v>0</v>
      </c>
      <c r="N27" s="3">
        <v>4350.26921184</v>
      </c>
      <c r="Q27" s="3"/>
      <c r="S27" s="3">
        <v>0</v>
      </c>
      <c r="X27" s="3">
        <v>4311.6530246400007</v>
      </c>
    </row>
    <row r="28" spans="1:24" x14ac:dyDescent="0.2">
      <c r="A28" s="5">
        <v>1985</v>
      </c>
      <c r="B28" s="3">
        <v>4076.9983519200005</v>
      </c>
      <c r="C28" s="3">
        <v>0</v>
      </c>
      <c r="D28" s="3">
        <v>93.9</v>
      </c>
      <c r="E28" s="3">
        <v>-385.03582319999998</v>
      </c>
      <c r="F28" s="3">
        <v>0</v>
      </c>
      <c r="H28" s="3"/>
      <c r="I28" s="24">
        <f t="shared" si="0"/>
        <v>0</v>
      </c>
      <c r="N28" s="3">
        <v>4076.9983519200005</v>
      </c>
      <c r="Q28" s="3"/>
      <c r="S28" s="3">
        <v>0</v>
      </c>
      <c r="X28" s="3">
        <v>3785.8625287200002</v>
      </c>
    </row>
    <row r="29" spans="1:24" x14ac:dyDescent="0.2">
      <c r="A29" s="5">
        <v>1986</v>
      </c>
      <c r="B29" s="3">
        <v>4097.54645136</v>
      </c>
      <c r="C29" s="3">
        <v>0</v>
      </c>
      <c r="D29" s="3">
        <v>-21.784800000000001</v>
      </c>
      <c r="E29" s="3">
        <v>-77.437452000000008</v>
      </c>
      <c r="F29" s="3">
        <v>0</v>
      </c>
      <c r="H29" s="3"/>
      <c r="I29" s="24">
        <f t="shared" si="0"/>
        <v>0</v>
      </c>
      <c r="N29" s="3">
        <v>4097.54645136</v>
      </c>
      <c r="Q29" s="3"/>
      <c r="S29" s="3">
        <v>0</v>
      </c>
      <c r="X29" s="3">
        <v>3998.32419936</v>
      </c>
    </row>
    <row r="30" spans="1:24" x14ac:dyDescent="0.2">
      <c r="A30" s="5">
        <v>1987</v>
      </c>
      <c r="B30" s="3">
        <v>3947.26198032</v>
      </c>
      <c r="C30" s="3">
        <v>127.74155999999999</v>
      </c>
      <c r="D30" s="3">
        <v>-12.7704</v>
      </c>
      <c r="E30" s="3">
        <v>-29.103741599999999</v>
      </c>
      <c r="F30" s="3">
        <v>0</v>
      </c>
      <c r="H30" s="3"/>
      <c r="I30" s="24">
        <f t="shared" si="0"/>
        <v>0</v>
      </c>
      <c r="N30" s="3">
        <v>3947.26198032</v>
      </c>
      <c r="Q30" s="3"/>
      <c r="S30" s="3">
        <v>0</v>
      </c>
      <c r="X30" s="3">
        <v>4033.1293987200006</v>
      </c>
    </row>
    <row r="31" spans="1:24" x14ac:dyDescent="0.2">
      <c r="A31" s="5">
        <v>1988</v>
      </c>
      <c r="B31" s="3">
        <v>3988.4629715999999</v>
      </c>
      <c r="C31" s="3">
        <v>0</v>
      </c>
      <c r="D31" s="3">
        <v>-24.038399999999999</v>
      </c>
      <c r="E31" s="3">
        <v>-504.67418880000002</v>
      </c>
      <c r="F31" s="3">
        <v>0</v>
      </c>
      <c r="H31" s="3"/>
      <c r="I31" s="24">
        <f t="shared" si="0"/>
        <v>0</v>
      </c>
      <c r="N31" s="3">
        <v>3988.4629715999999</v>
      </c>
      <c r="Q31" s="3"/>
      <c r="S31" s="3">
        <v>0</v>
      </c>
      <c r="X31" s="3">
        <v>3459.7503827999999</v>
      </c>
    </row>
    <row r="32" spans="1:24" x14ac:dyDescent="0.2">
      <c r="A32" s="5">
        <v>1989</v>
      </c>
      <c r="B32" s="3">
        <v>3720.3898147200002</v>
      </c>
      <c r="C32" s="3">
        <v>0</v>
      </c>
      <c r="D32" s="3">
        <v>66.856800000000007</v>
      </c>
      <c r="E32" s="3">
        <v>-470.58773759999997</v>
      </c>
      <c r="F32" s="3">
        <v>0</v>
      </c>
      <c r="H32" s="3"/>
      <c r="I32" s="24">
        <f t="shared" si="0"/>
        <v>0</v>
      </c>
      <c r="N32" s="3">
        <v>3720.3898147200002</v>
      </c>
      <c r="Q32" s="3"/>
      <c r="S32" s="3">
        <v>0</v>
      </c>
      <c r="X32" s="3">
        <v>3316.6588771200004</v>
      </c>
    </row>
    <row r="33" spans="1:24" x14ac:dyDescent="0.2">
      <c r="A33" s="5">
        <v>1990</v>
      </c>
      <c r="B33" s="3">
        <v>3791.2328575200004</v>
      </c>
      <c r="C33" s="3">
        <v>2.5984008000000003E-2</v>
      </c>
      <c r="D33" s="3">
        <v>36.808799999999998</v>
      </c>
      <c r="E33" s="3">
        <v>-795.07183279999992</v>
      </c>
      <c r="F33" s="3">
        <v>0</v>
      </c>
      <c r="H33" s="3"/>
      <c r="I33" s="24">
        <f t="shared" si="0"/>
        <v>0</v>
      </c>
      <c r="N33" s="3">
        <v>3791.2328575200004</v>
      </c>
      <c r="Q33" s="3"/>
      <c r="S33" s="3">
        <v>0</v>
      </c>
      <c r="X33" s="3">
        <v>3032.9958087280006</v>
      </c>
    </row>
    <row r="34" spans="1:24" x14ac:dyDescent="0.2">
      <c r="A34" s="5">
        <v>1991</v>
      </c>
      <c r="B34" s="3">
        <v>5088.9129789600001</v>
      </c>
      <c r="C34" s="3">
        <v>0</v>
      </c>
      <c r="D34" s="3">
        <v>85.636800000000008</v>
      </c>
      <c r="E34" s="3">
        <v>-1119.5559279999998</v>
      </c>
      <c r="F34" s="3">
        <v>0</v>
      </c>
      <c r="H34" s="3"/>
      <c r="I34" s="24">
        <f t="shared" si="0"/>
        <v>0</v>
      </c>
      <c r="N34" s="3">
        <v>5088.9129789600001</v>
      </c>
      <c r="Q34" s="3"/>
      <c r="S34" s="3">
        <v>0</v>
      </c>
      <c r="X34" s="3">
        <v>4054.9938509599997</v>
      </c>
    </row>
    <row r="35" spans="1:24" x14ac:dyDescent="0.2">
      <c r="A35" s="5">
        <v>1992</v>
      </c>
      <c r="B35" s="3">
        <v>5343.1731453599996</v>
      </c>
      <c r="C35" s="3">
        <v>0</v>
      </c>
      <c r="D35" s="3">
        <v>-142.72800000000001</v>
      </c>
      <c r="E35" s="3">
        <v>-1444.0400232</v>
      </c>
      <c r="F35" s="3">
        <v>0</v>
      </c>
      <c r="H35" s="3"/>
      <c r="I35" s="24">
        <f t="shared" si="0"/>
        <v>0</v>
      </c>
      <c r="N35" s="3">
        <v>5343.1731453599996</v>
      </c>
      <c r="Q35" s="3"/>
      <c r="S35" s="3">
        <v>0</v>
      </c>
      <c r="X35" s="3">
        <v>3756.4051221599998</v>
      </c>
    </row>
    <row r="36" spans="1:24" x14ac:dyDescent="0.2">
      <c r="A36" s="5">
        <v>1993</v>
      </c>
      <c r="B36" s="3">
        <v>5309.8390209599993</v>
      </c>
      <c r="C36" s="3">
        <v>0</v>
      </c>
      <c r="D36" s="3">
        <v>-175.7808</v>
      </c>
      <c r="E36" s="3">
        <v>-1323.6872663999998</v>
      </c>
      <c r="F36" s="3">
        <v>0</v>
      </c>
      <c r="H36" s="3"/>
      <c r="I36" s="24">
        <f t="shared" si="0"/>
        <v>0</v>
      </c>
      <c r="N36" s="3">
        <v>5309.8390209599993</v>
      </c>
      <c r="Q36" s="3"/>
      <c r="S36" s="3">
        <v>0</v>
      </c>
      <c r="X36" s="3">
        <v>3810.37095456</v>
      </c>
    </row>
    <row r="37" spans="1:24" x14ac:dyDescent="0.2">
      <c r="A37" s="5">
        <v>1994</v>
      </c>
      <c r="B37" s="3">
        <v>5460.3168508799999</v>
      </c>
      <c r="C37" s="3">
        <v>46.753936799999998</v>
      </c>
      <c r="D37" s="3">
        <v>-53.3352</v>
      </c>
      <c r="E37" s="3">
        <v>-1203.3345096</v>
      </c>
      <c r="F37" s="3">
        <v>0</v>
      </c>
      <c r="H37" s="3"/>
      <c r="I37" s="24">
        <f t="shared" si="0"/>
        <v>0</v>
      </c>
      <c r="N37" s="3">
        <v>5460.3168508799999</v>
      </c>
      <c r="Q37" s="3"/>
      <c r="S37" s="3">
        <v>0</v>
      </c>
      <c r="X37" s="3">
        <v>4250.4010780799999</v>
      </c>
    </row>
    <row r="38" spans="1:24" x14ac:dyDescent="0.2">
      <c r="A38" s="5">
        <v>1995</v>
      </c>
      <c r="B38" s="3">
        <v>5277.1672766967185</v>
      </c>
      <c r="C38" s="3">
        <v>0</v>
      </c>
      <c r="D38" s="3">
        <v>-49.835359199999999</v>
      </c>
      <c r="E38" s="3">
        <v>-1082.9817527999999</v>
      </c>
      <c r="F38" s="3">
        <v>0</v>
      </c>
      <c r="H38" s="3"/>
      <c r="I38" s="24">
        <f t="shared" si="0"/>
        <v>0</v>
      </c>
      <c r="N38" s="3">
        <v>5277.1672766967185</v>
      </c>
      <c r="Q38" s="3"/>
      <c r="S38" s="3">
        <v>0</v>
      </c>
      <c r="X38" s="3">
        <v>4144.3501646967188</v>
      </c>
    </row>
    <row r="39" spans="1:24" x14ac:dyDescent="0.2">
      <c r="A39" s="5">
        <v>1996</v>
      </c>
      <c r="B39" s="3">
        <v>6091.14366144</v>
      </c>
      <c r="C39" s="3">
        <v>261.84578399999998</v>
      </c>
      <c r="D39" s="3">
        <v>-25.398823199999999</v>
      </c>
      <c r="E39" s="3">
        <v>-952.36384799999996</v>
      </c>
      <c r="F39" s="3">
        <v>0</v>
      </c>
      <c r="H39" s="3"/>
      <c r="I39" s="24">
        <f t="shared" si="0"/>
        <v>0</v>
      </c>
      <c r="N39" s="3">
        <v>6091.14366144</v>
      </c>
      <c r="Q39" s="3"/>
      <c r="S39" s="3">
        <v>0</v>
      </c>
      <c r="X39" s="3">
        <v>5375.2267742399999</v>
      </c>
    </row>
    <row r="40" spans="1:24" x14ac:dyDescent="0.2">
      <c r="A40" s="5">
        <v>1997</v>
      </c>
      <c r="B40" s="3">
        <v>5882.7133055999993</v>
      </c>
      <c r="C40" s="3">
        <v>0</v>
      </c>
      <c r="D40" s="3">
        <v>-40.375497600000003</v>
      </c>
      <c r="E40" s="3">
        <v>-1170.8526216</v>
      </c>
      <c r="F40" s="3">
        <v>0</v>
      </c>
      <c r="H40" s="3"/>
      <c r="I40" s="24">
        <f t="shared" si="0"/>
        <v>0</v>
      </c>
      <c r="N40" s="3">
        <v>5882.7133055999993</v>
      </c>
      <c r="Q40" s="3"/>
      <c r="S40" s="3">
        <v>0</v>
      </c>
      <c r="X40" s="3">
        <v>4671.4851864000002</v>
      </c>
    </row>
    <row r="41" spans="1:24" x14ac:dyDescent="0.2">
      <c r="A41" s="5">
        <v>1998</v>
      </c>
      <c r="B41" s="3">
        <v>6243.1318540800003</v>
      </c>
      <c r="C41" s="3">
        <v>27.5900736</v>
      </c>
      <c r="D41" s="3">
        <v>-52.535171999999996</v>
      </c>
      <c r="E41" s="3">
        <v>-1389.3413951999999</v>
      </c>
      <c r="F41" s="3">
        <v>0</v>
      </c>
      <c r="H41" s="3"/>
      <c r="I41" s="24">
        <f t="shared" si="0"/>
        <v>0</v>
      </c>
      <c r="N41" s="3">
        <v>6243.1318540800003</v>
      </c>
      <c r="Q41" s="3"/>
      <c r="S41" s="3">
        <v>0</v>
      </c>
      <c r="X41" s="3">
        <v>4828.8453604800006</v>
      </c>
    </row>
    <row r="42" spans="1:24" x14ac:dyDescent="0.2">
      <c r="A42" s="5">
        <v>1999</v>
      </c>
      <c r="B42" s="3">
        <v>5794.2754310400005</v>
      </c>
      <c r="C42" s="3">
        <v>85.949299199999999</v>
      </c>
      <c r="D42" s="3">
        <v>29.765548800000001</v>
      </c>
      <c r="E42" s="3">
        <v>-1851.3143711999999</v>
      </c>
      <c r="F42" s="3">
        <v>0</v>
      </c>
      <c r="H42" s="3"/>
      <c r="I42" s="24">
        <f t="shared" si="0"/>
        <v>0</v>
      </c>
      <c r="N42" s="3">
        <v>5794.2754310400005</v>
      </c>
      <c r="Q42" s="3"/>
      <c r="S42" s="3">
        <v>0</v>
      </c>
      <c r="X42" s="3">
        <v>4058.67590784</v>
      </c>
    </row>
    <row r="43" spans="1:24" x14ac:dyDescent="0.2">
      <c r="A43" s="5">
        <v>2000</v>
      </c>
      <c r="B43" s="3">
        <v>5543.7430195200004</v>
      </c>
      <c r="C43" s="3">
        <v>13.657191600000001</v>
      </c>
      <c r="D43" s="3">
        <v>-13.3082592</v>
      </c>
      <c r="E43" s="3">
        <v>-1964.7312946439999</v>
      </c>
      <c r="F43" s="3">
        <v>0</v>
      </c>
      <c r="H43" s="3"/>
      <c r="I43" s="24">
        <f t="shared" si="0"/>
        <v>0</v>
      </c>
      <c r="N43" s="3">
        <v>5543.7430195200004</v>
      </c>
      <c r="Q43" s="3"/>
      <c r="S43" s="3">
        <v>0</v>
      </c>
      <c r="X43" s="3">
        <v>3579.3606572760004</v>
      </c>
    </row>
    <row r="44" spans="1:24" x14ac:dyDescent="0.2">
      <c r="A44" s="5">
        <v>2001</v>
      </c>
      <c r="B44" s="3">
        <v>5378.3215680000003</v>
      </c>
      <c r="C44" s="3">
        <v>57.612607920000002</v>
      </c>
      <c r="D44" s="3">
        <v>-96.4262856</v>
      </c>
      <c r="E44" s="3">
        <v>-2078.1482180880002</v>
      </c>
      <c r="F44" s="3">
        <v>0</v>
      </c>
      <c r="H44" s="3"/>
      <c r="I44" s="24">
        <f t="shared" si="0"/>
        <v>0</v>
      </c>
      <c r="N44" s="3">
        <v>5378.3215680000003</v>
      </c>
      <c r="Q44" s="3"/>
      <c r="S44" s="3">
        <v>0</v>
      </c>
      <c r="X44" s="3">
        <v>3261.3596722319999</v>
      </c>
    </row>
    <row r="45" spans="1:24" x14ac:dyDescent="0.2">
      <c r="A45" s="5">
        <v>2002</v>
      </c>
      <c r="B45" s="3">
        <v>4948.0558425600002</v>
      </c>
      <c r="C45" s="3">
        <v>3.2309112</v>
      </c>
      <c r="D45" s="3">
        <v>35.738339999999994</v>
      </c>
      <c r="E45" s="3">
        <v>-2242.4431776000001</v>
      </c>
      <c r="F45" s="3">
        <v>0</v>
      </c>
      <c r="H45" s="3"/>
      <c r="I45" s="24">
        <f t="shared" si="0"/>
        <v>0</v>
      </c>
      <c r="N45" s="3">
        <v>4948.0558425600002</v>
      </c>
      <c r="Q45" s="3"/>
      <c r="S45" s="3">
        <v>0</v>
      </c>
      <c r="X45" s="3">
        <v>2744.5819161599998</v>
      </c>
    </row>
    <row r="46" spans="1:24" x14ac:dyDescent="0.2">
      <c r="A46" s="5">
        <v>2003</v>
      </c>
      <c r="B46" s="3">
        <v>4698.6746225039997</v>
      </c>
      <c r="C46" s="3">
        <v>3.4872206400000003</v>
      </c>
      <c r="D46" s="3">
        <v>31.4570836824</v>
      </c>
      <c r="E46" s="3">
        <v>-2314.4133959999999</v>
      </c>
      <c r="F46" s="3">
        <v>0</v>
      </c>
      <c r="H46" s="3"/>
      <c r="I46" s="24">
        <f t="shared" si="0"/>
        <v>0</v>
      </c>
      <c r="N46" s="3">
        <v>4698.6746225039997</v>
      </c>
      <c r="Q46" s="3"/>
      <c r="S46" s="3">
        <v>0</v>
      </c>
      <c r="X46" s="3">
        <v>2419.2055308263998</v>
      </c>
    </row>
    <row r="47" spans="1:24" x14ac:dyDescent="0.2">
      <c r="A47" s="5">
        <v>2004</v>
      </c>
      <c r="B47" s="3">
        <v>4480.1823783599993</v>
      </c>
      <c r="C47" s="3">
        <v>30.546496319999999</v>
      </c>
      <c r="D47" s="3">
        <v>4.3909653215999862</v>
      </c>
      <c r="E47" s="3">
        <v>-2058.9993863999998</v>
      </c>
      <c r="F47" s="3">
        <v>0</v>
      </c>
      <c r="H47" s="3"/>
      <c r="I47" s="24">
        <f t="shared" si="0"/>
        <v>0</v>
      </c>
      <c r="N47" s="3">
        <v>4480.1823783599993</v>
      </c>
      <c r="Q47" s="3"/>
      <c r="S47" s="3">
        <v>0</v>
      </c>
      <c r="X47" s="3">
        <v>2456.1204536016003</v>
      </c>
    </row>
    <row r="48" spans="1:24" x14ac:dyDescent="0.2">
      <c r="A48" s="5">
        <v>2005</v>
      </c>
      <c r="B48" s="3">
        <v>4539.6056487119995</v>
      </c>
      <c r="C48" s="3">
        <v>10.613051255999997</v>
      </c>
      <c r="D48" s="3">
        <v>-42.74540739839999</v>
      </c>
      <c r="E48" s="3">
        <v>-2219.952918168</v>
      </c>
      <c r="F48" s="3">
        <v>0</v>
      </c>
      <c r="H48" s="3"/>
      <c r="I48" s="24">
        <f t="shared" si="0"/>
        <v>0</v>
      </c>
      <c r="N48" s="3">
        <v>4539.6056487119995</v>
      </c>
      <c r="Q48" s="3"/>
      <c r="S48" s="3">
        <v>0</v>
      </c>
      <c r="X48" s="3">
        <v>2287.5203744015998</v>
      </c>
    </row>
    <row r="49" spans="1:24" x14ac:dyDescent="0.2">
      <c r="A49" s="5">
        <v>2006</v>
      </c>
      <c r="B49" s="3">
        <v>4424.0549303999996</v>
      </c>
      <c r="C49" s="3">
        <v>24.971545147200011</v>
      </c>
      <c r="D49" s="3">
        <v>-35.851089861600045</v>
      </c>
      <c r="E49" s="3">
        <v>-1533.5363663544001</v>
      </c>
      <c r="F49" s="3">
        <v>0</v>
      </c>
      <c r="H49" s="3"/>
      <c r="I49" s="24">
        <f t="shared" si="0"/>
        <v>0</v>
      </c>
      <c r="N49" s="3">
        <v>4424.0549303999996</v>
      </c>
      <c r="Q49" s="3"/>
      <c r="S49" s="3">
        <v>0</v>
      </c>
      <c r="X49" s="3">
        <v>2879.6390193312</v>
      </c>
    </row>
    <row r="50" spans="1:24" x14ac:dyDescent="0.2">
      <c r="A50" s="6">
        <v>2007</v>
      </c>
      <c r="B50" s="19">
        <v>4481.0297695199997</v>
      </c>
      <c r="C50" s="19">
        <v>17.266076591999997</v>
      </c>
      <c r="D50" s="19">
        <v>3.7003961760000732</v>
      </c>
      <c r="E50" s="19">
        <v>-1052.384197416</v>
      </c>
      <c r="F50" s="19">
        <v>0</v>
      </c>
      <c r="H50" s="3"/>
      <c r="I50" s="24">
        <f t="shared" si="0"/>
        <v>0</v>
      </c>
      <c r="N50" s="19">
        <v>4481.0297695199997</v>
      </c>
      <c r="Q50" s="3"/>
      <c r="S50" s="3">
        <v>0</v>
      </c>
      <c r="X50" s="19">
        <v>3449.6120448720003</v>
      </c>
    </row>
    <row r="51" spans="1:24" x14ac:dyDescent="0.2">
      <c r="A51" s="6">
        <v>2008</v>
      </c>
      <c r="B51" s="19">
        <v>4393.8690551520003</v>
      </c>
      <c r="C51" s="19">
        <v>38.851040865599998</v>
      </c>
      <c r="D51" s="19">
        <v>1.2022309967999485</v>
      </c>
      <c r="E51" s="19">
        <v>-51.546975911999994</v>
      </c>
      <c r="F51" s="19">
        <v>0</v>
      </c>
      <c r="H51" s="3"/>
      <c r="I51" s="24">
        <f t="shared" si="0"/>
        <v>0</v>
      </c>
      <c r="N51" s="19">
        <v>4393.8690551520003</v>
      </c>
      <c r="Q51" s="3"/>
      <c r="S51" s="3">
        <v>0</v>
      </c>
      <c r="X51" s="19">
        <v>4382.3753511024006</v>
      </c>
    </row>
    <row r="52" spans="1:24" x14ac:dyDescent="0.2">
      <c r="A52" s="6">
        <v>2009</v>
      </c>
      <c r="B52" s="19">
        <v>4521.6099015119999</v>
      </c>
      <c r="C52" s="19">
        <v>0</v>
      </c>
      <c r="D52" s="19">
        <v>-406.61577171119995</v>
      </c>
      <c r="E52" s="19">
        <v>-60.433354154399993</v>
      </c>
      <c r="F52" s="19">
        <v>0</v>
      </c>
      <c r="H52" s="3"/>
      <c r="I52" s="24">
        <f t="shared" si="0"/>
        <v>0</v>
      </c>
      <c r="N52" s="19">
        <v>4521.6099015119999</v>
      </c>
      <c r="Q52" s="3"/>
      <c r="S52" s="3">
        <v>0</v>
      </c>
      <c r="X52" s="19">
        <v>4054.5607756463996</v>
      </c>
    </row>
    <row r="53" spans="1:24" x14ac:dyDescent="0.2">
      <c r="A53" s="6">
        <v>2010</v>
      </c>
      <c r="B53" s="19">
        <v>4620.0526355255997</v>
      </c>
      <c r="C53" s="19">
        <v>105.3512928</v>
      </c>
      <c r="D53" s="15">
        <v>0</v>
      </c>
      <c r="E53" s="19">
        <v>-11.245787016</v>
      </c>
      <c r="F53" s="19">
        <v>-2.1551928</v>
      </c>
      <c r="H53" s="3"/>
      <c r="I53" s="24">
        <f t="shared" si="0"/>
        <v>1.3445679200231098E-2</v>
      </c>
      <c r="N53" s="19">
        <v>4620.0526355255997</v>
      </c>
      <c r="Q53" s="3"/>
      <c r="S53" s="3">
        <v>-1.6394188799999997E-2</v>
      </c>
      <c r="X53" s="15">
        <v>4712</v>
      </c>
    </row>
    <row r="54" spans="1:24" x14ac:dyDescent="0.2">
      <c r="A54" s="6">
        <v>2011</v>
      </c>
      <c r="B54" s="19">
        <v>5148.4567372847987</v>
      </c>
      <c r="C54" s="19">
        <v>107.44323981839999</v>
      </c>
      <c r="D54" s="19">
        <v>-24.080574099140389</v>
      </c>
      <c r="E54" s="19">
        <v>-0.98468047199999986</v>
      </c>
      <c r="F54" s="19">
        <v>0</v>
      </c>
      <c r="H54" s="3"/>
      <c r="I54" s="24">
        <f t="shared" si="0"/>
        <v>0</v>
      </c>
      <c r="N54" s="19">
        <v>5148.4567372847987</v>
      </c>
      <c r="Q54" s="3"/>
      <c r="S54" s="19">
        <v>0</v>
      </c>
      <c r="X54" s="19">
        <v>5230.8347225320595</v>
      </c>
    </row>
    <row r="55" spans="1:24" x14ac:dyDescent="0.2">
      <c r="A55" s="6">
        <v>2012</v>
      </c>
      <c r="B55" s="19">
        <v>5485.3645767215994</v>
      </c>
      <c r="C55" s="19">
        <v>39.7850544</v>
      </c>
      <c r="D55" s="19">
        <v>51.402527570475563</v>
      </c>
      <c r="E55" s="19">
        <v>0</v>
      </c>
      <c r="F55" s="19">
        <v>0</v>
      </c>
      <c r="H55" s="3"/>
      <c r="I55" s="24">
        <f t="shared" si="0"/>
        <v>0</v>
      </c>
      <c r="N55" s="19">
        <v>5485.3645767215994</v>
      </c>
      <c r="Q55" s="3"/>
      <c r="S55" s="19">
        <v>-1.2019200000000002E-3</v>
      </c>
      <c r="X55" s="19">
        <v>5576.5509567720746</v>
      </c>
    </row>
    <row r="56" spans="1:24" x14ac:dyDescent="0.2">
      <c r="A56" s="6">
        <v>2013</v>
      </c>
      <c r="B56" s="19">
        <v>5716.4696221104005</v>
      </c>
      <c r="C56" s="19">
        <v>284.49503190719997</v>
      </c>
      <c r="D56" s="19">
        <v>-31.568803828411941</v>
      </c>
      <c r="E56" s="19">
        <v>-10.5168</v>
      </c>
      <c r="F56" s="19">
        <v>-0.1382208</v>
      </c>
      <c r="H56" s="3"/>
      <c r="I56" s="24">
        <f t="shared" si="0"/>
        <v>0</v>
      </c>
      <c r="N56" s="19">
        <v>5716.4696221104005</v>
      </c>
      <c r="Q56" s="3"/>
      <c r="S56" s="19">
        <v>-1.2019199999999999E-2</v>
      </c>
      <c r="X56" s="19">
        <v>5958.7288101891872</v>
      </c>
    </row>
    <row r="57" spans="1:24" x14ac:dyDescent="0.2">
      <c r="A57" s="6">
        <v>2014</v>
      </c>
      <c r="B57" s="19">
        <v>5469.4050435096005</v>
      </c>
      <c r="C57" s="19">
        <v>337.40560634159993</v>
      </c>
      <c r="D57" s="19">
        <v>-14.212073992523271</v>
      </c>
      <c r="E57" s="19">
        <v>0</v>
      </c>
      <c r="F57" s="19">
        <v>0</v>
      </c>
      <c r="H57" s="3"/>
      <c r="I57" s="24">
        <f t="shared" si="0"/>
        <v>0</v>
      </c>
      <c r="N57" s="19">
        <v>5469.4050435096005</v>
      </c>
      <c r="Q57" s="3"/>
      <c r="S57" s="19">
        <v>-2.0868335999999998E-2</v>
      </c>
      <c r="X57" s="19">
        <v>5792.577707522677</v>
      </c>
    </row>
    <row r="58" spans="1:24" x14ac:dyDescent="0.2">
      <c r="A58" s="6">
        <v>2015</v>
      </c>
      <c r="B58" s="19">
        <v>6250.0391461929576</v>
      </c>
      <c r="C58" s="19">
        <v>11.265746399999999</v>
      </c>
      <c r="D58" s="19">
        <v>37.565230906080004</v>
      </c>
      <c r="E58" s="19">
        <v>0</v>
      </c>
      <c r="F58" s="19">
        <v>0</v>
      </c>
      <c r="H58" s="3"/>
      <c r="I58" s="24">
        <f t="shared" si="0"/>
        <v>0</v>
      </c>
      <c r="N58" s="19">
        <v>6250.0391461929576</v>
      </c>
      <c r="Q58" s="3"/>
      <c r="S58" s="19">
        <v>-1.6674386399999998E-2</v>
      </c>
      <c r="X58" s="19">
        <v>6298.8534491126375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58"/>
  <sheetViews>
    <sheetView workbookViewId="0">
      <selection activeCell="Q36" sqref="Q36"/>
    </sheetView>
  </sheetViews>
  <sheetFormatPr defaultColWidth="11.44140625" defaultRowHeight="10.199999999999999" x14ac:dyDescent="0.2"/>
  <cols>
    <col min="1" max="1" width="11.44140625" style="1"/>
    <col min="2" max="9" width="6.6640625" style="1" customWidth="1"/>
    <col min="10" max="10" width="3.33203125" style="1" customWidth="1"/>
    <col min="11" max="13" width="5.88671875" style="1" customWidth="1"/>
    <col min="14" max="14" width="7.44140625" style="1" customWidth="1"/>
    <col min="15" max="19" width="5.88671875" style="1" customWidth="1"/>
    <col min="20" max="20" width="3.6640625" style="1" customWidth="1"/>
    <col min="21" max="21" width="7.44140625" style="1" customWidth="1"/>
    <col min="22" max="26" width="6.88671875" style="1" customWidth="1"/>
    <col min="27" max="16384" width="11.44140625" style="1"/>
  </cols>
  <sheetData>
    <row r="1" spans="1:26" x14ac:dyDescent="0.2">
      <c r="A1" s="25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202.78818659999999</v>
      </c>
      <c r="C3" s="3">
        <v>0</v>
      </c>
      <c r="D3" s="3">
        <v>0</v>
      </c>
      <c r="E3" s="3">
        <v>0</v>
      </c>
      <c r="G3" s="3"/>
      <c r="I3" s="24">
        <f>-SUM(B3:H3)-S3+U3</f>
        <v>0</v>
      </c>
      <c r="N3" s="3">
        <v>202.78818659999999</v>
      </c>
      <c r="P3" s="3"/>
      <c r="S3" s="3">
        <v>0</v>
      </c>
      <c r="U3" s="3">
        <v>202.78818659999999</v>
      </c>
    </row>
    <row r="4" spans="1:26" x14ac:dyDescent="0.2">
      <c r="A4" s="5">
        <v>1961</v>
      </c>
      <c r="B4" s="3">
        <v>250.15308244000002</v>
      </c>
      <c r="C4" s="3">
        <v>0</v>
      </c>
      <c r="D4" s="3">
        <v>0</v>
      </c>
      <c r="E4" s="3">
        <v>0</v>
      </c>
      <c r="G4" s="3"/>
      <c r="I4" s="24">
        <f t="shared" ref="I4:I58" si="0">-SUM(B4:H4)-S4+U4</f>
        <v>0</v>
      </c>
      <c r="N4" s="3">
        <v>250.15308244000002</v>
      </c>
      <c r="P4" s="3"/>
      <c r="S4" s="3">
        <v>0</v>
      </c>
      <c r="U4" s="3">
        <v>250.15308244000002</v>
      </c>
    </row>
    <row r="5" spans="1:26" x14ac:dyDescent="0.2">
      <c r="A5" s="5">
        <v>1962</v>
      </c>
      <c r="B5" s="3">
        <v>290.66538144000003</v>
      </c>
      <c r="C5" s="3">
        <v>0</v>
      </c>
      <c r="D5" s="3">
        <v>0</v>
      </c>
      <c r="E5" s="3">
        <v>0</v>
      </c>
      <c r="G5" s="3"/>
      <c r="I5" s="24">
        <f t="shared" si="0"/>
        <v>0</v>
      </c>
      <c r="N5" s="3">
        <v>290.66538144000003</v>
      </c>
      <c r="P5" s="3"/>
      <c r="S5" s="3">
        <v>0</v>
      </c>
      <c r="U5" s="3">
        <v>290.66538144000003</v>
      </c>
    </row>
    <row r="6" spans="1:26" x14ac:dyDescent="0.2">
      <c r="A6" s="5">
        <v>1963</v>
      </c>
      <c r="B6" s="3">
        <v>275.43115684000003</v>
      </c>
      <c r="C6" s="3">
        <v>0</v>
      </c>
      <c r="D6" s="3">
        <v>0</v>
      </c>
      <c r="E6" s="3">
        <v>0</v>
      </c>
      <c r="G6" s="3"/>
      <c r="I6" s="24">
        <f t="shared" si="0"/>
        <v>0</v>
      </c>
      <c r="N6" s="3">
        <v>275.43115684000003</v>
      </c>
      <c r="P6" s="3"/>
      <c r="S6" s="3">
        <v>0</v>
      </c>
      <c r="U6" s="3">
        <v>275.43115684000003</v>
      </c>
    </row>
    <row r="7" spans="1:26" x14ac:dyDescent="0.2">
      <c r="A7" s="5">
        <v>1964</v>
      </c>
      <c r="B7" s="3">
        <v>292.94249464000006</v>
      </c>
      <c r="C7" s="3">
        <v>0</v>
      </c>
      <c r="D7" s="3">
        <v>0</v>
      </c>
      <c r="E7" s="3">
        <v>0</v>
      </c>
      <c r="G7" s="3"/>
      <c r="I7" s="24">
        <f t="shared" si="0"/>
        <v>0</v>
      </c>
      <c r="N7" s="3">
        <v>292.94249464000006</v>
      </c>
      <c r="P7" s="3"/>
      <c r="S7" s="3">
        <v>0</v>
      </c>
      <c r="U7" s="3">
        <v>292.94249464000006</v>
      </c>
    </row>
    <row r="8" spans="1:26" x14ac:dyDescent="0.2">
      <c r="A8" s="5">
        <v>1965</v>
      </c>
      <c r="B8" s="3">
        <v>336.8001812</v>
      </c>
      <c r="C8" s="3">
        <v>0</v>
      </c>
      <c r="D8" s="3">
        <v>0</v>
      </c>
      <c r="E8" s="3">
        <v>0</v>
      </c>
      <c r="G8" s="3"/>
      <c r="I8" s="24">
        <f t="shared" si="0"/>
        <v>0</v>
      </c>
      <c r="N8" s="3">
        <v>336.8001812</v>
      </c>
      <c r="P8" s="3"/>
      <c r="S8" s="3">
        <v>0</v>
      </c>
      <c r="U8" s="3">
        <v>336.8001812</v>
      </c>
    </row>
    <row r="9" spans="1:26" x14ac:dyDescent="0.2">
      <c r="A9" s="5">
        <v>1966</v>
      </c>
      <c r="B9" s="3">
        <v>490.3511876</v>
      </c>
      <c r="C9" s="3">
        <v>0</v>
      </c>
      <c r="D9" s="3">
        <v>0</v>
      </c>
      <c r="E9" s="3">
        <v>0</v>
      </c>
      <c r="G9" s="3"/>
      <c r="I9" s="24">
        <f t="shared" si="0"/>
        <v>0</v>
      </c>
      <c r="N9" s="3">
        <v>490.3511876</v>
      </c>
      <c r="P9" s="3"/>
      <c r="S9" s="3">
        <v>0</v>
      </c>
      <c r="U9" s="3">
        <v>490.3511876</v>
      </c>
    </row>
    <row r="10" spans="1:26" x14ac:dyDescent="0.2">
      <c r="A10" s="5">
        <v>1967</v>
      </c>
      <c r="B10" s="3">
        <v>512.80699079999999</v>
      </c>
      <c r="C10" s="3">
        <v>0</v>
      </c>
      <c r="D10" s="3">
        <v>0</v>
      </c>
      <c r="E10" s="3">
        <v>0</v>
      </c>
      <c r="G10" s="3"/>
      <c r="I10" s="24">
        <f t="shared" si="0"/>
        <v>0</v>
      </c>
      <c r="N10" s="3">
        <v>512.80699079999999</v>
      </c>
      <c r="P10" s="3"/>
      <c r="S10" s="3">
        <v>0</v>
      </c>
      <c r="U10" s="3">
        <v>512.80699079999999</v>
      </c>
    </row>
    <row r="11" spans="1:26" x14ac:dyDescent="0.2">
      <c r="A11" s="5">
        <v>1968</v>
      </c>
      <c r="B11" s="3">
        <v>501.95873879999999</v>
      </c>
      <c r="C11" s="3">
        <v>0</v>
      </c>
      <c r="D11" s="3">
        <v>0</v>
      </c>
      <c r="E11" s="3">
        <v>0</v>
      </c>
      <c r="G11" s="3"/>
      <c r="I11" s="24">
        <f t="shared" si="0"/>
        <v>0</v>
      </c>
      <c r="N11" s="3">
        <v>501.95873879999999</v>
      </c>
      <c r="P11" s="3"/>
      <c r="S11" s="3">
        <v>0</v>
      </c>
      <c r="U11" s="3">
        <v>501.95873879999999</v>
      </c>
    </row>
    <row r="12" spans="1:26" x14ac:dyDescent="0.2">
      <c r="A12" s="5">
        <v>1969</v>
      </c>
      <c r="B12" s="3">
        <v>568.32290079999996</v>
      </c>
      <c r="C12" s="3">
        <v>0</v>
      </c>
      <c r="D12" s="3">
        <v>0</v>
      </c>
      <c r="E12" s="3">
        <v>0</v>
      </c>
      <c r="G12" s="3"/>
      <c r="I12" s="24">
        <f t="shared" si="0"/>
        <v>0</v>
      </c>
      <c r="N12" s="3">
        <v>568.32290079999996</v>
      </c>
      <c r="P12" s="3"/>
      <c r="S12" s="3">
        <v>0</v>
      </c>
      <c r="U12" s="3">
        <v>568.32290079999996</v>
      </c>
    </row>
    <row r="13" spans="1:26" x14ac:dyDescent="0.2">
      <c r="A13" s="5">
        <v>1970</v>
      </c>
      <c r="B13" s="3">
        <v>540.07351919999996</v>
      </c>
      <c r="C13" s="3">
        <v>0</v>
      </c>
      <c r="D13" s="3">
        <v>0</v>
      </c>
      <c r="E13" s="3">
        <v>0</v>
      </c>
      <c r="G13" s="3"/>
      <c r="I13" s="24">
        <f t="shared" si="0"/>
        <v>0</v>
      </c>
      <c r="N13" s="3">
        <v>540.07351919999996</v>
      </c>
      <c r="P13" s="3"/>
      <c r="S13" s="3">
        <v>0</v>
      </c>
      <c r="U13" s="3">
        <v>540.07351919999996</v>
      </c>
    </row>
    <row r="14" spans="1:26" x14ac:dyDescent="0.2">
      <c r="A14" s="5">
        <v>1971</v>
      </c>
      <c r="B14" s="3">
        <v>599.35533359999999</v>
      </c>
      <c r="C14" s="3">
        <v>0</v>
      </c>
      <c r="D14" s="3">
        <v>0</v>
      </c>
      <c r="E14" s="3">
        <v>0</v>
      </c>
      <c r="G14" s="3"/>
      <c r="I14" s="24">
        <f t="shared" si="0"/>
        <v>0</v>
      </c>
      <c r="N14" s="3">
        <v>599.35533359999999</v>
      </c>
      <c r="P14" s="3"/>
      <c r="S14" s="3">
        <v>0</v>
      </c>
      <c r="U14" s="3">
        <v>599.35533359999999</v>
      </c>
    </row>
    <row r="15" spans="1:26" x14ac:dyDescent="0.2">
      <c r="A15" s="5">
        <v>1972</v>
      </c>
      <c r="B15" s="3">
        <v>592.39143039999999</v>
      </c>
      <c r="C15" s="3">
        <v>0</v>
      </c>
      <c r="D15" s="3">
        <v>0</v>
      </c>
      <c r="E15" s="3">
        <v>0</v>
      </c>
      <c r="G15" s="3"/>
      <c r="I15" s="24">
        <f t="shared" si="0"/>
        <v>0</v>
      </c>
      <c r="N15" s="3">
        <v>592.39143039999999</v>
      </c>
      <c r="P15" s="3"/>
      <c r="S15" s="3">
        <v>0</v>
      </c>
      <c r="U15" s="3">
        <v>592.39143039999999</v>
      </c>
    </row>
    <row r="16" spans="1:26" x14ac:dyDescent="0.2">
      <c r="A16" s="5">
        <v>1973</v>
      </c>
      <c r="B16" s="3">
        <v>589.37384359999999</v>
      </c>
      <c r="C16" s="3">
        <v>0</v>
      </c>
      <c r="D16" s="3">
        <v>0</v>
      </c>
      <c r="E16" s="3">
        <v>0</v>
      </c>
      <c r="G16" s="3"/>
      <c r="I16" s="24">
        <f t="shared" si="0"/>
        <v>0</v>
      </c>
      <c r="N16" s="3">
        <v>589.37384359999999</v>
      </c>
      <c r="P16" s="3"/>
      <c r="S16" s="3">
        <v>0</v>
      </c>
      <c r="U16" s="3">
        <v>589.37384359999999</v>
      </c>
    </row>
    <row r="17" spans="1:21" x14ac:dyDescent="0.2">
      <c r="A17" s="5">
        <v>1974</v>
      </c>
      <c r="B17" s="3">
        <v>533.80067240000005</v>
      </c>
      <c r="C17" s="3">
        <v>0</v>
      </c>
      <c r="D17" s="3">
        <v>0</v>
      </c>
      <c r="E17" s="3">
        <v>0</v>
      </c>
      <c r="G17" s="3"/>
      <c r="I17" s="24">
        <f t="shared" si="0"/>
        <v>0</v>
      </c>
      <c r="N17" s="3">
        <v>533.80067240000005</v>
      </c>
      <c r="P17" s="3"/>
      <c r="S17" s="3">
        <v>0</v>
      </c>
      <c r="U17" s="3">
        <v>533.80067240000005</v>
      </c>
    </row>
    <row r="18" spans="1:21" x14ac:dyDescent="0.2">
      <c r="A18" s="5">
        <v>1975</v>
      </c>
      <c r="B18" s="3">
        <v>467.13137879999999</v>
      </c>
      <c r="C18" s="3">
        <v>0</v>
      </c>
      <c r="D18" s="3">
        <v>0</v>
      </c>
      <c r="E18" s="3">
        <v>0</v>
      </c>
      <c r="G18" s="3"/>
      <c r="I18" s="24">
        <f t="shared" si="0"/>
        <v>0</v>
      </c>
      <c r="N18" s="3">
        <v>467.13137879999999</v>
      </c>
      <c r="P18" s="3"/>
      <c r="S18" s="3">
        <v>0</v>
      </c>
      <c r="U18" s="3">
        <v>467.13137879999999</v>
      </c>
    </row>
    <row r="19" spans="1:21" x14ac:dyDescent="0.2">
      <c r="A19" s="5">
        <v>1976</v>
      </c>
      <c r="B19" s="3">
        <v>574.80596679999996</v>
      </c>
      <c r="C19" s="3">
        <v>0</v>
      </c>
      <c r="D19" s="3">
        <v>0</v>
      </c>
      <c r="E19" s="3">
        <v>0</v>
      </c>
      <c r="G19" s="3"/>
      <c r="I19" s="24">
        <f t="shared" si="0"/>
        <v>0</v>
      </c>
      <c r="N19" s="3">
        <v>574.80596679999996</v>
      </c>
      <c r="P19" s="3"/>
      <c r="S19" s="3">
        <v>0</v>
      </c>
      <c r="U19" s="3">
        <v>574.80596679999996</v>
      </c>
    </row>
    <row r="20" spans="1:21" x14ac:dyDescent="0.2">
      <c r="A20" s="5">
        <v>1977</v>
      </c>
      <c r="B20" s="3">
        <v>457.93193559999997</v>
      </c>
      <c r="C20" s="3">
        <v>0</v>
      </c>
      <c r="D20" s="3">
        <v>0</v>
      </c>
      <c r="E20" s="3">
        <v>0</v>
      </c>
      <c r="G20" s="3"/>
      <c r="I20" s="24">
        <f t="shared" si="0"/>
        <v>0</v>
      </c>
      <c r="N20" s="3">
        <v>457.93193559999997</v>
      </c>
      <c r="P20" s="3"/>
      <c r="S20" s="3">
        <v>0</v>
      </c>
      <c r="U20" s="3">
        <v>457.93193559999997</v>
      </c>
    </row>
    <row r="21" spans="1:21" x14ac:dyDescent="0.2">
      <c r="A21" s="5">
        <v>1978</v>
      </c>
      <c r="B21" s="3">
        <v>384.4767976</v>
      </c>
      <c r="C21" s="3">
        <v>0</v>
      </c>
      <c r="D21" s="3">
        <v>0</v>
      </c>
      <c r="E21" s="3">
        <v>0</v>
      </c>
      <c r="G21" s="3"/>
      <c r="I21" s="24">
        <f t="shared" si="0"/>
        <v>0</v>
      </c>
      <c r="N21" s="3">
        <v>384.4767976</v>
      </c>
      <c r="P21" s="3"/>
      <c r="S21" s="3">
        <v>0</v>
      </c>
      <c r="U21" s="3">
        <v>384.4767976</v>
      </c>
    </row>
    <row r="22" spans="1:21" x14ac:dyDescent="0.2">
      <c r="A22" s="5">
        <v>1979</v>
      </c>
      <c r="B22" s="3">
        <v>393.09029399999997</v>
      </c>
      <c r="C22" s="3">
        <v>0</v>
      </c>
      <c r="D22" s="3">
        <v>0</v>
      </c>
      <c r="E22" s="3">
        <v>0</v>
      </c>
      <c r="G22" s="3"/>
      <c r="I22" s="24">
        <f t="shared" si="0"/>
        <v>0</v>
      </c>
      <c r="N22" s="3">
        <v>393.09029399999997</v>
      </c>
      <c r="P22" s="3"/>
      <c r="S22" s="3">
        <v>0</v>
      </c>
      <c r="U22" s="3">
        <v>393.09029399999997</v>
      </c>
    </row>
    <row r="23" spans="1:21" x14ac:dyDescent="0.2">
      <c r="A23" s="5">
        <v>1980</v>
      </c>
      <c r="B23" s="3">
        <v>449.13802720000001</v>
      </c>
      <c r="C23" s="3">
        <v>0</v>
      </c>
      <c r="D23" s="3">
        <v>0</v>
      </c>
      <c r="E23" s="3">
        <v>0</v>
      </c>
      <c r="G23" s="3"/>
      <c r="I23" s="24">
        <f t="shared" si="0"/>
        <v>0</v>
      </c>
      <c r="N23" s="3">
        <v>449.13802720000001</v>
      </c>
      <c r="P23" s="3"/>
      <c r="S23" s="3">
        <v>0</v>
      </c>
      <c r="U23" s="3">
        <v>449.13802720000001</v>
      </c>
    </row>
    <row r="24" spans="1:21" x14ac:dyDescent="0.2">
      <c r="A24" s="5">
        <v>1981</v>
      </c>
      <c r="B24" s="3">
        <v>503.38870000000003</v>
      </c>
      <c r="C24" s="3">
        <v>0</v>
      </c>
      <c r="D24" s="3">
        <v>0</v>
      </c>
      <c r="E24" s="3">
        <v>0</v>
      </c>
      <c r="G24" s="3"/>
      <c r="I24" s="24">
        <f t="shared" si="0"/>
        <v>0</v>
      </c>
      <c r="N24" s="3">
        <v>503.38870000000003</v>
      </c>
      <c r="P24" s="3"/>
      <c r="S24" s="3">
        <v>0</v>
      </c>
      <c r="U24" s="3">
        <v>503.38870000000003</v>
      </c>
    </row>
    <row r="25" spans="1:21" x14ac:dyDescent="0.2">
      <c r="A25" s="5">
        <v>1982</v>
      </c>
      <c r="B25" s="3">
        <v>523.28233904000001</v>
      </c>
      <c r="C25" s="3">
        <v>0</v>
      </c>
      <c r="D25" s="3">
        <v>0</v>
      </c>
      <c r="E25" s="3">
        <v>0</v>
      </c>
      <c r="G25" s="3"/>
      <c r="I25" s="24">
        <f t="shared" si="0"/>
        <v>0</v>
      </c>
      <c r="N25" s="3">
        <v>523.28233904000001</v>
      </c>
      <c r="P25" s="3"/>
      <c r="S25" s="3">
        <v>0</v>
      </c>
      <c r="U25" s="3">
        <v>523.28233904000001</v>
      </c>
    </row>
    <row r="26" spans="1:21" x14ac:dyDescent="0.2">
      <c r="A26" s="5">
        <v>1983</v>
      </c>
      <c r="B26" s="3">
        <v>522.29477944000007</v>
      </c>
      <c r="C26" s="3">
        <v>0</v>
      </c>
      <c r="D26" s="3">
        <v>0</v>
      </c>
      <c r="E26" s="3">
        <v>0</v>
      </c>
      <c r="G26" s="3"/>
      <c r="I26" s="24">
        <f t="shared" si="0"/>
        <v>0</v>
      </c>
      <c r="N26" s="3">
        <v>522.29477944000007</v>
      </c>
      <c r="P26" s="3"/>
      <c r="S26" s="3">
        <v>0</v>
      </c>
      <c r="U26" s="3">
        <v>522.29477944000007</v>
      </c>
    </row>
    <row r="27" spans="1:21" x14ac:dyDescent="0.2">
      <c r="A27" s="5">
        <v>1984</v>
      </c>
      <c r="B27" s="3">
        <v>504.72594512000006</v>
      </c>
      <c r="C27" s="3">
        <v>0</v>
      </c>
      <c r="D27" s="3">
        <v>0</v>
      </c>
      <c r="E27" s="3">
        <v>0</v>
      </c>
      <c r="G27" s="3"/>
      <c r="I27" s="24">
        <f t="shared" si="0"/>
        <v>0</v>
      </c>
      <c r="N27" s="3">
        <v>504.72594512000006</v>
      </c>
      <c r="P27" s="3"/>
      <c r="S27" s="3">
        <v>0</v>
      </c>
      <c r="U27" s="3">
        <v>504.72594512000006</v>
      </c>
    </row>
    <row r="28" spans="1:21" x14ac:dyDescent="0.2">
      <c r="A28" s="5">
        <v>1985</v>
      </c>
      <c r="B28" s="3">
        <v>473.02057556000005</v>
      </c>
      <c r="C28" s="3">
        <v>0</v>
      </c>
      <c r="D28" s="3">
        <v>0</v>
      </c>
      <c r="E28" s="3">
        <v>0</v>
      </c>
      <c r="G28" s="3"/>
      <c r="I28" s="24">
        <f t="shared" si="0"/>
        <v>0</v>
      </c>
      <c r="N28" s="3">
        <v>473.02057556000005</v>
      </c>
      <c r="P28" s="3"/>
      <c r="S28" s="3">
        <v>0</v>
      </c>
      <c r="U28" s="3">
        <v>473.02057556000005</v>
      </c>
    </row>
    <row r="29" spans="1:21" x14ac:dyDescent="0.2">
      <c r="A29" s="5">
        <v>1986</v>
      </c>
      <c r="B29" s="3">
        <v>475.40460248000005</v>
      </c>
      <c r="C29" s="3">
        <v>0</v>
      </c>
      <c r="D29" s="3">
        <v>0</v>
      </c>
      <c r="E29" s="3">
        <v>0</v>
      </c>
      <c r="G29" s="3"/>
      <c r="I29" s="24">
        <f t="shared" si="0"/>
        <v>0</v>
      </c>
      <c r="N29" s="3">
        <v>475.40460248000005</v>
      </c>
      <c r="P29" s="3"/>
      <c r="S29" s="3">
        <v>0</v>
      </c>
      <c r="U29" s="3">
        <v>475.40460248000005</v>
      </c>
    </row>
    <row r="30" spans="1:21" x14ac:dyDescent="0.2">
      <c r="A30" s="5">
        <v>1987</v>
      </c>
      <c r="B30" s="3">
        <v>457.96833176000001</v>
      </c>
      <c r="C30" s="3">
        <v>0</v>
      </c>
      <c r="D30" s="3">
        <v>0</v>
      </c>
      <c r="E30" s="3">
        <v>0</v>
      </c>
      <c r="G30" s="3"/>
      <c r="I30" s="24">
        <f t="shared" si="0"/>
        <v>0</v>
      </c>
      <c r="N30" s="3">
        <v>457.96833176000001</v>
      </c>
      <c r="P30" s="3"/>
      <c r="S30" s="3">
        <v>0</v>
      </c>
      <c r="U30" s="3">
        <v>457.96833176000001</v>
      </c>
    </row>
    <row r="31" spans="1:21" x14ac:dyDescent="0.2">
      <c r="A31" s="5">
        <v>1988</v>
      </c>
      <c r="B31" s="3">
        <v>462.74854379999999</v>
      </c>
      <c r="C31" s="3">
        <v>0</v>
      </c>
      <c r="D31" s="3">
        <v>0</v>
      </c>
      <c r="E31" s="3">
        <v>0</v>
      </c>
      <c r="G31" s="3"/>
      <c r="I31" s="24">
        <f t="shared" si="0"/>
        <v>0</v>
      </c>
      <c r="N31" s="3">
        <v>462.74854379999999</v>
      </c>
      <c r="P31" s="3"/>
      <c r="S31" s="3">
        <v>0</v>
      </c>
      <c r="U31" s="3">
        <v>462.74854379999999</v>
      </c>
    </row>
    <row r="32" spans="1:21" x14ac:dyDescent="0.2">
      <c r="A32" s="5">
        <v>1989</v>
      </c>
      <c r="B32" s="3">
        <v>431.64622095999999</v>
      </c>
      <c r="C32" s="3">
        <v>0</v>
      </c>
      <c r="D32" s="3">
        <v>0</v>
      </c>
      <c r="E32" s="3">
        <v>0</v>
      </c>
      <c r="G32" s="3"/>
      <c r="I32" s="24">
        <f t="shared" si="0"/>
        <v>0</v>
      </c>
      <c r="N32" s="3">
        <v>431.64622095999999</v>
      </c>
      <c r="P32" s="3"/>
      <c r="S32" s="3">
        <v>0</v>
      </c>
      <c r="U32" s="3">
        <v>431.64622095999999</v>
      </c>
    </row>
    <row r="33" spans="1:21" x14ac:dyDescent="0.2">
      <c r="A33" s="5">
        <v>1990</v>
      </c>
      <c r="B33" s="3">
        <v>439.86555635999997</v>
      </c>
      <c r="C33" s="3">
        <v>0</v>
      </c>
      <c r="D33" s="3">
        <v>0</v>
      </c>
      <c r="E33" s="3">
        <v>0</v>
      </c>
      <c r="G33" s="3"/>
      <c r="I33" s="24">
        <f t="shared" si="0"/>
        <v>0</v>
      </c>
      <c r="N33" s="3">
        <v>439.86555635999997</v>
      </c>
      <c r="P33" s="3"/>
      <c r="S33" s="3">
        <v>0</v>
      </c>
      <c r="U33" s="3">
        <v>439.86555635999997</v>
      </c>
    </row>
    <row r="34" spans="1:21" x14ac:dyDescent="0.2">
      <c r="A34" s="5">
        <v>1991</v>
      </c>
      <c r="B34" s="3">
        <v>590.42470428000001</v>
      </c>
      <c r="C34" s="3">
        <v>0</v>
      </c>
      <c r="D34" s="3">
        <v>0</v>
      </c>
      <c r="E34" s="3">
        <v>0</v>
      </c>
      <c r="G34" s="3"/>
      <c r="I34" s="24">
        <f t="shared" si="0"/>
        <v>0</v>
      </c>
      <c r="N34" s="3">
        <v>590.42470428000001</v>
      </c>
      <c r="P34" s="3"/>
      <c r="S34" s="3">
        <v>0</v>
      </c>
      <c r="U34" s="3">
        <v>590.42470428000001</v>
      </c>
    </row>
    <row r="35" spans="1:21" x14ac:dyDescent="0.2">
      <c r="A35" s="5">
        <v>1992</v>
      </c>
      <c r="B35" s="3">
        <v>619.9244194800001</v>
      </c>
      <c r="C35" s="3">
        <v>0</v>
      </c>
      <c r="D35" s="3">
        <v>0</v>
      </c>
      <c r="E35" s="3">
        <v>0</v>
      </c>
      <c r="G35" s="3"/>
      <c r="I35" s="24">
        <f t="shared" si="0"/>
        <v>0</v>
      </c>
      <c r="N35" s="3">
        <v>619.9244194800001</v>
      </c>
      <c r="P35" s="3"/>
      <c r="S35" s="3">
        <v>0</v>
      </c>
      <c r="U35" s="3">
        <v>619.9244194800001</v>
      </c>
    </row>
    <row r="36" spans="1:21" x14ac:dyDescent="0.2">
      <c r="A36" s="5">
        <v>1993</v>
      </c>
      <c r="B36" s="3">
        <v>616.05693528000006</v>
      </c>
      <c r="C36" s="3">
        <v>0</v>
      </c>
      <c r="D36" s="3">
        <v>0</v>
      </c>
      <c r="E36" s="3">
        <v>0</v>
      </c>
      <c r="G36" s="3"/>
      <c r="I36" s="24">
        <f t="shared" si="0"/>
        <v>0</v>
      </c>
      <c r="N36" s="3">
        <v>616.05693528000006</v>
      </c>
      <c r="P36" s="3"/>
      <c r="S36" s="3">
        <v>0</v>
      </c>
      <c r="U36" s="3">
        <v>616.05693528000006</v>
      </c>
    </row>
    <row r="37" spans="1:21" x14ac:dyDescent="0.2">
      <c r="A37" s="5">
        <v>1994</v>
      </c>
      <c r="B37" s="3">
        <v>633.51563984000006</v>
      </c>
      <c r="C37" s="3">
        <v>121.6125916</v>
      </c>
      <c r="D37" s="3">
        <v>0</v>
      </c>
      <c r="E37" s="3">
        <v>0</v>
      </c>
      <c r="G37" s="3"/>
      <c r="I37" s="24">
        <f t="shared" si="0"/>
        <v>0</v>
      </c>
      <c r="N37" s="3">
        <v>633.51563984000006</v>
      </c>
      <c r="P37" s="3"/>
      <c r="S37" s="3">
        <v>0</v>
      </c>
      <c r="U37" s="3">
        <v>755.12823144000004</v>
      </c>
    </row>
    <row r="38" spans="1:21" x14ac:dyDescent="0.2">
      <c r="A38" s="5">
        <v>1995</v>
      </c>
      <c r="B38" s="3">
        <v>612.26630159757826</v>
      </c>
      <c r="C38" s="3">
        <v>157.40162599999999</v>
      </c>
      <c r="D38" s="3">
        <v>0</v>
      </c>
      <c r="E38" s="3">
        <v>-162.44531799999999</v>
      </c>
      <c r="G38" s="3"/>
      <c r="I38" s="24">
        <f t="shared" si="0"/>
        <v>0</v>
      </c>
      <c r="N38" s="3">
        <v>612.26630159757826</v>
      </c>
      <c r="P38" s="3"/>
      <c r="S38" s="3">
        <v>0</v>
      </c>
      <c r="U38" s="3">
        <v>607.22260959757818</v>
      </c>
    </row>
    <row r="39" spans="1:21" x14ac:dyDescent="0.2">
      <c r="A39" s="5">
        <v>1996</v>
      </c>
      <c r="B39" s="3">
        <v>1122.4142755199998</v>
      </c>
      <c r="C39" s="3">
        <v>30.099781200000002</v>
      </c>
      <c r="D39" s="3">
        <v>0</v>
      </c>
      <c r="E39" s="3">
        <v>-743.45667319999995</v>
      </c>
      <c r="G39" s="3"/>
      <c r="I39" s="24">
        <f t="shared" si="0"/>
        <v>0</v>
      </c>
      <c r="N39" s="3">
        <v>1122.4142755199998</v>
      </c>
      <c r="P39" s="3"/>
      <c r="S39" s="3">
        <v>0</v>
      </c>
      <c r="U39" s="3">
        <v>409.05738352000003</v>
      </c>
    </row>
    <row r="40" spans="1:21" x14ac:dyDescent="0.2">
      <c r="A40" s="5">
        <v>1997</v>
      </c>
      <c r="B40" s="3">
        <v>1535.6763567999999</v>
      </c>
      <c r="C40" s="3">
        <v>67.851486375830078</v>
      </c>
      <c r="D40" s="3">
        <v>0</v>
      </c>
      <c r="E40" s="3">
        <v>-838.25572739999996</v>
      </c>
      <c r="G40" s="3"/>
      <c r="I40" s="24">
        <f t="shared" si="0"/>
        <v>0</v>
      </c>
      <c r="N40" s="3">
        <v>1535.6763567999999</v>
      </c>
      <c r="P40" s="3"/>
      <c r="S40" s="3">
        <v>0</v>
      </c>
      <c r="U40" s="3">
        <v>765.27211577583012</v>
      </c>
    </row>
    <row r="41" spans="1:21" x14ac:dyDescent="0.2">
      <c r="A41" s="5">
        <v>1998</v>
      </c>
      <c r="B41" s="3">
        <v>1629.7632542400002</v>
      </c>
      <c r="C41" s="3">
        <v>79.704452799999999</v>
      </c>
      <c r="D41" s="3">
        <v>0</v>
      </c>
      <c r="E41" s="3">
        <v>-933.05478159999996</v>
      </c>
      <c r="G41" s="3"/>
      <c r="I41" s="24">
        <f t="shared" si="0"/>
        <v>0</v>
      </c>
      <c r="N41" s="3">
        <v>1629.7632542400002</v>
      </c>
      <c r="P41" s="3"/>
      <c r="S41" s="3">
        <v>0</v>
      </c>
      <c r="U41" s="3">
        <v>776.41292543999998</v>
      </c>
    </row>
    <row r="42" spans="1:21" x14ac:dyDescent="0.2">
      <c r="A42" s="5">
        <v>1999</v>
      </c>
      <c r="B42" s="3">
        <v>1512.5897391200001</v>
      </c>
      <c r="C42" s="3">
        <v>25.615366399999999</v>
      </c>
      <c r="D42" s="3">
        <v>0</v>
      </c>
      <c r="E42" s="3">
        <v>-1040.4689487999999</v>
      </c>
      <c r="G42" s="3"/>
      <c r="I42" s="24">
        <f t="shared" si="0"/>
        <v>0</v>
      </c>
      <c r="N42" s="3">
        <v>1512.5897391200001</v>
      </c>
      <c r="P42" s="3"/>
      <c r="S42" s="3">
        <v>0</v>
      </c>
      <c r="U42" s="3">
        <v>497.73615672000005</v>
      </c>
    </row>
    <row r="43" spans="1:21" x14ac:dyDescent="0.2">
      <c r="A43" s="5">
        <v>2000</v>
      </c>
      <c r="B43" s="3">
        <v>1447.1885065600002</v>
      </c>
      <c r="C43" s="3">
        <v>6.5042950016000001</v>
      </c>
      <c r="D43" s="3">
        <v>0</v>
      </c>
      <c r="E43" s="3">
        <v>-1202.9849518294</v>
      </c>
      <c r="G43" s="3"/>
      <c r="I43" s="24">
        <f t="shared" si="0"/>
        <v>0</v>
      </c>
      <c r="N43" s="3">
        <v>1447.1885065600002</v>
      </c>
      <c r="P43" s="3"/>
      <c r="S43" s="3">
        <v>0</v>
      </c>
      <c r="U43" s="3">
        <v>250.70784973220012</v>
      </c>
    </row>
    <row r="44" spans="1:21" x14ac:dyDescent="0.2">
      <c r="A44" s="5">
        <v>2001</v>
      </c>
      <c r="B44" s="3">
        <v>1479.8851224</v>
      </c>
      <c r="C44" s="3">
        <v>24.297892082000004</v>
      </c>
      <c r="D44" s="3">
        <v>0</v>
      </c>
      <c r="E44" s="3">
        <v>-1365.5009548588</v>
      </c>
      <c r="G44" s="3"/>
      <c r="I44" s="24">
        <f t="shared" si="0"/>
        <v>0</v>
      </c>
      <c r="N44" s="3">
        <v>1479.8851224</v>
      </c>
      <c r="P44" s="3"/>
      <c r="S44" s="3">
        <v>0</v>
      </c>
      <c r="U44" s="3">
        <v>138.68205962320005</v>
      </c>
    </row>
    <row r="45" spans="1:21" x14ac:dyDescent="0.2">
      <c r="A45" s="5">
        <v>2002</v>
      </c>
      <c r="B45" s="3">
        <v>1505.4725641599996</v>
      </c>
      <c r="C45" s="3">
        <v>9.3955118240000015</v>
      </c>
      <c r="D45" s="3">
        <v>0</v>
      </c>
      <c r="E45" s="3">
        <v>-1439.7034715320001</v>
      </c>
      <c r="G45" s="3"/>
      <c r="I45" s="24">
        <f t="shared" si="0"/>
        <v>0</v>
      </c>
      <c r="N45" s="3">
        <v>1505.4725641599996</v>
      </c>
      <c r="P45" s="3"/>
      <c r="S45" s="3">
        <v>0</v>
      </c>
      <c r="U45" s="3">
        <v>75.164604451999551</v>
      </c>
    </row>
    <row r="46" spans="1:21" x14ac:dyDescent="0.2">
      <c r="A46" s="5">
        <v>2003</v>
      </c>
      <c r="B46" s="3">
        <v>1887.5074414135997</v>
      </c>
      <c r="C46" s="3">
        <v>53.084269999999997</v>
      </c>
      <c r="D46" s="3">
        <v>0</v>
      </c>
      <c r="E46" s="3">
        <v>-1581.1131346879999</v>
      </c>
      <c r="G46" s="3"/>
      <c r="I46" s="24">
        <f t="shared" si="0"/>
        <v>0</v>
      </c>
      <c r="N46" s="3">
        <v>1887.5074414135997</v>
      </c>
      <c r="P46" s="3"/>
      <c r="S46" s="3">
        <v>0</v>
      </c>
      <c r="U46" s="3">
        <v>359.47857672559974</v>
      </c>
    </row>
    <row r="47" spans="1:21" x14ac:dyDescent="0.2">
      <c r="A47" s="5">
        <v>2004</v>
      </c>
      <c r="B47" s="3">
        <v>1995.6916297771988</v>
      </c>
      <c r="C47" s="3">
        <v>5.9245732000000002</v>
      </c>
      <c r="D47" s="3">
        <v>0</v>
      </c>
      <c r="E47" s="3">
        <v>-1638.6108940400002</v>
      </c>
      <c r="G47" s="3"/>
      <c r="I47" s="24">
        <f t="shared" si="0"/>
        <v>0</v>
      </c>
      <c r="N47" s="3">
        <v>1995.6916297771988</v>
      </c>
      <c r="P47" s="3"/>
      <c r="S47" s="3">
        <v>0</v>
      </c>
      <c r="U47" s="3">
        <v>363.00530893719883</v>
      </c>
    </row>
    <row r="48" spans="1:21" x14ac:dyDescent="0.2">
      <c r="A48" s="5">
        <v>2005</v>
      </c>
      <c r="B48" s="3">
        <v>1898.0729580024006</v>
      </c>
      <c r="C48" s="3">
        <v>0</v>
      </c>
      <c r="D48" s="3">
        <v>0</v>
      </c>
      <c r="E48" s="3">
        <v>-1462.5506644468001</v>
      </c>
      <c r="G48" s="3"/>
      <c r="I48" s="24">
        <f t="shared" si="0"/>
        <v>0</v>
      </c>
      <c r="N48" s="3">
        <v>1898.0729580024006</v>
      </c>
      <c r="P48" s="3"/>
      <c r="S48" s="3">
        <v>0</v>
      </c>
      <c r="U48" s="3">
        <v>435.5222935556007</v>
      </c>
    </row>
    <row r="49" spans="1:21" x14ac:dyDescent="0.2">
      <c r="A49" s="5">
        <v>2006</v>
      </c>
      <c r="B49" s="3">
        <v>2118.2688812035994</v>
      </c>
      <c r="C49" s="3">
        <v>40.887038255999997</v>
      </c>
      <c r="D49" s="3">
        <v>0</v>
      </c>
      <c r="E49" s="3">
        <v>-1813.6882814148</v>
      </c>
      <c r="G49" s="3"/>
      <c r="I49" s="24">
        <f t="shared" si="0"/>
        <v>0</v>
      </c>
      <c r="N49" s="3">
        <v>2118.2688812035994</v>
      </c>
      <c r="P49" s="3"/>
      <c r="S49" s="3">
        <v>0</v>
      </c>
      <c r="U49" s="3">
        <v>345.4676380447994</v>
      </c>
    </row>
    <row r="50" spans="1:21" x14ac:dyDescent="0.2">
      <c r="A50" s="6">
        <v>2007</v>
      </c>
      <c r="B50" s="19">
        <v>2541.5112366635981</v>
      </c>
      <c r="C50" s="19">
        <v>112.142781408</v>
      </c>
      <c r="D50" s="19">
        <v>0</v>
      </c>
      <c r="E50" s="19">
        <v>-2197.8173693983999</v>
      </c>
      <c r="G50" s="3"/>
      <c r="I50" s="24">
        <f t="shared" si="0"/>
        <v>6.2527760746888816E-13</v>
      </c>
      <c r="N50" s="19">
        <v>2541.5112366635981</v>
      </c>
      <c r="P50" s="3"/>
      <c r="S50" s="3">
        <v>0</v>
      </c>
      <c r="U50" s="19">
        <v>455.83664867319857</v>
      </c>
    </row>
    <row r="51" spans="1:21" x14ac:dyDescent="0.2">
      <c r="A51" s="6">
        <v>2008</v>
      </c>
      <c r="B51" s="19">
        <v>2372.7164108827997</v>
      </c>
      <c r="C51" s="19">
        <v>19.442485889199997</v>
      </c>
      <c r="D51" s="19">
        <v>0</v>
      </c>
      <c r="E51" s="19">
        <v>-2124.8579023868001</v>
      </c>
      <c r="G51" s="3"/>
      <c r="I51" s="24">
        <f t="shared" si="0"/>
        <v>4.5474735088646412E-13</v>
      </c>
      <c r="N51" s="19">
        <v>2372.7164108827997</v>
      </c>
      <c r="P51" s="3"/>
      <c r="S51" s="3">
        <v>0</v>
      </c>
      <c r="U51" s="19">
        <v>267.30099438519983</v>
      </c>
    </row>
    <row r="52" spans="1:21" x14ac:dyDescent="0.2">
      <c r="A52" s="6">
        <v>2009</v>
      </c>
      <c r="B52" s="19">
        <v>2076.3242293725007</v>
      </c>
      <c r="C52" s="19">
        <v>67.448070236399985</v>
      </c>
      <c r="D52" s="19">
        <v>0</v>
      </c>
      <c r="E52" s="19">
        <v>-1844.5690591032001</v>
      </c>
      <c r="G52" s="3"/>
      <c r="I52" s="24">
        <f t="shared" si="0"/>
        <v>0</v>
      </c>
      <c r="N52" s="19">
        <v>2076.3242293725007</v>
      </c>
      <c r="P52" s="3"/>
      <c r="S52" s="3">
        <v>0</v>
      </c>
      <c r="U52" s="19">
        <v>299.20324050570059</v>
      </c>
    </row>
    <row r="53" spans="1:21" x14ac:dyDescent="0.2">
      <c r="A53" s="6">
        <v>2010</v>
      </c>
      <c r="B53" s="19">
        <v>2025.2817580587998</v>
      </c>
      <c r="C53" s="19">
        <v>30.891622802800001</v>
      </c>
      <c r="D53" s="19">
        <v>0</v>
      </c>
      <c r="E53" s="19">
        <v>-1450.0049049571999</v>
      </c>
      <c r="G53" s="3"/>
      <c r="I53" s="24">
        <f t="shared" si="0"/>
        <v>0</v>
      </c>
      <c r="N53" s="19">
        <v>2025.2817580587998</v>
      </c>
      <c r="P53" s="3"/>
      <c r="S53" s="3">
        <v>0</v>
      </c>
      <c r="U53" s="19">
        <v>606.1684759044</v>
      </c>
    </row>
    <row r="54" spans="1:21" x14ac:dyDescent="0.2">
      <c r="A54" s="6">
        <v>2011</v>
      </c>
      <c r="B54" s="19">
        <v>1378.1669096860799</v>
      </c>
      <c r="C54" s="19">
        <v>60.320322348799991</v>
      </c>
      <c r="D54" s="19">
        <v>75.435563665999965</v>
      </c>
      <c r="E54" s="19">
        <v>-1289.5991603052003</v>
      </c>
      <c r="G54" s="3"/>
      <c r="I54" s="24">
        <f t="shared" si="0"/>
        <v>3.4106051316484809E-13</v>
      </c>
      <c r="N54" s="19">
        <v>1378.1669096860799</v>
      </c>
      <c r="P54" s="3"/>
      <c r="S54" s="19">
        <v>-1.3800568875999999</v>
      </c>
      <c r="U54" s="19">
        <v>222.94357850807984</v>
      </c>
    </row>
    <row r="55" spans="1:21" x14ac:dyDescent="0.2">
      <c r="A55" s="6">
        <v>2012</v>
      </c>
      <c r="B55" s="19">
        <v>1283.5677378628814</v>
      </c>
      <c r="C55" s="19">
        <v>53.410228988799993</v>
      </c>
      <c r="D55" s="19">
        <v>-44.672907204799984</v>
      </c>
      <c r="E55" s="19">
        <v>-1093.355710802</v>
      </c>
      <c r="G55" s="3"/>
      <c r="I55" s="24">
        <f t="shared" si="0"/>
        <v>-2.2737367544323206E-13</v>
      </c>
      <c r="N55" s="19">
        <v>1283.5677378628814</v>
      </c>
      <c r="P55" s="3"/>
      <c r="S55" s="19">
        <v>-1.2172319199999999</v>
      </c>
      <c r="U55" s="19">
        <v>197.73211692488135</v>
      </c>
    </row>
    <row r="56" spans="1:21" x14ac:dyDescent="0.2">
      <c r="A56" s="6">
        <v>2013</v>
      </c>
      <c r="B56" s="19">
        <v>861.62752358344073</v>
      </c>
      <c r="C56" s="19">
        <v>8.8972609439999992</v>
      </c>
      <c r="D56" s="19">
        <v>3.4497657070000218</v>
      </c>
      <c r="E56" s="19">
        <v>-706.87495867360008</v>
      </c>
      <c r="G56" s="3"/>
      <c r="I56" s="24">
        <f t="shared" si="0"/>
        <v>0</v>
      </c>
      <c r="N56" s="19">
        <v>861.62752358344073</v>
      </c>
      <c r="P56" s="3"/>
      <c r="S56" s="19">
        <v>-2.1421854184</v>
      </c>
      <c r="U56" s="19">
        <v>164.95740614244065</v>
      </c>
    </row>
    <row r="57" spans="1:21" x14ac:dyDescent="0.2">
      <c r="A57" s="6">
        <v>2014</v>
      </c>
      <c r="B57" s="19">
        <v>1040.3262356915207</v>
      </c>
      <c r="C57" s="19">
        <v>18.057168815199997</v>
      </c>
      <c r="D57" s="19">
        <v>-36.56516564740005</v>
      </c>
      <c r="E57" s="19">
        <v>-716.37513298960005</v>
      </c>
      <c r="G57" s="3"/>
      <c r="I57" s="24">
        <f t="shared" si="0"/>
        <v>0</v>
      </c>
      <c r="N57" s="19">
        <v>1040.3262356915207</v>
      </c>
      <c r="P57" s="3"/>
      <c r="S57" s="19">
        <v>-1.7579502160000002</v>
      </c>
      <c r="U57" s="19">
        <v>303.6851556537207</v>
      </c>
    </row>
    <row r="58" spans="1:21" x14ac:dyDescent="0.2">
      <c r="A58" s="6">
        <v>2015</v>
      </c>
      <c r="B58" s="19">
        <v>960.56134459697955</v>
      </c>
      <c r="C58" s="19">
        <v>27.825805599999999</v>
      </c>
      <c r="D58" s="19">
        <v>69.719473004399987</v>
      </c>
      <c r="E58" s="19">
        <v>-666.1866434512001</v>
      </c>
      <c r="G58" s="3"/>
      <c r="I58" s="24">
        <f t="shared" si="0"/>
        <v>0</v>
      </c>
      <c r="N58" s="19">
        <v>960.56134459697955</v>
      </c>
      <c r="P58" s="3"/>
      <c r="S58" s="19">
        <v>-1.4443267015999997</v>
      </c>
      <c r="U58" s="19">
        <v>390.47565304857955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58"/>
  <sheetViews>
    <sheetView workbookViewId="0">
      <selection activeCell="I30" sqref="I30"/>
    </sheetView>
  </sheetViews>
  <sheetFormatPr defaultColWidth="11.44140625" defaultRowHeight="10.199999999999999" x14ac:dyDescent="0.2"/>
  <cols>
    <col min="1" max="1" width="11.44140625" style="1"/>
    <col min="2" max="9" width="7.5546875" style="1" customWidth="1"/>
    <col min="10" max="10" width="2.33203125" style="1" customWidth="1"/>
    <col min="11" max="19" width="6.5546875" style="1" customWidth="1"/>
    <col min="20" max="20" width="2.5546875" style="1" customWidth="1"/>
    <col min="21" max="26" width="8" style="1" customWidth="1"/>
    <col min="27" max="16384" width="11.44140625" style="1"/>
  </cols>
  <sheetData>
    <row r="1" spans="1:26" x14ac:dyDescent="0.2">
      <c r="A1" s="25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885.66912000000002</v>
      </c>
      <c r="C3" s="3">
        <v>500.38632000000001</v>
      </c>
      <c r="D3" s="3">
        <v>0</v>
      </c>
      <c r="E3" s="3">
        <v>0</v>
      </c>
      <c r="F3" s="3">
        <v>-338.35729199999997</v>
      </c>
      <c r="H3" s="3"/>
      <c r="I3" s="24">
        <f>-SUM(B3:H3)+SUM(U3:Z3)</f>
        <v>0</v>
      </c>
      <c r="N3" s="3">
        <v>885.66912000000002</v>
      </c>
      <c r="V3" s="3">
        <v>865.50576000000001</v>
      </c>
      <c r="X3" s="3">
        <v>182.19238799999997</v>
      </c>
    </row>
    <row r="4" spans="1:26" x14ac:dyDescent="0.2">
      <c r="A4" s="5">
        <v>1961</v>
      </c>
      <c r="B4" s="3">
        <v>906.07776000000001</v>
      </c>
      <c r="C4" s="3">
        <v>549.98496</v>
      </c>
      <c r="D4" s="3">
        <v>0</v>
      </c>
      <c r="E4" s="3">
        <v>0</v>
      </c>
      <c r="F4" s="3">
        <v>-376.21802400000001</v>
      </c>
      <c r="H4" s="3"/>
      <c r="I4" s="24">
        <f t="shared" ref="I4:I58" si="0">-SUM(B4:H4)+SUM(U4:Z4)</f>
        <v>0</v>
      </c>
      <c r="N4" s="3">
        <v>906.07776000000001</v>
      </c>
      <c r="V4" s="3">
        <v>877.26576</v>
      </c>
      <c r="X4" s="3">
        <v>202.578936</v>
      </c>
    </row>
    <row r="5" spans="1:26" x14ac:dyDescent="0.2">
      <c r="A5" s="5">
        <v>1962</v>
      </c>
      <c r="B5" s="3">
        <v>1148.6874</v>
      </c>
      <c r="C5" s="3">
        <v>340.40244000000001</v>
      </c>
      <c r="D5" s="3">
        <v>0</v>
      </c>
      <c r="E5" s="3">
        <v>-25.998840000000001</v>
      </c>
      <c r="F5" s="3">
        <v>-247.73221199999998</v>
      </c>
      <c r="H5" s="3"/>
      <c r="I5" s="24">
        <f t="shared" si="0"/>
        <v>0</v>
      </c>
      <c r="N5" s="3">
        <v>1148.6874</v>
      </c>
      <c r="V5" s="3">
        <v>1081.96452</v>
      </c>
      <c r="X5" s="3">
        <v>133.39426799999998</v>
      </c>
    </row>
    <row r="6" spans="1:26" x14ac:dyDescent="0.2">
      <c r="A6" s="5">
        <v>1963</v>
      </c>
      <c r="B6" s="3">
        <v>990.36588000000006</v>
      </c>
      <c r="C6" s="3">
        <v>25.39236</v>
      </c>
      <c r="D6" s="3">
        <v>0</v>
      </c>
      <c r="E6" s="3">
        <v>-7.8582000000000001</v>
      </c>
      <c r="F6" s="3">
        <v>-66.041975999999991</v>
      </c>
      <c r="H6" s="3"/>
      <c r="I6" s="24">
        <f t="shared" si="0"/>
        <v>0</v>
      </c>
      <c r="N6" s="3">
        <v>990.36588000000006</v>
      </c>
      <c r="V6" s="3">
        <v>906.29700000000003</v>
      </c>
      <c r="X6" s="3">
        <v>35.561063999999995</v>
      </c>
    </row>
    <row r="7" spans="1:26" x14ac:dyDescent="0.2">
      <c r="A7" s="5">
        <v>1964</v>
      </c>
      <c r="B7" s="3">
        <v>1114.8698400000001</v>
      </c>
      <c r="C7" s="3">
        <v>16.962119999999999</v>
      </c>
      <c r="D7" s="3">
        <v>0</v>
      </c>
      <c r="E7" s="3">
        <v>0</v>
      </c>
      <c r="F7" s="3">
        <v>-78.639287999999993</v>
      </c>
      <c r="H7" s="3"/>
      <c r="I7" s="24">
        <f t="shared" si="0"/>
        <v>0</v>
      </c>
      <c r="N7" s="3">
        <v>1114.8698400000001</v>
      </c>
      <c r="V7" s="3">
        <v>1010.84844</v>
      </c>
      <c r="X7" s="3">
        <v>42.344231999999991</v>
      </c>
    </row>
    <row r="8" spans="1:26" x14ac:dyDescent="0.2">
      <c r="A8" s="5">
        <v>1965</v>
      </c>
      <c r="B8" s="3">
        <v>1053.74136</v>
      </c>
      <c r="C8" s="3">
        <v>13.704600000000001</v>
      </c>
      <c r="D8" s="3">
        <v>0</v>
      </c>
      <c r="E8" s="3">
        <v>-1.3717200000000001</v>
      </c>
      <c r="F8" s="3">
        <v>-89.87706</v>
      </c>
      <c r="H8" s="3"/>
      <c r="I8" s="24">
        <f t="shared" si="0"/>
        <v>0</v>
      </c>
      <c r="N8" s="3">
        <v>1053.74136</v>
      </c>
      <c r="V8" s="3">
        <v>927.80183999999997</v>
      </c>
      <c r="X8" s="3">
        <v>48.395339999999997</v>
      </c>
    </row>
    <row r="9" spans="1:26" x14ac:dyDescent="0.2">
      <c r="A9" s="5">
        <v>1966</v>
      </c>
      <c r="B9" s="3">
        <v>1025.1964800000001</v>
      </c>
      <c r="C9" s="3">
        <v>8.8200000000000001E-2</v>
      </c>
      <c r="D9" s="3">
        <v>0</v>
      </c>
      <c r="E9" s="3">
        <v>-45.971519999999998</v>
      </c>
      <c r="F9" s="3">
        <v>-65.897286000000008</v>
      </c>
      <c r="H9" s="3"/>
      <c r="I9" s="24">
        <f t="shared" si="0"/>
        <v>0</v>
      </c>
      <c r="N9" s="3">
        <v>1025.1964800000001</v>
      </c>
      <c r="V9" s="3">
        <v>877.93272000000002</v>
      </c>
      <c r="X9" s="3">
        <v>35.483153999999999</v>
      </c>
    </row>
    <row r="10" spans="1:26" x14ac:dyDescent="0.2">
      <c r="A10" s="5">
        <v>1967</v>
      </c>
      <c r="B10" s="3">
        <v>1013.1609599999999</v>
      </c>
      <c r="C10" s="3">
        <v>8.2118400000000005</v>
      </c>
      <c r="D10" s="3">
        <v>0</v>
      </c>
      <c r="E10" s="3">
        <v>0</v>
      </c>
      <c r="F10" s="3">
        <v>-132.04900800000001</v>
      </c>
      <c r="H10" s="3"/>
      <c r="I10" s="24">
        <f t="shared" si="0"/>
        <v>0</v>
      </c>
      <c r="N10" s="3">
        <v>1013.1609599999999</v>
      </c>
      <c r="V10" s="3">
        <v>818.22047999999995</v>
      </c>
      <c r="X10" s="3">
        <v>71.103312000000003</v>
      </c>
    </row>
    <row r="11" spans="1:26" x14ac:dyDescent="0.2">
      <c r="A11" s="5">
        <v>1968</v>
      </c>
      <c r="B11" s="3">
        <v>1066.1540399999999</v>
      </c>
      <c r="C11" s="3">
        <v>0</v>
      </c>
      <c r="D11" s="3">
        <v>0</v>
      </c>
      <c r="E11" s="3">
        <v>0</v>
      </c>
      <c r="F11" s="3">
        <v>-148.29196199999998</v>
      </c>
      <c r="H11" s="3"/>
      <c r="I11" s="24">
        <f t="shared" si="0"/>
        <v>0</v>
      </c>
      <c r="N11" s="3">
        <v>1066.1540399999999</v>
      </c>
      <c r="V11" s="3">
        <v>838.01255999999989</v>
      </c>
      <c r="X11" s="3">
        <v>79.849517999999989</v>
      </c>
    </row>
    <row r="12" spans="1:26" x14ac:dyDescent="0.2">
      <c r="A12" s="5">
        <v>1969</v>
      </c>
      <c r="B12" s="3">
        <v>1153.8231599999999</v>
      </c>
      <c r="C12" s="3">
        <v>0</v>
      </c>
      <c r="D12" s="3">
        <v>0</v>
      </c>
      <c r="E12" s="3">
        <v>-0.31415999999999999</v>
      </c>
      <c r="F12" s="3">
        <v>-191.83054799999999</v>
      </c>
      <c r="H12" s="3"/>
      <c r="I12" s="24">
        <f t="shared" si="0"/>
        <v>0</v>
      </c>
      <c r="N12" s="3">
        <v>1153.8231599999999</v>
      </c>
      <c r="V12" s="3">
        <v>858.3850799999999</v>
      </c>
      <c r="X12" s="3">
        <v>103.29337199999999</v>
      </c>
    </row>
    <row r="13" spans="1:26" x14ac:dyDescent="0.2">
      <c r="A13" s="5">
        <v>1970</v>
      </c>
      <c r="B13" s="3">
        <v>1231.3627199999999</v>
      </c>
      <c r="C13" s="3">
        <v>0</v>
      </c>
      <c r="D13" s="3">
        <v>-21.84</v>
      </c>
      <c r="E13" s="3">
        <v>0</v>
      </c>
      <c r="F13" s="3">
        <v>-188.98151999999999</v>
      </c>
      <c r="H13" s="3"/>
      <c r="I13" s="24">
        <f t="shared" si="0"/>
        <v>0</v>
      </c>
      <c r="N13" s="3">
        <v>1231.3627199999999</v>
      </c>
      <c r="V13" s="3">
        <v>918.7819199999999</v>
      </c>
      <c r="X13" s="3">
        <v>101.75927999999999</v>
      </c>
    </row>
    <row r="14" spans="1:26" x14ac:dyDescent="0.2">
      <c r="A14" s="5">
        <v>1971</v>
      </c>
      <c r="B14" s="3">
        <v>1148.5429199999999</v>
      </c>
      <c r="C14" s="3">
        <v>0</v>
      </c>
      <c r="D14" s="3">
        <v>-14.28</v>
      </c>
      <c r="E14" s="3">
        <v>0</v>
      </c>
      <c r="F14" s="3">
        <v>-229.69728600000002</v>
      </c>
      <c r="H14" s="3"/>
      <c r="I14" s="24">
        <f t="shared" si="0"/>
        <v>0</v>
      </c>
      <c r="N14" s="3">
        <v>1148.5429199999999</v>
      </c>
      <c r="V14" s="3">
        <v>780.88247999999999</v>
      </c>
      <c r="X14" s="3">
        <v>123.683154</v>
      </c>
    </row>
    <row r="15" spans="1:26" x14ac:dyDescent="0.2">
      <c r="A15" s="5">
        <v>1972</v>
      </c>
      <c r="B15" s="3">
        <v>1152.5329199999999</v>
      </c>
      <c r="C15" s="3">
        <v>0</v>
      </c>
      <c r="D15" s="3">
        <v>16.8</v>
      </c>
      <c r="E15" s="3">
        <v>0</v>
      </c>
      <c r="F15" s="3">
        <v>-253.51489800000002</v>
      </c>
      <c r="H15" s="3"/>
      <c r="I15" s="24">
        <f t="shared" si="0"/>
        <v>0</v>
      </c>
      <c r="N15" s="3">
        <v>1152.5329199999999</v>
      </c>
      <c r="V15" s="3">
        <v>779.31</v>
      </c>
      <c r="X15" s="3">
        <v>136.50802199999998</v>
      </c>
    </row>
    <row r="16" spans="1:26" x14ac:dyDescent="0.2">
      <c r="A16" s="5">
        <v>1973</v>
      </c>
      <c r="B16" s="3">
        <v>1181.52468</v>
      </c>
      <c r="C16" s="3">
        <v>0</v>
      </c>
      <c r="D16" s="3">
        <v>-56.28</v>
      </c>
      <c r="E16" s="3">
        <v>0</v>
      </c>
      <c r="F16" s="3">
        <v>-217.003332</v>
      </c>
      <c r="H16" s="3"/>
      <c r="I16" s="24">
        <f t="shared" si="0"/>
        <v>0</v>
      </c>
      <c r="N16" s="3">
        <v>1181.52468</v>
      </c>
      <c r="V16" s="3">
        <v>791.39340000000004</v>
      </c>
      <c r="X16" s="3">
        <v>116.84794799999999</v>
      </c>
    </row>
    <row r="17" spans="1:24" x14ac:dyDescent="0.2">
      <c r="A17" s="5">
        <v>1974</v>
      </c>
      <c r="B17" s="3">
        <v>1325.0899199999999</v>
      </c>
      <c r="C17" s="3">
        <v>0</v>
      </c>
      <c r="D17" s="3">
        <v>15.12</v>
      </c>
      <c r="E17" s="3">
        <v>0</v>
      </c>
      <c r="F17" s="3">
        <v>-296.36989200000005</v>
      </c>
      <c r="H17" s="3"/>
      <c r="I17" s="24">
        <f t="shared" si="0"/>
        <v>0</v>
      </c>
      <c r="N17" s="3">
        <v>1325.0899199999999</v>
      </c>
      <c r="V17" s="3">
        <v>884.25623999999993</v>
      </c>
      <c r="X17" s="3">
        <v>159.583788</v>
      </c>
    </row>
    <row r="18" spans="1:24" x14ac:dyDescent="0.2">
      <c r="A18" s="5">
        <v>1975</v>
      </c>
      <c r="B18" s="3">
        <v>1293.4185600000001</v>
      </c>
      <c r="C18" s="3">
        <v>0</v>
      </c>
      <c r="D18" s="3">
        <v>-1.68</v>
      </c>
      <c r="E18" s="3">
        <v>0</v>
      </c>
      <c r="F18" s="3">
        <v>-311.12281200000001</v>
      </c>
      <c r="H18" s="3"/>
      <c r="I18" s="24">
        <f t="shared" si="0"/>
        <v>0</v>
      </c>
      <c r="N18" s="3">
        <v>1293.4185600000001</v>
      </c>
      <c r="V18" s="3">
        <v>813.08807999999999</v>
      </c>
      <c r="X18" s="3">
        <v>167.52766799999998</v>
      </c>
    </row>
    <row r="19" spans="1:24" x14ac:dyDescent="0.2">
      <c r="A19" s="5">
        <v>1976</v>
      </c>
      <c r="B19" s="3">
        <v>1311.67344</v>
      </c>
      <c r="C19" s="3">
        <v>0</v>
      </c>
      <c r="D19" s="3">
        <v>-18.48</v>
      </c>
      <c r="E19" s="3">
        <v>0</v>
      </c>
      <c r="F19" s="3">
        <v>-304.29235199999999</v>
      </c>
      <c r="H19" s="3"/>
      <c r="I19" s="24">
        <f t="shared" si="0"/>
        <v>0</v>
      </c>
      <c r="N19" s="3">
        <v>1311.67344</v>
      </c>
      <c r="V19" s="3">
        <v>825.05135999999993</v>
      </c>
      <c r="X19" s="3">
        <v>163.84972799999997</v>
      </c>
    </row>
    <row r="20" spans="1:24" x14ac:dyDescent="0.2">
      <c r="A20" s="5">
        <v>1977</v>
      </c>
      <c r="B20" s="3">
        <v>1320.56736</v>
      </c>
      <c r="C20" s="3">
        <v>0</v>
      </c>
      <c r="D20" s="3">
        <v>8.4</v>
      </c>
      <c r="E20" s="3">
        <v>0</v>
      </c>
      <c r="F20" s="3">
        <v>-354.03513599999997</v>
      </c>
      <c r="H20" s="3"/>
      <c r="I20" s="24">
        <f t="shared" si="0"/>
        <v>0</v>
      </c>
      <c r="N20" s="3">
        <v>1320.56736</v>
      </c>
      <c r="V20" s="3">
        <v>784.29791999999998</v>
      </c>
      <c r="X20" s="3">
        <v>190.63430399999996</v>
      </c>
    </row>
    <row r="21" spans="1:24" x14ac:dyDescent="0.2">
      <c r="A21" s="5">
        <v>1978</v>
      </c>
      <c r="B21" s="3">
        <v>1281.1444799999999</v>
      </c>
      <c r="C21" s="3">
        <v>0</v>
      </c>
      <c r="D21" s="3">
        <v>31.08</v>
      </c>
      <c r="E21" s="3">
        <v>0</v>
      </c>
      <c r="F21" s="3">
        <v>-411.06756600000006</v>
      </c>
      <c r="H21" s="3"/>
      <c r="I21" s="24">
        <f t="shared" si="0"/>
        <v>0</v>
      </c>
      <c r="N21" s="3">
        <v>1281.1444799999999</v>
      </c>
      <c r="V21" s="3">
        <v>679.81283999999994</v>
      </c>
      <c r="X21" s="3">
        <v>221.34407400000001</v>
      </c>
    </row>
    <row r="22" spans="1:24" x14ac:dyDescent="0.2">
      <c r="A22" s="5">
        <v>1979</v>
      </c>
      <c r="B22" s="3">
        <v>1194.3220799999999</v>
      </c>
      <c r="C22" s="3">
        <v>0</v>
      </c>
      <c r="D22" s="3">
        <v>-55.44</v>
      </c>
      <c r="E22" s="3">
        <v>0</v>
      </c>
      <c r="F22" s="3">
        <v>-386.28735599999999</v>
      </c>
      <c r="H22" s="3"/>
      <c r="I22" s="24">
        <f t="shared" si="0"/>
        <v>0</v>
      </c>
      <c r="N22" s="3">
        <v>1194.3220799999999</v>
      </c>
      <c r="V22" s="3">
        <v>544.59384</v>
      </c>
      <c r="X22" s="3">
        <v>208.00088399999999</v>
      </c>
    </row>
    <row r="23" spans="1:24" x14ac:dyDescent="0.2">
      <c r="A23" s="5">
        <v>1980</v>
      </c>
      <c r="B23" s="3">
        <v>1423.4908799999998</v>
      </c>
      <c r="C23" s="3">
        <v>84.288119999999992</v>
      </c>
      <c r="D23" s="3">
        <v>-31.08</v>
      </c>
      <c r="E23" s="3">
        <v>0</v>
      </c>
      <c r="F23" s="3">
        <v>-561.70241399999998</v>
      </c>
      <c r="H23" s="3"/>
      <c r="I23" s="24">
        <f t="shared" si="0"/>
        <v>0</v>
      </c>
      <c r="N23" s="3">
        <v>1423.4908799999998</v>
      </c>
      <c r="V23" s="3">
        <v>612.54143999999997</v>
      </c>
      <c r="X23" s="3">
        <v>302.45514599999996</v>
      </c>
    </row>
    <row r="24" spans="1:24" x14ac:dyDescent="0.2">
      <c r="A24" s="5">
        <v>1981</v>
      </c>
      <c r="B24" s="3">
        <v>973.20047999999997</v>
      </c>
      <c r="C24" s="3">
        <v>98.550479999999993</v>
      </c>
      <c r="D24" s="3">
        <v>29.4</v>
      </c>
      <c r="E24" s="3">
        <v>-2.40408</v>
      </c>
      <c r="F24" s="3">
        <v>-367.950492</v>
      </c>
      <c r="H24" s="3"/>
      <c r="I24" s="24">
        <f t="shared" si="0"/>
        <v>0</v>
      </c>
      <c r="N24" s="3">
        <v>973.20047999999997</v>
      </c>
      <c r="V24" s="3">
        <v>532.66919999999993</v>
      </c>
      <c r="X24" s="3">
        <v>198.12718799999999</v>
      </c>
    </row>
    <row r="25" spans="1:24" x14ac:dyDescent="0.2">
      <c r="A25" s="5">
        <v>1982</v>
      </c>
      <c r="B25" s="3">
        <v>1138.13616</v>
      </c>
      <c r="C25" s="3">
        <v>43.355759999999997</v>
      </c>
      <c r="D25" s="3">
        <v>40.319999999999993</v>
      </c>
      <c r="E25" s="3">
        <v>-2.3242799999999999</v>
      </c>
      <c r="F25" s="3">
        <v>-498.34894199999997</v>
      </c>
      <c r="H25" s="3"/>
      <c r="I25" s="24">
        <f t="shared" si="0"/>
        <v>0</v>
      </c>
      <c r="N25" s="3">
        <v>1138.13616</v>
      </c>
      <c r="V25" s="3">
        <v>452.79695999999996</v>
      </c>
      <c r="X25" s="3">
        <v>268.34173799999996</v>
      </c>
    </row>
    <row r="26" spans="1:24" x14ac:dyDescent="0.2">
      <c r="A26" s="5">
        <v>1983</v>
      </c>
      <c r="B26" s="3">
        <v>1177.8412800000001</v>
      </c>
      <c r="C26" s="3">
        <v>76.739879999999985</v>
      </c>
      <c r="D26" s="3">
        <v>5.88</v>
      </c>
      <c r="E26" s="3">
        <v>-2.3410799999999998</v>
      </c>
      <c r="F26" s="3">
        <v>-462.34624799999995</v>
      </c>
      <c r="H26" s="3"/>
      <c r="I26" s="24">
        <f t="shared" si="0"/>
        <v>0</v>
      </c>
      <c r="N26" s="3">
        <v>1177.8412800000001</v>
      </c>
      <c r="V26" s="3">
        <v>546.81816000000003</v>
      </c>
      <c r="X26" s="3">
        <v>248.95567199999994</v>
      </c>
    </row>
    <row r="27" spans="1:24" x14ac:dyDescent="0.2">
      <c r="A27" s="5">
        <v>1984</v>
      </c>
      <c r="B27" s="3">
        <v>1160.7724800000001</v>
      </c>
      <c r="C27" s="3">
        <v>109.71744</v>
      </c>
      <c r="D27" s="3">
        <v>55.44</v>
      </c>
      <c r="E27" s="3">
        <v>0</v>
      </c>
      <c r="F27" s="3">
        <v>-553.73518200000001</v>
      </c>
      <c r="H27" s="3"/>
      <c r="I27" s="24">
        <f t="shared" si="0"/>
        <v>0</v>
      </c>
      <c r="N27" s="3">
        <v>1160.7724800000001</v>
      </c>
      <c r="V27" s="3">
        <v>474.02963999999997</v>
      </c>
      <c r="X27" s="3">
        <v>298.16509799999994</v>
      </c>
    </row>
    <row r="28" spans="1:24" x14ac:dyDescent="0.2">
      <c r="A28" s="5">
        <v>1985</v>
      </c>
      <c r="B28" s="3">
        <v>1149.9331199999999</v>
      </c>
      <c r="C28" s="3">
        <v>52.56888</v>
      </c>
      <c r="D28" s="3">
        <v>-89.88</v>
      </c>
      <c r="E28" s="3">
        <v>-29.464680000000001</v>
      </c>
      <c r="F28" s="3">
        <v>-421.39133400000003</v>
      </c>
      <c r="H28" s="3"/>
      <c r="I28" s="24">
        <f t="shared" si="0"/>
        <v>0</v>
      </c>
      <c r="N28" s="3">
        <v>1149.9331199999999</v>
      </c>
      <c r="V28" s="3">
        <v>434.86295999999999</v>
      </c>
      <c r="X28" s="3">
        <v>226.90302599999998</v>
      </c>
    </row>
    <row r="29" spans="1:24" x14ac:dyDescent="0.2">
      <c r="A29" s="5">
        <v>1986</v>
      </c>
      <c r="B29" s="3">
        <v>1159.53432</v>
      </c>
      <c r="C29" s="3">
        <v>0</v>
      </c>
      <c r="D29" s="3">
        <v>76.440000000000012</v>
      </c>
      <c r="E29" s="3">
        <v>-18.954599999999999</v>
      </c>
      <c r="F29" s="3">
        <v>-511.43492400000002</v>
      </c>
      <c r="H29" s="3"/>
      <c r="I29" s="24">
        <f t="shared" si="0"/>
        <v>0</v>
      </c>
      <c r="N29" s="3">
        <v>1159.53432</v>
      </c>
      <c r="V29" s="3">
        <v>430.19675999999998</v>
      </c>
      <c r="X29" s="3">
        <v>275.38803599999994</v>
      </c>
    </row>
    <row r="30" spans="1:24" x14ac:dyDescent="0.2">
      <c r="A30" s="5">
        <v>1987</v>
      </c>
      <c r="B30" s="3">
        <v>1109.1964800000001</v>
      </c>
      <c r="C30" s="3">
        <v>197.94516000000002</v>
      </c>
      <c r="D30" s="3">
        <v>-21.84</v>
      </c>
      <c r="E30" s="3">
        <v>-10.684799999999999</v>
      </c>
      <c r="F30" s="3">
        <v>-611.49488399999996</v>
      </c>
      <c r="H30" s="3"/>
      <c r="I30" s="24">
        <f t="shared" si="0"/>
        <v>0</v>
      </c>
      <c r="N30" s="3">
        <v>1109.1964800000001</v>
      </c>
      <c r="V30" s="3">
        <v>333.85548</v>
      </c>
      <c r="X30" s="3">
        <v>329.26647599999995</v>
      </c>
    </row>
    <row r="31" spans="1:24" x14ac:dyDescent="0.2">
      <c r="A31" s="5">
        <v>1988</v>
      </c>
      <c r="B31" s="3">
        <v>1118.9379599999997</v>
      </c>
      <c r="C31" s="3">
        <v>160.96919999999997</v>
      </c>
      <c r="D31" s="3">
        <v>-41.159999999999989</v>
      </c>
      <c r="E31" s="3">
        <v>0</v>
      </c>
      <c r="F31" s="3">
        <v>-552.15997200000004</v>
      </c>
      <c r="H31" s="3"/>
      <c r="I31" s="24">
        <f t="shared" si="0"/>
        <v>0</v>
      </c>
      <c r="N31" s="3">
        <v>1118.9379599999997</v>
      </c>
      <c r="V31" s="3">
        <v>389.27027999999996</v>
      </c>
      <c r="X31" s="3">
        <v>297.31690800000001</v>
      </c>
    </row>
    <row r="32" spans="1:24" x14ac:dyDescent="0.2">
      <c r="A32" s="5">
        <v>1989</v>
      </c>
      <c r="B32" s="3">
        <v>1197.6140399999999</v>
      </c>
      <c r="C32" s="3">
        <v>0</v>
      </c>
      <c r="D32" s="3">
        <v>11.76</v>
      </c>
      <c r="E32" s="3">
        <v>0</v>
      </c>
      <c r="F32" s="3">
        <v>-493.77073200000001</v>
      </c>
      <c r="H32" s="3"/>
      <c r="I32" s="24">
        <f t="shared" si="0"/>
        <v>0</v>
      </c>
      <c r="N32" s="3">
        <v>1197.6140399999999</v>
      </c>
      <c r="V32" s="3">
        <v>449.72676000000001</v>
      </c>
      <c r="X32" s="3">
        <v>265.87654800000001</v>
      </c>
    </row>
    <row r="33" spans="1:24" x14ac:dyDescent="0.2">
      <c r="A33" s="5">
        <v>1990</v>
      </c>
      <c r="B33" s="3">
        <v>1222.7947199999999</v>
      </c>
      <c r="C33" s="3">
        <v>0</v>
      </c>
      <c r="D33" s="3">
        <v>-32.76</v>
      </c>
      <c r="E33" s="3">
        <v>0</v>
      </c>
      <c r="F33" s="3">
        <v>-449.15215799999999</v>
      </c>
      <c r="H33" s="3"/>
      <c r="I33" s="24">
        <f t="shared" si="0"/>
        <v>0</v>
      </c>
      <c r="N33" s="3">
        <v>1222.7947199999999</v>
      </c>
      <c r="V33" s="3">
        <v>499.03139999999996</v>
      </c>
      <c r="X33" s="3">
        <v>241.85116199999996</v>
      </c>
    </row>
    <row r="34" spans="1:24" x14ac:dyDescent="0.2">
      <c r="A34" s="5">
        <v>1991</v>
      </c>
      <c r="B34" s="3">
        <v>1100.83764</v>
      </c>
      <c r="C34" s="3">
        <v>44.738399999999999</v>
      </c>
      <c r="D34" s="3">
        <v>-47.88</v>
      </c>
      <c r="E34" s="3">
        <v>-15.943199999999999</v>
      </c>
      <c r="F34" s="3">
        <v>-411.07247999999998</v>
      </c>
      <c r="H34" s="3"/>
      <c r="I34" s="24">
        <f t="shared" si="0"/>
        <v>0</v>
      </c>
      <c r="N34" s="3">
        <v>1100.83764</v>
      </c>
      <c r="V34" s="3">
        <v>449.33363999999995</v>
      </c>
      <c r="X34" s="3">
        <v>221.34671999999998</v>
      </c>
    </row>
    <row r="35" spans="1:24" x14ac:dyDescent="0.2">
      <c r="A35" s="5">
        <v>1992</v>
      </c>
      <c r="B35" s="3">
        <v>1175.4010800000001</v>
      </c>
      <c r="C35" s="3">
        <v>115.88639999999999</v>
      </c>
      <c r="D35" s="3">
        <v>-83.999999999999986</v>
      </c>
      <c r="E35" s="3">
        <v>-20.905919999999998</v>
      </c>
      <c r="F35" s="3">
        <v>-518.15236200000004</v>
      </c>
      <c r="H35" s="3"/>
      <c r="I35" s="24">
        <f t="shared" si="0"/>
        <v>0</v>
      </c>
      <c r="N35" s="3">
        <v>1175.4010800000001</v>
      </c>
      <c r="V35" s="3">
        <v>389.22407999999996</v>
      </c>
      <c r="X35" s="3">
        <v>279.00511799999998</v>
      </c>
    </row>
    <row r="36" spans="1:24" x14ac:dyDescent="0.2">
      <c r="A36" s="5">
        <v>1993</v>
      </c>
      <c r="B36" s="3">
        <v>1214.6727599999999</v>
      </c>
      <c r="C36" s="3">
        <v>0</v>
      </c>
      <c r="D36" s="3">
        <v>-111.72</v>
      </c>
      <c r="E36" s="3">
        <v>0</v>
      </c>
      <c r="F36" s="3">
        <v>-475.64298600000001</v>
      </c>
      <c r="H36" s="3"/>
      <c r="I36" s="24">
        <f t="shared" si="0"/>
        <v>0</v>
      </c>
      <c r="N36" s="3">
        <v>1214.6727599999999</v>
      </c>
      <c r="V36" s="3">
        <v>371.19432</v>
      </c>
      <c r="X36" s="3">
        <v>256.11545399999994</v>
      </c>
    </row>
    <row r="37" spans="1:24" x14ac:dyDescent="0.2">
      <c r="A37" s="5">
        <v>1994</v>
      </c>
      <c r="B37" s="3">
        <v>1225.1590680102538</v>
      </c>
      <c r="C37" s="3">
        <v>50.367239999999995</v>
      </c>
      <c r="D37" s="3">
        <v>-32.76</v>
      </c>
      <c r="E37" s="3">
        <v>-35.65128</v>
      </c>
      <c r="F37" s="3">
        <v>-553.23231600000008</v>
      </c>
      <c r="H37" s="3"/>
      <c r="I37" s="24">
        <f t="shared" si="0"/>
        <v>0</v>
      </c>
      <c r="N37" s="3">
        <v>1225.1590680102538</v>
      </c>
      <c r="V37" s="3">
        <v>355.98838801025391</v>
      </c>
      <c r="X37" s="3">
        <v>297.89432399999998</v>
      </c>
    </row>
    <row r="38" spans="1:24" x14ac:dyDescent="0.2">
      <c r="A38" s="5">
        <v>1995</v>
      </c>
      <c r="B38" s="3">
        <v>1341.0706517578124</v>
      </c>
      <c r="C38" s="3">
        <v>34.755000000000003</v>
      </c>
      <c r="D38" s="3">
        <v>-1.3465199999999999</v>
      </c>
      <c r="E38" s="3">
        <v>-23.64348</v>
      </c>
      <c r="F38" s="3">
        <v>-667.72517441601553</v>
      </c>
      <c r="H38" s="3"/>
      <c r="I38" s="24">
        <f t="shared" si="0"/>
        <v>0</v>
      </c>
      <c r="N38" s="3">
        <v>1341.0706517578124</v>
      </c>
      <c r="V38" s="3">
        <v>323.56615265624998</v>
      </c>
      <c r="X38" s="3">
        <v>359.54432468554683</v>
      </c>
    </row>
    <row r="39" spans="1:24" x14ac:dyDescent="0.2">
      <c r="A39" s="5">
        <v>1996</v>
      </c>
      <c r="B39" s="3">
        <v>1502.3357999999998</v>
      </c>
      <c r="C39" s="3">
        <v>182.90659816406247</v>
      </c>
      <c r="D39" s="3">
        <v>-7.2105599999999992</v>
      </c>
      <c r="E39" s="3">
        <v>-30.098879999999998</v>
      </c>
      <c r="F39" s="3">
        <v>-891.49130080664065</v>
      </c>
      <c r="H39" s="3"/>
      <c r="I39" s="24">
        <f t="shared" si="0"/>
        <v>0</v>
      </c>
      <c r="N39" s="3">
        <v>1502.3357999999998</v>
      </c>
      <c r="V39" s="3">
        <v>276.40787999999998</v>
      </c>
      <c r="X39" s="3">
        <v>480.03377735742185</v>
      </c>
    </row>
    <row r="40" spans="1:24" x14ac:dyDescent="0.2">
      <c r="A40" s="5">
        <v>1997</v>
      </c>
      <c r="B40" s="3">
        <v>1347.9773999999998</v>
      </c>
      <c r="C40" s="3">
        <v>192.76991999999998</v>
      </c>
      <c r="D40" s="3">
        <v>-12.01872</v>
      </c>
      <c r="E40" s="3">
        <v>-47.085360000000001</v>
      </c>
      <c r="F40" s="3">
        <v>-812.17500000000007</v>
      </c>
      <c r="H40" s="3"/>
      <c r="I40" s="24">
        <f t="shared" si="0"/>
        <v>0</v>
      </c>
      <c r="N40" s="3">
        <v>1347.9773999999998</v>
      </c>
      <c r="V40" s="3">
        <v>232.14323999999999</v>
      </c>
      <c r="X40" s="3">
        <v>437.32499999999999</v>
      </c>
    </row>
    <row r="41" spans="1:24" x14ac:dyDescent="0.2">
      <c r="A41" s="5">
        <v>1998</v>
      </c>
      <c r="B41" s="3">
        <v>1378.6852799999999</v>
      </c>
      <c r="C41" s="3">
        <v>131.05511999999999</v>
      </c>
      <c r="D41" s="3">
        <v>-3.7296</v>
      </c>
      <c r="E41" s="3">
        <v>-27.479759999999999</v>
      </c>
      <c r="F41" s="3">
        <v>-830.40375600000004</v>
      </c>
      <c r="H41" s="3"/>
      <c r="I41" s="24">
        <f t="shared" si="0"/>
        <v>0</v>
      </c>
      <c r="N41" s="3">
        <v>1378.6852799999999</v>
      </c>
      <c r="V41" s="3">
        <v>200.98679999999999</v>
      </c>
      <c r="X41" s="3">
        <v>447.14048399999996</v>
      </c>
    </row>
    <row r="42" spans="1:24" x14ac:dyDescent="0.2">
      <c r="A42" s="5">
        <v>1999</v>
      </c>
      <c r="B42" s="3">
        <v>1349.9850000000001</v>
      </c>
      <c r="C42" s="3">
        <v>4.19916</v>
      </c>
      <c r="D42" s="3">
        <v>17.298119999999997</v>
      </c>
      <c r="E42" s="3">
        <v>-1.7077200000000001</v>
      </c>
      <c r="F42" s="3">
        <v>-818.57903399999998</v>
      </c>
      <c r="H42" s="3"/>
      <c r="I42" s="24">
        <f t="shared" si="0"/>
        <v>0</v>
      </c>
      <c r="N42" s="3">
        <v>1349.9850000000001</v>
      </c>
      <c r="V42" s="3">
        <v>110.4222</v>
      </c>
      <c r="X42" s="3">
        <v>440.77332599999994</v>
      </c>
    </row>
    <row r="43" spans="1:24" x14ac:dyDescent="0.2">
      <c r="A43" s="5">
        <v>2000</v>
      </c>
      <c r="B43" s="3">
        <v>1249.6654799999999</v>
      </c>
      <c r="C43" s="3">
        <v>12.568021199999999</v>
      </c>
      <c r="D43" s="3">
        <v>-9.7187999999999999</v>
      </c>
      <c r="E43" s="3">
        <v>-13.499639999999999</v>
      </c>
      <c r="F43" s="3">
        <v>-748.01395578000006</v>
      </c>
      <c r="H43" s="3"/>
      <c r="I43" s="24">
        <f t="shared" si="0"/>
        <v>0</v>
      </c>
      <c r="N43" s="3">
        <v>1249.6654799999999</v>
      </c>
      <c r="V43" s="3">
        <v>88.224360000000004</v>
      </c>
      <c r="X43" s="3">
        <v>402.77674542</v>
      </c>
    </row>
    <row r="44" spans="1:24" x14ac:dyDescent="0.2">
      <c r="A44" s="5">
        <v>2001</v>
      </c>
      <c r="B44" s="3">
        <v>1310.2924799999998</v>
      </c>
      <c r="C44" s="3">
        <v>51.385790399999998</v>
      </c>
      <c r="D44" s="3">
        <v>4.1159999999999997</v>
      </c>
      <c r="E44" s="3">
        <v>-77.008117199999987</v>
      </c>
      <c r="F44" s="3">
        <v>-788.24940558000003</v>
      </c>
      <c r="H44" s="3"/>
      <c r="I44" s="24">
        <f t="shared" si="0"/>
        <v>0</v>
      </c>
      <c r="N44" s="3">
        <v>1310.2924799999998</v>
      </c>
      <c r="V44" s="3">
        <v>76.094759999999994</v>
      </c>
      <c r="X44" s="3">
        <v>424.44198761999996</v>
      </c>
    </row>
    <row r="45" spans="1:24" x14ac:dyDescent="0.2">
      <c r="A45" s="5">
        <v>2002</v>
      </c>
      <c r="B45" s="3">
        <v>1347.6336719999999</v>
      </c>
      <c r="C45" s="3">
        <v>6.7057199999999995</v>
      </c>
      <c r="D45" s="3">
        <v>-6.4965599999999997</v>
      </c>
      <c r="E45" s="3">
        <v>-242.84567999999999</v>
      </c>
      <c r="F45" s="3">
        <v>-691.80657000000008</v>
      </c>
      <c r="H45" s="3"/>
      <c r="I45" s="24">
        <f t="shared" si="0"/>
        <v>0</v>
      </c>
      <c r="N45" s="3">
        <v>1347.6336719999999</v>
      </c>
      <c r="V45" s="3">
        <v>40.679351999999994</v>
      </c>
      <c r="X45" s="3">
        <v>372.51123000000001</v>
      </c>
    </row>
    <row r="46" spans="1:24" x14ac:dyDescent="0.2">
      <c r="A46" s="5">
        <v>2003</v>
      </c>
      <c r="B46" s="3">
        <v>1180.6546920000001</v>
      </c>
      <c r="C46" s="3">
        <v>1.72536</v>
      </c>
      <c r="D46" s="3">
        <v>18.916613519999999</v>
      </c>
      <c r="E46" s="3">
        <v>-44.483040000000003</v>
      </c>
      <c r="F46" s="3">
        <v>-732.962836788</v>
      </c>
      <c r="H46" s="3"/>
      <c r="I46" s="24">
        <f t="shared" si="0"/>
        <v>0</v>
      </c>
      <c r="N46" s="3">
        <v>1180.6546920000001</v>
      </c>
      <c r="V46" s="3">
        <v>29.178492000000002</v>
      </c>
      <c r="X46" s="3">
        <v>394.67229673199995</v>
      </c>
    </row>
    <row r="47" spans="1:24" x14ac:dyDescent="0.2">
      <c r="A47" s="5">
        <v>2004</v>
      </c>
      <c r="B47" s="3">
        <v>1256.51649228</v>
      </c>
      <c r="C47" s="3">
        <v>2.4584280000000001</v>
      </c>
      <c r="D47" s="3">
        <v>-13.793919719999998</v>
      </c>
      <c r="E47" s="3">
        <v>-30.765000000000001</v>
      </c>
      <c r="F47" s="3">
        <v>-769.37426038199987</v>
      </c>
      <c r="H47" s="3"/>
      <c r="I47" s="24">
        <f t="shared" si="0"/>
        <v>0</v>
      </c>
      <c r="N47" s="3">
        <v>1256.51649228</v>
      </c>
      <c r="V47" s="3">
        <v>30.763292279999998</v>
      </c>
      <c r="X47" s="3">
        <v>414.27844789799991</v>
      </c>
    </row>
    <row r="48" spans="1:24" x14ac:dyDescent="0.2">
      <c r="A48" s="5">
        <v>2005</v>
      </c>
      <c r="B48" s="3">
        <v>1302.30141972</v>
      </c>
      <c r="C48" s="3">
        <v>12.57564</v>
      </c>
      <c r="D48" s="3">
        <v>16.996738920000002</v>
      </c>
      <c r="E48" s="3">
        <v>-101.70032880000001</v>
      </c>
      <c r="F48" s="3">
        <v>-782.99588257799996</v>
      </c>
      <c r="H48" s="3"/>
      <c r="I48" s="24">
        <f t="shared" si="0"/>
        <v>0</v>
      </c>
      <c r="N48" s="3">
        <v>1302.30141972</v>
      </c>
      <c r="V48" s="3">
        <v>25.564419719999997</v>
      </c>
      <c r="X48" s="3">
        <v>421.61316754199993</v>
      </c>
    </row>
    <row r="49" spans="1:24" x14ac:dyDescent="0.2">
      <c r="A49" s="5">
        <v>2006</v>
      </c>
      <c r="B49" s="3">
        <v>1214.5027481999998</v>
      </c>
      <c r="C49" s="3">
        <v>18.753869399999999</v>
      </c>
      <c r="D49" s="3">
        <v>-7.778255520000001</v>
      </c>
      <c r="E49" s="3">
        <v>-62.659724400000002</v>
      </c>
      <c r="F49" s="3">
        <v>-740.41273269600003</v>
      </c>
      <c r="H49" s="3"/>
      <c r="I49" s="24">
        <f t="shared" si="0"/>
        <v>0</v>
      </c>
      <c r="N49" s="3">
        <v>1214.5027481999998</v>
      </c>
      <c r="V49" s="3">
        <v>23.72212584</v>
      </c>
      <c r="X49" s="3">
        <v>398.68377914399997</v>
      </c>
    </row>
    <row r="50" spans="1:24" x14ac:dyDescent="0.2">
      <c r="A50" s="6">
        <v>2007</v>
      </c>
      <c r="B50" s="19">
        <v>1282.2300657600001</v>
      </c>
      <c r="C50" s="19">
        <v>2.39988</v>
      </c>
      <c r="D50" s="19">
        <v>-1.226845199999999</v>
      </c>
      <c r="E50" s="19">
        <v>-74.832660000000004</v>
      </c>
      <c r="F50" s="19">
        <v>-771.06609762000005</v>
      </c>
      <c r="H50" s="3"/>
      <c r="I50" s="24">
        <f t="shared" si="0"/>
        <v>0</v>
      </c>
      <c r="N50" s="19">
        <v>1282.2300657600001</v>
      </c>
      <c r="V50" s="19">
        <v>22.314905760000006</v>
      </c>
      <c r="X50" s="19">
        <v>415.18943718000003</v>
      </c>
    </row>
    <row r="51" spans="1:24" x14ac:dyDescent="0.2">
      <c r="A51" s="6">
        <v>2008</v>
      </c>
      <c r="B51" s="19">
        <v>1257.70628844</v>
      </c>
      <c r="C51" s="19">
        <v>12.57564</v>
      </c>
      <c r="D51" s="19">
        <v>14.396062799999997</v>
      </c>
      <c r="E51" s="19">
        <v>0</v>
      </c>
      <c r="F51" s="19">
        <v>-829.4879502</v>
      </c>
      <c r="H51" s="3"/>
      <c r="I51" s="24">
        <f t="shared" si="0"/>
        <v>0</v>
      </c>
      <c r="N51" s="19">
        <v>1257.70628844</v>
      </c>
      <c r="V51" s="19">
        <v>8.5426832399999988</v>
      </c>
      <c r="X51" s="19">
        <v>446.64735779999995</v>
      </c>
    </row>
    <row r="52" spans="1:24" x14ac:dyDescent="0.2">
      <c r="A52" s="6">
        <v>2009</v>
      </c>
      <c r="B52" s="19">
        <v>1320.2242267200002</v>
      </c>
      <c r="C52" s="19">
        <v>18.753869399999999</v>
      </c>
      <c r="D52" s="19">
        <v>-83.418159720000006</v>
      </c>
      <c r="E52" s="19">
        <v>0</v>
      </c>
      <c r="F52" s="19">
        <v>-808.58286709200001</v>
      </c>
      <c r="H52" s="3"/>
      <c r="I52" s="24">
        <f t="shared" si="0"/>
        <v>0</v>
      </c>
      <c r="N52" s="19">
        <v>1320.2242267200002</v>
      </c>
      <c r="V52" s="19">
        <v>11.586294719999996</v>
      </c>
      <c r="X52" s="19">
        <v>435.39077458799994</v>
      </c>
    </row>
    <row r="53" spans="1:24" x14ac:dyDescent="0.2">
      <c r="A53" s="6">
        <v>2010</v>
      </c>
      <c r="B53" s="19">
        <v>1427.0154920279999</v>
      </c>
      <c r="C53" s="19">
        <v>35.968144800000005</v>
      </c>
      <c r="D53" s="15">
        <v>0</v>
      </c>
      <c r="E53" s="19">
        <v>0</v>
      </c>
      <c r="F53" s="15">
        <v>-921</v>
      </c>
      <c r="H53" s="3"/>
      <c r="I53" s="24">
        <f t="shared" si="0"/>
        <v>-0.14100667999980487</v>
      </c>
      <c r="N53" s="19">
        <v>1427.0154920279999</v>
      </c>
      <c r="V53" s="19">
        <v>45.842630147999998</v>
      </c>
      <c r="X53" s="15">
        <v>496</v>
      </c>
    </row>
    <row r="54" spans="1:24" x14ac:dyDescent="0.2">
      <c r="A54" s="6">
        <v>2011</v>
      </c>
      <c r="B54" s="19">
        <v>1376.3225935199998</v>
      </c>
      <c r="C54" s="19">
        <v>86.731940399999999</v>
      </c>
      <c r="D54" s="19">
        <v>-4.6909784040000009</v>
      </c>
      <c r="E54" s="19">
        <v>-0.43595999999999996</v>
      </c>
      <c r="F54" s="19">
        <v>-923.31974929739999</v>
      </c>
      <c r="H54" s="3"/>
      <c r="I54" s="24">
        <f t="shared" si="0"/>
        <v>0</v>
      </c>
      <c r="N54" s="19">
        <v>1376.3225935199998</v>
      </c>
      <c r="V54" s="19">
        <v>37.435673520000002</v>
      </c>
      <c r="X54" s="19">
        <v>497.17217269859998</v>
      </c>
    </row>
    <row r="55" spans="1:24" x14ac:dyDescent="0.2">
      <c r="A55" s="6">
        <v>2012</v>
      </c>
      <c r="B55" s="19">
        <v>1433.1991926000001</v>
      </c>
      <c r="C55" s="19">
        <v>34.374479999999998</v>
      </c>
      <c r="D55" s="19">
        <v>-11.968679519999995</v>
      </c>
      <c r="E55" s="19">
        <v>0</v>
      </c>
      <c r="F55" s="19">
        <v>-932.42799031199979</v>
      </c>
      <c r="H55" s="3"/>
      <c r="I55" s="24">
        <f t="shared" si="0"/>
        <v>0</v>
      </c>
      <c r="N55" s="19">
        <v>1433.1991926000001</v>
      </c>
      <c r="V55" s="19">
        <v>21.100392599999992</v>
      </c>
      <c r="X55" s="19">
        <v>502.07661016799983</v>
      </c>
    </row>
    <row r="56" spans="1:24" x14ac:dyDescent="0.2">
      <c r="A56" s="6">
        <v>2013</v>
      </c>
      <c r="B56" s="19">
        <v>1424.9395154400002</v>
      </c>
      <c r="C56" s="19">
        <v>48.887999999999998</v>
      </c>
      <c r="D56" s="19">
        <v>-16.531866959999999</v>
      </c>
      <c r="E56" s="19">
        <v>0</v>
      </c>
      <c r="F56" s="19">
        <v>-932.66761005600017</v>
      </c>
      <c r="H56" s="3"/>
      <c r="I56" s="24">
        <f t="shared" si="0"/>
        <v>0</v>
      </c>
      <c r="N56" s="19">
        <v>1424.9395154400002</v>
      </c>
      <c r="V56" s="19">
        <v>22.42240224</v>
      </c>
      <c r="X56" s="19">
        <v>502.20563618400007</v>
      </c>
    </row>
    <row r="57" spans="1:24" x14ac:dyDescent="0.2">
      <c r="A57" s="6">
        <v>2014</v>
      </c>
      <c r="B57" s="19">
        <v>1366.3442570400002</v>
      </c>
      <c r="C57" s="19">
        <v>63.638399999999997</v>
      </c>
      <c r="D57" s="19">
        <v>10.64411964</v>
      </c>
      <c r="E57" s="19">
        <v>0</v>
      </c>
      <c r="F57" s="19">
        <v>-925.53467916000011</v>
      </c>
      <c r="H57" s="3"/>
      <c r="I57" s="24">
        <f t="shared" si="0"/>
        <v>0</v>
      </c>
      <c r="N57" s="19">
        <v>1366.3442570400002</v>
      </c>
      <c r="V57" s="19">
        <v>16.727270279999995</v>
      </c>
      <c r="X57" s="19">
        <v>498.36482724000001</v>
      </c>
    </row>
    <row r="58" spans="1:24" x14ac:dyDescent="0.2">
      <c r="A58" s="6">
        <v>2015</v>
      </c>
      <c r="B58" s="19">
        <v>1381.8034859999998</v>
      </c>
      <c r="C58" s="19">
        <v>92.913239999999988</v>
      </c>
      <c r="D58" s="19">
        <v>-12.942822480000016</v>
      </c>
      <c r="E58" s="19">
        <v>0</v>
      </c>
      <c r="F58" s="19">
        <v>-939.76530538800012</v>
      </c>
      <c r="H58" s="3"/>
      <c r="I58" s="24">
        <f t="shared" si="0"/>
        <v>0</v>
      </c>
      <c r="N58" s="19">
        <v>1381.8034859999998</v>
      </c>
      <c r="V58" s="19">
        <v>15.981126</v>
      </c>
      <c r="X58" s="19">
        <v>506.02747213200001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58"/>
  <sheetViews>
    <sheetView workbookViewId="0">
      <selection activeCell="M33" sqref="M33"/>
    </sheetView>
  </sheetViews>
  <sheetFormatPr defaultColWidth="11.44140625" defaultRowHeight="10.199999999999999" x14ac:dyDescent="0.2"/>
  <cols>
    <col min="1" max="1" width="11.44140625" style="1"/>
    <col min="2" max="9" width="7.5546875" style="1" customWidth="1"/>
    <col min="10" max="10" width="2.33203125" style="1" customWidth="1"/>
    <col min="11" max="19" width="6.5546875" style="1" customWidth="1"/>
    <col min="20" max="20" width="2.5546875" style="1" customWidth="1"/>
    <col min="21" max="26" width="8" style="1" customWidth="1"/>
    <col min="27" max="16384" width="11.44140625" style="1"/>
  </cols>
  <sheetData>
    <row r="1" spans="1:26" x14ac:dyDescent="0.2">
      <c r="A1" s="25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8">
        <v>457.86942940000006</v>
      </c>
      <c r="C3" s="8">
        <v>55.3</v>
      </c>
      <c r="D3" s="8">
        <v>-51</v>
      </c>
      <c r="E3" s="8">
        <v>0</v>
      </c>
      <c r="F3" s="10"/>
      <c r="G3" s="10"/>
      <c r="H3" s="10"/>
      <c r="I3" s="24">
        <f>-SUM(B3:H3)+U3</f>
        <v>0</v>
      </c>
      <c r="J3" s="9"/>
      <c r="K3" s="9"/>
      <c r="L3" s="9"/>
      <c r="M3" s="9"/>
      <c r="N3" s="8">
        <v>457.86942940000006</v>
      </c>
      <c r="O3" s="9"/>
      <c r="P3" s="9"/>
      <c r="Q3" s="9"/>
      <c r="R3" s="9"/>
      <c r="S3" s="9"/>
      <c r="T3" s="9"/>
      <c r="U3" s="3">
        <v>462.16942940000001</v>
      </c>
      <c r="V3" s="10"/>
      <c r="W3" s="9"/>
      <c r="X3" s="10"/>
      <c r="Y3" s="9"/>
      <c r="Z3" s="9"/>
    </row>
    <row r="4" spans="1:26" x14ac:dyDescent="0.2">
      <c r="A4" s="5">
        <v>1961</v>
      </c>
      <c r="B4" s="8">
        <v>491.70950399999998</v>
      </c>
      <c r="C4" s="8">
        <v>56.5</v>
      </c>
      <c r="D4" s="8">
        <v>-2.6</v>
      </c>
      <c r="E4" s="8">
        <v>0</v>
      </c>
      <c r="F4" s="10"/>
      <c r="G4" s="10"/>
      <c r="H4" s="10"/>
      <c r="I4" s="24">
        <f t="shared" ref="I4:I58" si="0">-SUM(B4:H4)+U4</f>
        <v>0</v>
      </c>
      <c r="J4" s="9"/>
      <c r="K4" s="9"/>
      <c r="L4" s="9"/>
      <c r="M4" s="9"/>
      <c r="N4" s="8">
        <v>491.70950399999998</v>
      </c>
      <c r="O4" s="9"/>
      <c r="P4" s="9"/>
      <c r="Q4" s="9"/>
      <c r="R4" s="9"/>
      <c r="S4" s="9"/>
      <c r="T4" s="9"/>
      <c r="U4" s="3">
        <v>545.6095039999999</v>
      </c>
      <c r="V4" s="10"/>
      <c r="W4" s="9"/>
      <c r="X4" s="10"/>
      <c r="Y4" s="9"/>
      <c r="Z4" s="9"/>
    </row>
    <row r="5" spans="1:26" x14ac:dyDescent="0.2">
      <c r="A5" s="5">
        <v>1962</v>
      </c>
      <c r="B5" s="8">
        <v>527.84564020000005</v>
      </c>
      <c r="C5" s="8">
        <v>96.5</v>
      </c>
      <c r="D5" s="8">
        <v>-20.5</v>
      </c>
      <c r="E5" s="8">
        <v>0</v>
      </c>
      <c r="F5" s="10"/>
      <c r="G5" s="10"/>
      <c r="H5" s="10"/>
      <c r="I5" s="24">
        <f t="shared" si="0"/>
        <v>0</v>
      </c>
      <c r="J5" s="9"/>
      <c r="K5" s="9"/>
      <c r="L5" s="9"/>
      <c r="M5" s="9"/>
      <c r="N5" s="8">
        <v>527.84564020000005</v>
      </c>
      <c r="O5" s="9"/>
      <c r="P5" s="9"/>
      <c r="Q5" s="9"/>
      <c r="R5" s="9"/>
      <c r="S5" s="9"/>
      <c r="T5" s="9"/>
      <c r="U5" s="3">
        <v>603.84564020000005</v>
      </c>
      <c r="V5" s="10"/>
      <c r="W5" s="9"/>
      <c r="X5" s="10"/>
      <c r="Y5" s="9"/>
      <c r="Z5" s="9"/>
    </row>
    <row r="6" spans="1:26" x14ac:dyDescent="0.2">
      <c r="A6" s="5">
        <v>1963</v>
      </c>
      <c r="B6" s="8">
        <v>465.07935740000005</v>
      </c>
      <c r="C6" s="8">
        <v>59.6</v>
      </c>
      <c r="D6" s="8">
        <v>4.9000000000000004</v>
      </c>
      <c r="E6" s="8">
        <v>0</v>
      </c>
      <c r="F6" s="10"/>
      <c r="G6" s="10"/>
      <c r="H6" s="10"/>
      <c r="I6" s="24">
        <f t="shared" si="0"/>
        <v>0</v>
      </c>
      <c r="J6" s="9"/>
      <c r="K6" s="9"/>
      <c r="L6" s="9"/>
      <c r="M6" s="9"/>
      <c r="N6" s="8">
        <v>465.07935740000005</v>
      </c>
      <c r="O6" s="9"/>
      <c r="P6" s="9"/>
      <c r="Q6" s="9"/>
      <c r="R6" s="9"/>
      <c r="S6" s="9"/>
      <c r="T6" s="9"/>
      <c r="U6" s="3">
        <v>529.57935740000005</v>
      </c>
      <c r="V6" s="10"/>
      <c r="W6" s="9"/>
      <c r="X6" s="10"/>
      <c r="Y6" s="9"/>
      <c r="Z6" s="9"/>
    </row>
    <row r="7" spans="1:26" x14ac:dyDescent="0.2">
      <c r="A7" s="5">
        <v>1964</v>
      </c>
      <c r="B7" s="8">
        <v>655.04290960000003</v>
      </c>
      <c r="C7" s="8">
        <v>97.5</v>
      </c>
      <c r="D7" s="8">
        <v>7.6</v>
      </c>
      <c r="E7" s="8">
        <v>0</v>
      </c>
      <c r="F7" s="10"/>
      <c r="G7" s="10"/>
      <c r="H7" s="10"/>
      <c r="I7" s="24">
        <f t="shared" si="0"/>
        <v>0</v>
      </c>
      <c r="J7" s="9"/>
      <c r="K7" s="9"/>
      <c r="L7" s="9"/>
      <c r="M7" s="9"/>
      <c r="N7" s="8">
        <v>655.04290960000003</v>
      </c>
      <c r="O7" s="9"/>
      <c r="P7" s="9"/>
      <c r="Q7" s="9"/>
      <c r="R7" s="9"/>
      <c r="S7" s="9"/>
      <c r="T7" s="9"/>
      <c r="U7" s="3">
        <v>760.14290960000005</v>
      </c>
      <c r="V7" s="10"/>
      <c r="W7" s="9"/>
      <c r="X7" s="10"/>
      <c r="Y7" s="9"/>
      <c r="Z7" s="9"/>
    </row>
    <row r="8" spans="1:26" x14ac:dyDescent="0.2">
      <c r="A8" s="5">
        <v>1965</v>
      </c>
      <c r="B8" s="8">
        <v>572.546423</v>
      </c>
      <c r="C8" s="8">
        <v>95.1</v>
      </c>
      <c r="D8" s="8">
        <v>0</v>
      </c>
      <c r="E8" s="8">
        <v>0</v>
      </c>
      <c r="F8" s="10"/>
      <c r="G8" s="10"/>
      <c r="H8" s="10"/>
      <c r="I8" s="24">
        <f t="shared" si="0"/>
        <v>0</v>
      </c>
      <c r="J8" s="9"/>
      <c r="K8" s="9"/>
      <c r="L8" s="9"/>
      <c r="M8" s="9"/>
      <c r="N8" s="8">
        <v>572.546423</v>
      </c>
      <c r="O8" s="9"/>
      <c r="P8" s="9"/>
      <c r="Q8" s="9"/>
      <c r="R8" s="9"/>
      <c r="S8" s="9"/>
      <c r="T8" s="9"/>
      <c r="U8" s="3">
        <v>667.64642300000003</v>
      </c>
      <c r="V8" s="10"/>
      <c r="W8" s="9"/>
      <c r="X8" s="10"/>
      <c r="Y8" s="9"/>
      <c r="Z8" s="9"/>
    </row>
    <row r="9" spans="1:26" x14ac:dyDescent="0.2">
      <c r="A9" s="5">
        <v>1966</v>
      </c>
      <c r="B9" s="8">
        <v>483.14135099999999</v>
      </c>
      <c r="C9" s="8">
        <v>95.6</v>
      </c>
      <c r="D9" s="8">
        <v>-8.1</v>
      </c>
      <c r="E9" s="8">
        <v>-4.5</v>
      </c>
      <c r="F9" s="10"/>
      <c r="G9" s="10"/>
      <c r="H9" s="10"/>
      <c r="I9" s="24">
        <f t="shared" si="0"/>
        <v>0</v>
      </c>
      <c r="J9" s="9"/>
      <c r="K9" s="9"/>
      <c r="L9" s="9"/>
      <c r="M9" s="9"/>
      <c r="N9" s="8">
        <v>483.14135099999999</v>
      </c>
      <c r="O9" s="9"/>
      <c r="P9" s="9"/>
      <c r="Q9" s="9"/>
      <c r="R9" s="9"/>
      <c r="S9" s="9"/>
      <c r="T9" s="9"/>
      <c r="U9" s="3">
        <v>566.14135099999999</v>
      </c>
      <c r="V9" s="10"/>
      <c r="W9" s="9"/>
      <c r="X9" s="10"/>
      <c r="Y9" s="9"/>
      <c r="Z9" s="9"/>
    </row>
    <row r="10" spans="1:26" x14ac:dyDescent="0.2">
      <c r="A10" s="5">
        <v>1967</v>
      </c>
      <c r="B10" s="8">
        <v>507.18744679999998</v>
      </c>
      <c r="C10" s="8">
        <v>56.29999999999999</v>
      </c>
      <c r="D10" s="8">
        <v>23.8</v>
      </c>
      <c r="E10" s="8">
        <v>-5</v>
      </c>
      <c r="F10" s="10"/>
      <c r="G10" s="10"/>
      <c r="H10" s="10"/>
      <c r="I10" s="24">
        <f t="shared" si="0"/>
        <v>0</v>
      </c>
      <c r="J10" s="9"/>
      <c r="K10" s="9"/>
      <c r="L10" s="9"/>
      <c r="M10" s="9"/>
      <c r="N10" s="8">
        <v>507.18744679999998</v>
      </c>
      <c r="O10" s="9"/>
      <c r="P10" s="9"/>
      <c r="Q10" s="9"/>
      <c r="R10" s="9"/>
      <c r="S10" s="9"/>
      <c r="T10" s="9"/>
      <c r="U10" s="3">
        <v>582.28744679999988</v>
      </c>
      <c r="V10" s="10"/>
      <c r="W10" s="9"/>
      <c r="X10" s="10"/>
      <c r="Y10" s="9"/>
      <c r="Z10" s="9"/>
    </row>
    <row r="11" spans="1:26" x14ac:dyDescent="0.2">
      <c r="A11" s="5">
        <v>1968</v>
      </c>
      <c r="B11" s="8">
        <v>756.30380820000005</v>
      </c>
      <c r="C11" s="8">
        <v>81.599999999999994</v>
      </c>
      <c r="D11" s="8">
        <v>7.8000000000000007</v>
      </c>
      <c r="E11" s="8">
        <v>-6.8</v>
      </c>
      <c r="F11" s="10"/>
      <c r="G11" s="10"/>
      <c r="H11" s="10"/>
      <c r="I11" s="24">
        <f t="shared" si="0"/>
        <v>0</v>
      </c>
      <c r="J11" s="9"/>
      <c r="K11" s="9"/>
      <c r="L11" s="9"/>
      <c r="M11" s="9"/>
      <c r="N11" s="8">
        <v>756.30380820000005</v>
      </c>
      <c r="O11" s="9"/>
      <c r="P11" s="9"/>
      <c r="Q11" s="9"/>
      <c r="R11" s="9"/>
      <c r="S11" s="9"/>
      <c r="T11" s="9"/>
      <c r="U11" s="3">
        <v>838.90380820000007</v>
      </c>
      <c r="V11" s="10"/>
      <c r="W11" s="9"/>
      <c r="X11" s="10"/>
      <c r="Y11" s="9"/>
      <c r="Z11" s="9"/>
    </row>
    <row r="12" spans="1:26" x14ac:dyDescent="0.2">
      <c r="A12" s="5">
        <v>1969</v>
      </c>
      <c r="B12" s="8">
        <v>932.14474600000005</v>
      </c>
      <c r="C12" s="8">
        <v>144.6</v>
      </c>
      <c r="D12" s="8">
        <v>-12.4</v>
      </c>
      <c r="E12" s="8">
        <v>-11.9</v>
      </c>
      <c r="F12" s="10"/>
      <c r="G12" s="10"/>
      <c r="H12" s="10"/>
      <c r="I12" s="24">
        <f t="shared" si="0"/>
        <v>0</v>
      </c>
      <c r="J12" s="9"/>
      <c r="K12" s="9"/>
      <c r="L12" s="9"/>
      <c r="M12" s="9"/>
      <c r="N12" s="8">
        <v>932.14474600000005</v>
      </c>
      <c r="O12" s="9"/>
      <c r="P12" s="9"/>
      <c r="Q12" s="9"/>
      <c r="R12" s="9"/>
      <c r="S12" s="9"/>
      <c r="T12" s="9"/>
      <c r="U12" s="3">
        <v>1052.4447459999999</v>
      </c>
      <c r="V12" s="10"/>
      <c r="W12" s="9"/>
      <c r="X12" s="10"/>
      <c r="Y12" s="9"/>
      <c r="Z12" s="9"/>
    </row>
    <row r="13" spans="1:26" x14ac:dyDescent="0.2">
      <c r="A13" s="5">
        <v>1970</v>
      </c>
      <c r="B13" s="8">
        <v>866.00392239999996</v>
      </c>
      <c r="C13" s="8">
        <v>126</v>
      </c>
      <c r="D13" s="8">
        <v>-8</v>
      </c>
      <c r="E13" s="8">
        <v>-14</v>
      </c>
      <c r="F13" s="10"/>
      <c r="G13" s="10"/>
      <c r="H13" s="10"/>
      <c r="I13" s="24">
        <f t="shared" si="0"/>
        <v>0</v>
      </c>
      <c r="J13" s="9"/>
      <c r="K13" s="9"/>
      <c r="L13" s="9"/>
      <c r="M13" s="9"/>
      <c r="N13" s="8">
        <v>866.00392239999996</v>
      </c>
      <c r="O13" s="9"/>
      <c r="P13" s="9"/>
      <c r="Q13" s="9"/>
      <c r="R13" s="9"/>
      <c r="S13" s="9"/>
      <c r="T13" s="9"/>
      <c r="U13" s="3">
        <v>970.00392239999996</v>
      </c>
      <c r="V13" s="10"/>
      <c r="W13" s="9"/>
      <c r="X13" s="10"/>
      <c r="Y13" s="9"/>
      <c r="Z13" s="9"/>
    </row>
    <row r="14" spans="1:26" x14ac:dyDescent="0.2">
      <c r="A14" s="5">
        <v>1971</v>
      </c>
      <c r="B14" s="8">
        <v>918.33201259999998</v>
      </c>
      <c r="C14" s="8">
        <v>152</v>
      </c>
      <c r="D14" s="8">
        <v>7</v>
      </c>
      <c r="E14" s="8">
        <v>-18</v>
      </c>
      <c r="F14" s="10"/>
      <c r="G14" s="10"/>
      <c r="H14" s="10"/>
      <c r="I14" s="24">
        <f t="shared" si="0"/>
        <v>0</v>
      </c>
      <c r="J14" s="9"/>
      <c r="K14" s="9"/>
      <c r="L14" s="9"/>
      <c r="M14" s="9"/>
      <c r="N14" s="8">
        <v>918.33201259999998</v>
      </c>
      <c r="O14" s="9"/>
      <c r="P14" s="9"/>
      <c r="Q14" s="9"/>
      <c r="R14" s="9"/>
      <c r="S14" s="9"/>
      <c r="T14" s="9"/>
      <c r="U14" s="3">
        <v>1059.3320125999999</v>
      </c>
      <c r="V14" s="10"/>
      <c r="W14" s="9"/>
      <c r="X14" s="10"/>
      <c r="Y14" s="9"/>
      <c r="Z14" s="9"/>
    </row>
    <row r="15" spans="1:26" x14ac:dyDescent="0.2">
      <c r="A15" s="5">
        <v>1972</v>
      </c>
      <c r="B15" s="8">
        <v>877.46591379999995</v>
      </c>
      <c r="C15" s="8">
        <v>48</v>
      </c>
      <c r="D15" s="8">
        <v>-23</v>
      </c>
      <c r="E15" s="8">
        <v>-10</v>
      </c>
      <c r="F15" s="10"/>
      <c r="G15" s="10"/>
      <c r="H15" s="10"/>
      <c r="I15" s="24">
        <f t="shared" si="0"/>
        <v>0</v>
      </c>
      <c r="J15" s="9"/>
      <c r="K15" s="9"/>
      <c r="L15" s="9"/>
      <c r="M15" s="9"/>
      <c r="N15" s="8">
        <v>877.46591379999995</v>
      </c>
      <c r="O15" s="9"/>
      <c r="P15" s="9"/>
      <c r="Q15" s="9"/>
      <c r="R15" s="9"/>
      <c r="S15" s="9"/>
      <c r="T15" s="9"/>
      <c r="U15" s="3">
        <v>892.46591379999995</v>
      </c>
      <c r="V15" s="10"/>
      <c r="W15" s="9"/>
      <c r="X15" s="10"/>
      <c r="Y15" s="9"/>
      <c r="Z15" s="9"/>
    </row>
    <row r="16" spans="1:26" x14ac:dyDescent="0.2">
      <c r="A16" s="5">
        <v>1973</v>
      </c>
      <c r="B16" s="8">
        <v>823.69731660000002</v>
      </c>
      <c r="C16" s="8">
        <v>1</v>
      </c>
      <c r="D16" s="8">
        <v>15</v>
      </c>
      <c r="E16" s="8">
        <v>-42</v>
      </c>
      <c r="F16" s="10"/>
      <c r="G16" s="10"/>
      <c r="H16" s="10"/>
      <c r="I16" s="24">
        <f t="shared" si="0"/>
        <v>0</v>
      </c>
      <c r="J16" s="9"/>
      <c r="K16" s="9"/>
      <c r="L16" s="9"/>
      <c r="M16" s="9"/>
      <c r="N16" s="8">
        <v>823.69731660000002</v>
      </c>
      <c r="O16" s="9"/>
      <c r="P16" s="9"/>
      <c r="Q16" s="9"/>
      <c r="R16" s="9"/>
      <c r="S16" s="9"/>
      <c r="T16" s="9"/>
      <c r="U16" s="3">
        <v>797.69731660000002</v>
      </c>
      <c r="V16" s="10"/>
      <c r="W16" s="9"/>
      <c r="X16" s="10"/>
      <c r="Y16" s="9"/>
      <c r="Z16" s="9"/>
    </row>
    <row r="17" spans="1:26" x14ac:dyDescent="0.2">
      <c r="A17" s="5">
        <v>1974</v>
      </c>
      <c r="B17" s="8">
        <v>768.18307340000001</v>
      </c>
      <c r="C17" s="8">
        <v>3</v>
      </c>
      <c r="D17" s="8">
        <v>17</v>
      </c>
      <c r="E17" s="8">
        <v>-12</v>
      </c>
      <c r="F17" s="10"/>
      <c r="G17" s="10"/>
      <c r="H17" s="10"/>
      <c r="I17" s="24">
        <f t="shared" si="0"/>
        <v>0</v>
      </c>
      <c r="J17" s="9"/>
      <c r="K17" s="9"/>
      <c r="L17" s="9"/>
      <c r="M17" s="9"/>
      <c r="N17" s="8">
        <v>768.18307340000001</v>
      </c>
      <c r="O17" s="9"/>
      <c r="P17" s="9"/>
      <c r="Q17" s="9"/>
      <c r="R17" s="9"/>
      <c r="S17" s="9"/>
      <c r="T17" s="9"/>
      <c r="U17" s="3">
        <v>776.18307340000001</v>
      </c>
      <c r="V17" s="10"/>
      <c r="W17" s="9"/>
      <c r="X17" s="10"/>
      <c r="Y17" s="9"/>
      <c r="Z17" s="9"/>
    </row>
    <row r="18" spans="1:26" x14ac:dyDescent="0.2">
      <c r="A18" s="5">
        <v>1975</v>
      </c>
      <c r="B18" s="8">
        <v>676.74198339999998</v>
      </c>
      <c r="C18" s="8">
        <v>35</v>
      </c>
      <c r="D18" s="8">
        <v>21</v>
      </c>
      <c r="E18" s="8">
        <v>-10.999999999999998</v>
      </c>
      <c r="F18" s="10"/>
      <c r="G18" s="10"/>
      <c r="H18" s="10"/>
      <c r="I18" s="24">
        <f t="shared" si="0"/>
        <v>0</v>
      </c>
      <c r="J18" s="9"/>
      <c r="K18" s="9"/>
      <c r="L18" s="9"/>
      <c r="M18" s="9"/>
      <c r="N18" s="8">
        <v>676.74198339999998</v>
      </c>
      <c r="O18" s="9"/>
      <c r="P18" s="9"/>
      <c r="Q18" s="9"/>
      <c r="R18" s="9"/>
      <c r="S18" s="9"/>
      <c r="T18" s="9"/>
      <c r="U18" s="3">
        <v>721.74198339999998</v>
      </c>
      <c r="V18" s="10"/>
      <c r="W18" s="9"/>
      <c r="X18" s="10"/>
      <c r="Y18" s="9"/>
      <c r="Z18" s="9"/>
    </row>
    <row r="19" spans="1:26" x14ac:dyDescent="0.2">
      <c r="A19" s="5">
        <v>1976</v>
      </c>
      <c r="B19" s="8">
        <v>1094.9113755999999</v>
      </c>
      <c r="C19" s="8">
        <v>38</v>
      </c>
      <c r="D19" s="8">
        <v>-10</v>
      </c>
      <c r="E19" s="8">
        <v>-8</v>
      </c>
      <c r="F19" s="10"/>
      <c r="G19" s="10"/>
      <c r="H19" s="10"/>
      <c r="I19" s="24">
        <f t="shared" si="0"/>
        <v>0</v>
      </c>
      <c r="J19" s="9"/>
      <c r="K19" s="9"/>
      <c r="L19" s="9"/>
      <c r="M19" s="9"/>
      <c r="N19" s="8">
        <v>1094.9113755999999</v>
      </c>
      <c r="O19" s="9"/>
      <c r="P19" s="9"/>
      <c r="Q19" s="9"/>
      <c r="R19" s="9"/>
      <c r="S19" s="9"/>
      <c r="T19" s="9"/>
      <c r="U19" s="3">
        <v>1114.9113755999999</v>
      </c>
      <c r="V19" s="10"/>
      <c r="W19" s="9"/>
      <c r="X19" s="10"/>
      <c r="Y19" s="9"/>
      <c r="Z19" s="9"/>
    </row>
    <row r="20" spans="1:26" x14ac:dyDescent="0.2">
      <c r="A20" s="5">
        <v>1977</v>
      </c>
      <c r="B20" s="8">
        <v>1255.7412998</v>
      </c>
      <c r="C20" s="8">
        <v>21</v>
      </c>
      <c r="D20" s="8">
        <v>-21.999999999999996</v>
      </c>
      <c r="E20" s="8">
        <v>-10</v>
      </c>
      <c r="F20" s="10"/>
      <c r="G20" s="10"/>
      <c r="H20" s="10"/>
      <c r="I20" s="24">
        <f t="shared" si="0"/>
        <v>0</v>
      </c>
      <c r="J20" s="9"/>
      <c r="K20" s="9"/>
      <c r="L20" s="9"/>
      <c r="M20" s="9"/>
      <c r="N20" s="8">
        <v>1255.7412998</v>
      </c>
      <c r="O20" s="9"/>
      <c r="P20" s="9"/>
      <c r="Q20" s="9"/>
      <c r="R20" s="9"/>
      <c r="S20" s="9"/>
      <c r="T20" s="9"/>
      <c r="U20" s="3">
        <v>1244.7412998</v>
      </c>
      <c r="V20" s="10"/>
      <c r="W20" s="9"/>
      <c r="X20" s="10"/>
      <c r="Y20" s="9"/>
      <c r="Z20" s="9"/>
    </row>
    <row r="21" spans="1:26" x14ac:dyDescent="0.2">
      <c r="A21" s="5">
        <v>1978</v>
      </c>
      <c r="B21" s="8">
        <v>1251.3744615999999</v>
      </c>
      <c r="C21" s="8">
        <v>26.000000000000004</v>
      </c>
      <c r="D21" s="8">
        <v>20</v>
      </c>
      <c r="E21" s="8">
        <v>-21.999999999999996</v>
      </c>
      <c r="F21" s="10"/>
      <c r="G21" s="10"/>
      <c r="H21" s="10"/>
      <c r="I21" s="24">
        <f t="shared" si="0"/>
        <v>0</v>
      </c>
      <c r="J21" s="9"/>
      <c r="K21" s="9"/>
      <c r="L21" s="9"/>
      <c r="M21" s="9"/>
      <c r="N21" s="8">
        <v>1251.3744615999999</v>
      </c>
      <c r="O21" s="9"/>
      <c r="P21" s="9"/>
      <c r="Q21" s="9"/>
      <c r="R21" s="9"/>
      <c r="S21" s="9"/>
      <c r="T21" s="9"/>
      <c r="U21" s="3">
        <v>1275.3744615999999</v>
      </c>
      <c r="V21" s="10"/>
      <c r="W21" s="9"/>
      <c r="X21" s="10"/>
      <c r="Y21" s="9"/>
      <c r="Z21" s="9"/>
    </row>
    <row r="22" spans="1:26" x14ac:dyDescent="0.2">
      <c r="A22" s="5">
        <v>1979</v>
      </c>
      <c r="B22" s="8">
        <v>1389.0745425999999</v>
      </c>
      <c r="C22" s="8">
        <v>12</v>
      </c>
      <c r="D22" s="8">
        <v>-6</v>
      </c>
      <c r="E22" s="8">
        <v>-10</v>
      </c>
      <c r="F22" s="10"/>
      <c r="G22" s="10"/>
      <c r="H22" s="10"/>
      <c r="I22" s="24">
        <f t="shared" si="0"/>
        <v>0</v>
      </c>
      <c r="J22" s="9"/>
      <c r="K22" s="9"/>
      <c r="L22" s="9"/>
      <c r="M22" s="9"/>
      <c r="N22" s="8">
        <v>1389.0745425999999</v>
      </c>
      <c r="O22" s="9"/>
      <c r="P22" s="9"/>
      <c r="Q22" s="9"/>
      <c r="R22" s="9"/>
      <c r="S22" s="9"/>
      <c r="T22" s="9"/>
      <c r="U22" s="3">
        <v>1385.0745425999999</v>
      </c>
      <c r="V22" s="10"/>
      <c r="W22" s="9"/>
      <c r="X22" s="10"/>
      <c r="Y22" s="9"/>
      <c r="Z22" s="9"/>
    </row>
    <row r="23" spans="1:26" x14ac:dyDescent="0.2">
      <c r="A23" s="5">
        <v>1980</v>
      </c>
      <c r="B23" s="8">
        <v>1610.0577482000001</v>
      </c>
      <c r="C23" s="8">
        <v>21</v>
      </c>
      <c r="D23" s="8">
        <v>-8</v>
      </c>
      <c r="E23" s="8">
        <v>-16</v>
      </c>
      <c r="F23" s="10"/>
      <c r="G23" s="10"/>
      <c r="H23" s="10"/>
      <c r="I23" s="24">
        <f t="shared" si="0"/>
        <v>0</v>
      </c>
      <c r="J23" s="9"/>
      <c r="K23" s="9"/>
      <c r="L23" s="9"/>
      <c r="M23" s="9"/>
      <c r="N23" s="8">
        <v>1610.0577482000001</v>
      </c>
      <c r="O23" s="9"/>
      <c r="P23" s="9"/>
      <c r="Q23" s="9"/>
      <c r="R23" s="9"/>
      <c r="S23" s="9"/>
      <c r="T23" s="9"/>
      <c r="U23" s="3">
        <v>1607.0577482000001</v>
      </c>
      <c r="V23" s="10"/>
      <c r="W23" s="9"/>
      <c r="X23" s="10"/>
      <c r="Y23" s="9"/>
      <c r="Z23" s="9"/>
    </row>
    <row r="24" spans="1:26" x14ac:dyDescent="0.2">
      <c r="A24" s="5">
        <v>1981</v>
      </c>
      <c r="B24" s="8">
        <v>1232.0401726</v>
      </c>
      <c r="C24" s="8">
        <v>61</v>
      </c>
      <c r="D24" s="8">
        <v>3</v>
      </c>
      <c r="E24" s="8">
        <v>-16</v>
      </c>
      <c r="F24" s="10"/>
      <c r="G24" s="10"/>
      <c r="H24" s="10"/>
      <c r="I24" s="24">
        <f t="shared" si="0"/>
        <v>0</v>
      </c>
      <c r="J24" s="9"/>
      <c r="K24" s="9"/>
      <c r="L24" s="9"/>
      <c r="M24" s="9"/>
      <c r="N24" s="8">
        <v>1232.0401726</v>
      </c>
      <c r="O24" s="9"/>
      <c r="P24" s="9"/>
      <c r="Q24" s="9"/>
      <c r="R24" s="9"/>
      <c r="S24" s="9"/>
      <c r="T24" s="9"/>
      <c r="U24" s="3">
        <v>1280.0401726</v>
      </c>
      <c r="V24" s="10"/>
      <c r="W24" s="9"/>
      <c r="X24" s="10"/>
      <c r="Y24" s="9"/>
      <c r="Z24" s="9"/>
    </row>
    <row r="25" spans="1:26" x14ac:dyDescent="0.2">
      <c r="A25" s="5">
        <v>1982</v>
      </c>
      <c r="B25" s="8">
        <v>1468.8938333999999</v>
      </c>
      <c r="C25" s="8">
        <v>64</v>
      </c>
      <c r="D25" s="8">
        <v>5</v>
      </c>
      <c r="E25" s="8">
        <v>-48</v>
      </c>
      <c r="F25" s="10"/>
      <c r="G25" s="10"/>
      <c r="H25" s="10"/>
      <c r="I25" s="24">
        <f t="shared" si="0"/>
        <v>0</v>
      </c>
      <c r="J25" s="9"/>
      <c r="K25" s="9"/>
      <c r="L25" s="9"/>
      <c r="M25" s="9"/>
      <c r="N25" s="8">
        <v>1468.8938333999999</v>
      </c>
      <c r="O25" s="9"/>
      <c r="P25" s="9"/>
      <c r="Q25" s="9"/>
      <c r="R25" s="9"/>
      <c r="S25" s="9"/>
      <c r="T25" s="9"/>
      <c r="U25" s="3">
        <v>1489.8938333999999</v>
      </c>
      <c r="V25" s="10"/>
      <c r="W25" s="9"/>
      <c r="X25" s="10"/>
      <c r="Y25" s="9"/>
      <c r="Z25" s="9"/>
    </row>
    <row r="26" spans="1:26" x14ac:dyDescent="0.2">
      <c r="A26" s="5">
        <v>1983</v>
      </c>
      <c r="B26" s="8">
        <v>1316.3092118</v>
      </c>
      <c r="C26" s="8">
        <v>58</v>
      </c>
      <c r="D26" s="8">
        <v>0</v>
      </c>
      <c r="E26" s="8">
        <v>-145</v>
      </c>
      <c r="F26" s="10"/>
      <c r="G26" s="10"/>
      <c r="H26" s="10"/>
      <c r="I26" s="24">
        <f t="shared" si="0"/>
        <v>0</v>
      </c>
      <c r="J26" s="9"/>
      <c r="K26" s="9"/>
      <c r="L26" s="9"/>
      <c r="M26" s="9"/>
      <c r="N26" s="8">
        <v>1316.3092118</v>
      </c>
      <c r="O26" s="9"/>
      <c r="P26" s="9"/>
      <c r="Q26" s="9"/>
      <c r="R26" s="9"/>
      <c r="S26" s="9"/>
      <c r="T26" s="9"/>
      <c r="U26" s="3">
        <v>1229.3092118</v>
      </c>
      <c r="V26" s="10"/>
      <c r="W26" s="9"/>
      <c r="X26" s="10"/>
      <c r="Y26" s="9"/>
      <c r="Z26" s="9"/>
    </row>
    <row r="27" spans="1:26" x14ac:dyDescent="0.2">
      <c r="A27" s="5">
        <v>1984</v>
      </c>
      <c r="B27" s="8">
        <v>1238.7698412</v>
      </c>
      <c r="C27" s="8">
        <v>83</v>
      </c>
      <c r="D27" s="8">
        <v>14</v>
      </c>
      <c r="E27" s="8">
        <v>-166</v>
      </c>
      <c r="F27" s="10"/>
      <c r="G27" s="10"/>
      <c r="H27" s="10"/>
      <c r="I27" s="24">
        <f t="shared" si="0"/>
        <v>0</v>
      </c>
      <c r="J27" s="9"/>
      <c r="K27" s="9"/>
      <c r="L27" s="9"/>
      <c r="M27" s="9"/>
      <c r="N27" s="8">
        <v>1238.7698412</v>
      </c>
      <c r="O27" s="9"/>
      <c r="P27" s="9"/>
      <c r="Q27" s="9"/>
      <c r="R27" s="9"/>
      <c r="S27" s="9"/>
      <c r="T27" s="9"/>
      <c r="U27" s="3">
        <v>1169.7698412</v>
      </c>
      <c r="V27" s="10"/>
      <c r="W27" s="9"/>
      <c r="X27" s="10"/>
      <c r="Y27" s="9"/>
      <c r="Z27" s="9"/>
    </row>
    <row r="28" spans="1:26" x14ac:dyDescent="0.2">
      <c r="A28" s="5">
        <v>1985</v>
      </c>
      <c r="B28" s="8">
        <v>1152.4821010000001</v>
      </c>
      <c r="C28" s="8">
        <v>36</v>
      </c>
      <c r="D28" s="8">
        <v>-15</v>
      </c>
      <c r="E28" s="8">
        <v>-150.99999999999997</v>
      </c>
      <c r="F28" s="10"/>
      <c r="G28" s="10"/>
      <c r="H28" s="10"/>
      <c r="I28" s="24">
        <f t="shared" si="0"/>
        <v>0</v>
      </c>
      <c r="J28" s="9"/>
      <c r="K28" s="9"/>
      <c r="L28" s="9"/>
      <c r="M28" s="9"/>
      <c r="N28" s="8">
        <v>1152.4821010000001</v>
      </c>
      <c r="O28" s="9"/>
      <c r="P28" s="9"/>
      <c r="Q28" s="9"/>
      <c r="R28" s="9"/>
      <c r="S28" s="9"/>
      <c r="T28" s="9"/>
      <c r="U28" s="3">
        <v>1022.4821010000001</v>
      </c>
      <c r="V28" s="10"/>
      <c r="W28" s="9"/>
      <c r="X28" s="10"/>
      <c r="Y28" s="9"/>
      <c r="Z28" s="9"/>
    </row>
    <row r="29" spans="1:26" x14ac:dyDescent="0.2">
      <c r="A29" s="5">
        <v>1986</v>
      </c>
      <c r="B29" s="8">
        <v>1344.3382589999999</v>
      </c>
      <c r="C29" s="8">
        <v>21</v>
      </c>
      <c r="D29" s="8">
        <v>2</v>
      </c>
      <c r="E29" s="8">
        <v>-100.99999999999999</v>
      </c>
      <c r="F29" s="10"/>
      <c r="G29" s="10"/>
      <c r="H29" s="10"/>
      <c r="I29" s="24">
        <f t="shared" si="0"/>
        <v>0</v>
      </c>
      <c r="J29" s="9"/>
      <c r="K29" s="9"/>
      <c r="L29" s="9"/>
      <c r="M29" s="9"/>
      <c r="N29" s="8">
        <v>1344.3382589999999</v>
      </c>
      <c r="O29" s="9"/>
      <c r="P29" s="9"/>
      <c r="Q29" s="9"/>
      <c r="R29" s="9"/>
      <c r="S29" s="9"/>
      <c r="T29" s="9"/>
      <c r="U29" s="3">
        <v>1266.3382589999999</v>
      </c>
      <c r="V29" s="10"/>
      <c r="W29" s="9"/>
      <c r="X29" s="10"/>
      <c r="Y29" s="9"/>
      <c r="Z29" s="9"/>
    </row>
    <row r="30" spans="1:26" x14ac:dyDescent="0.2">
      <c r="A30" s="5">
        <v>1987</v>
      </c>
      <c r="B30" s="8">
        <v>1332.2553774</v>
      </c>
      <c r="C30" s="8">
        <v>42</v>
      </c>
      <c r="D30" s="8">
        <v>2</v>
      </c>
      <c r="E30" s="8">
        <v>-138</v>
      </c>
      <c r="F30" s="10"/>
      <c r="G30" s="10"/>
      <c r="H30" s="10"/>
      <c r="I30" s="24">
        <f t="shared" si="0"/>
        <v>0</v>
      </c>
      <c r="J30" s="9"/>
      <c r="K30" s="9"/>
      <c r="L30" s="9"/>
      <c r="M30" s="9"/>
      <c r="N30" s="8">
        <v>1332.2553774</v>
      </c>
      <c r="O30" s="9"/>
      <c r="P30" s="9"/>
      <c r="Q30" s="9"/>
      <c r="R30" s="9"/>
      <c r="S30" s="9"/>
      <c r="T30" s="9"/>
      <c r="U30" s="3">
        <v>1238.2553774</v>
      </c>
      <c r="V30" s="10"/>
      <c r="W30" s="9"/>
      <c r="X30" s="10"/>
      <c r="Y30" s="9"/>
      <c r="Z30" s="9"/>
    </row>
    <row r="31" spans="1:26" x14ac:dyDescent="0.2">
      <c r="A31" s="5">
        <v>1988</v>
      </c>
      <c r="B31" s="8">
        <v>1164.744803</v>
      </c>
      <c r="C31" s="8">
        <v>86</v>
      </c>
      <c r="D31" s="8">
        <v>34</v>
      </c>
      <c r="E31" s="8">
        <v>-138</v>
      </c>
      <c r="F31" s="10"/>
      <c r="G31" s="10"/>
      <c r="H31" s="10"/>
      <c r="I31" s="24">
        <f t="shared" si="0"/>
        <v>0</v>
      </c>
      <c r="J31" s="9"/>
      <c r="K31" s="9"/>
      <c r="L31" s="9"/>
      <c r="M31" s="9"/>
      <c r="N31" s="8">
        <v>1164.744803</v>
      </c>
      <c r="O31" s="9"/>
      <c r="P31" s="9"/>
      <c r="Q31" s="9"/>
      <c r="R31" s="9"/>
      <c r="S31" s="9"/>
      <c r="T31" s="9"/>
      <c r="U31" s="3">
        <v>1146.744803</v>
      </c>
      <c r="V31" s="10"/>
      <c r="W31" s="9"/>
      <c r="X31" s="10"/>
      <c r="Y31" s="9"/>
      <c r="Z31" s="9"/>
    </row>
    <row r="32" spans="1:26" x14ac:dyDescent="0.2">
      <c r="A32" s="5">
        <v>1989</v>
      </c>
      <c r="B32" s="8">
        <v>946.57315620000008</v>
      </c>
      <c r="C32" s="8">
        <v>36</v>
      </c>
      <c r="D32" s="8">
        <v>5</v>
      </c>
      <c r="E32" s="8">
        <v>-232</v>
      </c>
      <c r="F32" s="10"/>
      <c r="G32" s="10"/>
      <c r="H32" s="10"/>
      <c r="I32" s="24">
        <f t="shared" si="0"/>
        <v>0</v>
      </c>
      <c r="J32" s="9"/>
      <c r="K32" s="9"/>
      <c r="L32" s="9"/>
      <c r="M32" s="9"/>
      <c r="N32" s="8">
        <v>946.57315620000008</v>
      </c>
      <c r="O32" s="9"/>
      <c r="P32" s="9"/>
      <c r="Q32" s="9"/>
      <c r="R32" s="9"/>
      <c r="S32" s="9"/>
      <c r="T32" s="9"/>
      <c r="U32" s="3">
        <v>755.57315620000008</v>
      </c>
      <c r="V32" s="10"/>
      <c r="W32" s="9"/>
      <c r="X32" s="10"/>
      <c r="Y32" s="9"/>
      <c r="Z32" s="9"/>
    </row>
    <row r="33" spans="1:26" x14ac:dyDescent="0.2">
      <c r="A33" s="5">
        <v>1990</v>
      </c>
      <c r="B33" s="8">
        <v>954.72827740000002</v>
      </c>
      <c r="C33" s="8">
        <v>31.000000000000004</v>
      </c>
      <c r="D33" s="8">
        <v>45</v>
      </c>
      <c r="E33" s="8">
        <v>-232</v>
      </c>
      <c r="F33" s="10"/>
      <c r="G33" s="10"/>
      <c r="H33" s="10"/>
      <c r="I33" s="24">
        <f t="shared" si="0"/>
        <v>0</v>
      </c>
      <c r="J33" s="9"/>
      <c r="K33" s="9"/>
      <c r="L33" s="9"/>
      <c r="M33" s="9"/>
      <c r="N33" s="8">
        <v>954.72827740000002</v>
      </c>
      <c r="O33" s="9"/>
      <c r="P33" s="9"/>
      <c r="Q33" s="9"/>
      <c r="R33" s="9"/>
      <c r="S33" s="9"/>
      <c r="T33" s="9"/>
      <c r="U33" s="3">
        <v>798.72827740000002</v>
      </c>
      <c r="V33" s="10"/>
      <c r="W33" s="9"/>
      <c r="X33" s="10"/>
      <c r="Y33" s="9"/>
      <c r="Z33" s="9"/>
    </row>
    <row r="34" spans="1:26" x14ac:dyDescent="0.2">
      <c r="A34" s="5">
        <v>1991</v>
      </c>
      <c r="B34" s="8">
        <v>758.88361359999999</v>
      </c>
      <c r="C34" s="8">
        <v>46</v>
      </c>
      <c r="D34" s="8">
        <v>43.999999999999993</v>
      </c>
      <c r="E34" s="8">
        <v>-64</v>
      </c>
      <c r="F34" s="10"/>
      <c r="G34" s="10"/>
      <c r="H34" s="10"/>
      <c r="I34" s="24">
        <f t="shared" si="0"/>
        <v>0</v>
      </c>
      <c r="J34" s="9"/>
      <c r="K34" s="9"/>
      <c r="L34" s="9"/>
      <c r="M34" s="9"/>
      <c r="N34" s="8">
        <v>758.88361359999999</v>
      </c>
      <c r="O34" s="9"/>
      <c r="P34" s="9"/>
      <c r="Q34" s="9"/>
      <c r="R34" s="9"/>
      <c r="S34" s="9"/>
      <c r="T34" s="9"/>
      <c r="U34" s="3">
        <v>784.88361359999999</v>
      </c>
      <c r="V34" s="10"/>
      <c r="W34" s="9"/>
      <c r="X34" s="10"/>
      <c r="Y34" s="9"/>
      <c r="Z34" s="9"/>
    </row>
    <row r="35" spans="1:26" x14ac:dyDescent="0.2">
      <c r="A35" s="5">
        <v>1992</v>
      </c>
      <c r="B35" s="8">
        <v>759.81873780000001</v>
      </c>
      <c r="C35" s="8">
        <v>40</v>
      </c>
      <c r="D35" s="8">
        <v>-30</v>
      </c>
      <c r="E35" s="8">
        <v>-70</v>
      </c>
      <c r="F35" s="10"/>
      <c r="G35" s="10"/>
      <c r="H35" s="10"/>
      <c r="I35" s="24">
        <f t="shared" si="0"/>
        <v>0</v>
      </c>
      <c r="J35" s="9"/>
      <c r="K35" s="9"/>
      <c r="L35" s="9"/>
      <c r="M35" s="9"/>
      <c r="N35" s="8">
        <v>759.81873780000001</v>
      </c>
      <c r="O35" s="9"/>
      <c r="P35" s="9"/>
      <c r="Q35" s="9"/>
      <c r="R35" s="9"/>
      <c r="S35" s="9"/>
      <c r="T35" s="9"/>
      <c r="U35" s="3">
        <v>699.81873780000001</v>
      </c>
      <c r="V35" s="10"/>
      <c r="W35" s="9"/>
      <c r="X35" s="10"/>
      <c r="Y35" s="9"/>
      <c r="Z35" s="9"/>
    </row>
    <row r="36" spans="1:26" x14ac:dyDescent="0.2">
      <c r="A36" s="5">
        <v>1993</v>
      </c>
      <c r="B36" s="8">
        <v>774.49316399999998</v>
      </c>
      <c r="C36" s="8">
        <v>64</v>
      </c>
      <c r="D36" s="8">
        <v>46</v>
      </c>
      <c r="E36" s="8">
        <v>-390</v>
      </c>
      <c r="F36" s="10"/>
      <c r="G36" s="10"/>
      <c r="H36" s="10"/>
      <c r="I36" s="24">
        <f t="shared" si="0"/>
        <v>0</v>
      </c>
      <c r="J36" s="9"/>
      <c r="K36" s="9"/>
      <c r="L36" s="9"/>
      <c r="M36" s="9"/>
      <c r="N36" s="8">
        <v>774.49316399999998</v>
      </c>
      <c r="O36" s="9"/>
      <c r="P36" s="9"/>
      <c r="Q36" s="9"/>
      <c r="R36" s="9"/>
      <c r="S36" s="9"/>
      <c r="T36" s="9"/>
      <c r="U36" s="3">
        <v>494.49316399999998</v>
      </c>
      <c r="V36" s="10"/>
      <c r="W36" s="9"/>
      <c r="X36" s="10"/>
      <c r="Y36" s="9"/>
      <c r="Z36" s="9"/>
    </row>
    <row r="37" spans="1:26" x14ac:dyDescent="0.2">
      <c r="A37" s="5">
        <v>1994</v>
      </c>
      <c r="B37" s="8">
        <v>714.56086779999987</v>
      </c>
      <c r="C37" s="8">
        <v>84</v>
      </c>
      <c r="D37" s="8">
        <v>-4</v>
      </c>
      <c r="E37" s="8">
        <v>-560</v>
      </c>
      <c r="F37" s="10"/>
      <c r="G37" s="10"/>
      <c r="H37" s="10"/>
      <c r="I37" s="24">
        <f t="shared" si="0"/>
        <v>0</v>
      </c>
      <c r="J37" s="9"/>
      <c r="K37" s="9"/>
      <c r="L37" s="9"/>
      <c r="M37" s="9"/>
      <c r="N37" s="8">
        <v>714.56086779999987</v>
      </c>
      <c r="O37" s="9"/>
      <c r="P37" s="9"/>
      <c r="Q37" s="9"/>
      <c r="R37" s="9"/>
      <c r="S37" s="9"/>
      <c r="T37" s="9"/>
      <c r="U37" s="3">
        <v>234.56086779999987</v>
      </c>
      <c r="V37" s="10"/>
      <c r="W37" s="9"/>
      <c r="X37" s="10"/>
      <c r="Y37" s="9"/>
      <c r="Z37" s="9"/>
    </row>
    <row r="38" spans="1:26" x14ac:dyDescent="0.2">
      <c r="A38" s="5">
        <v>1995</v>
      </c>
      <c r="B38" s="8">
        <v>729.20220850527312</v>
      </c>
      <c r="C38" s="8">
        <v>96</v>
      </c>
      <c r="D38" s="8">
        <v>12</v>
      </c>
      <c r="E38" s="8">
        <v>-698.99999999999989</v>
      </c>
      <c r="F38" s="10"/>
      <c r="G38" s="10"/>
      <c r="H38" s="10"/>
      <c r="I38" s="24">
        <f t="shared" si="0"/>
        <v>0</v>
      </c>
      <c r="J38" s="9"/>
      <c r="K38" s="9"/>
      <c r="L38" s="9"/>
      <c r="M38" s="9"/>
      <c r="N38" s="8">
        <v>729.20220850527312</v>
      </c>
      <c r="O38" s="9"/>
      <c r="P38" s="9"/>
      <c r="Q38" s="9"/>
      <c r="R38" s="9"/>
      <c r="S38" s="9"/>
      <c r="T38" s="9"/>
      <c r="U38" s="3">
        <v>138.20220850527323</v>
      </c>
      <c r="V38" s="10"/>
      <c r="W38" s="9"/>
      <c r="X38" s="10"/>
      <c r="Y38" s="9"/>
      <c r="Z38" s="9"/>
    </row>
    <row r="39" spans="1:26" x14ac:dyDescent="0.2">
      <c r="A39" s="5">
        <v>1996</v>
      </c>
      <c r="B39" s="8">
        <v>724.11136859999999</v>
      </c>
      <c r="C39" s="8">
        <v>91.000000000000014</v>
      </c>
      <c r="D39" s="8">
        <v>-180</v>
      </c>
      <c r="E39" s="8">
        <v>-291</v>
      </c>
      <c r="F39" s="10"/>
      <c r="G39" s="10"/>
      <c r="H39" s="10"/>
      <c r="I39" s="24">
        <f t="shared" si="0"/>
        <v>0</v>
      </c>
      <c r="J39" s="9"/>
      <c r="K39" s="9"/>
      <c r="L39" s="9"/>
      <c r="M39" s="9"/>
      <c r="N39" s="8">
        <v>724.11136859999999</v>
      </c>
      <c r="O39" s="9"/>
      <c r="P39" s="9"/>
      <c r="Q39" s="9"/>
      <c r="R39" s="9"/>
      <c r="S39" s="9"/>
      <c r="T39" s="9"/>
      <c r="U39" s="3">
        <v>344.11136859999999</v>
      </c>
      <c r="V39" s="10"/>
      <c r="W39" s="9"/>
      <c r="X39" s="10"/>
      <c r="Y39" s="9"/>
      <c r="Z39" s="9"/>
    </row>
    <row r="40" spans="1:26" x14ac:dyDescent="0.2">
      <c r="A40" s="5">
        <v>1997</v>
      </c>
      <c r="B40" s="8">
        <v>837.40125379999995</v>
      </c>
      <c r="C40" s="8">
        <v>95</v>
      </c>
      <c r="D40" s="8">
        <v>-2</v>
      </c>
      <c r="E40" s="8">
        <v>-380</v>
      </c>
      <c r="F40" s="10"/>
      <c r="G40" s="10"/>
      <c r="H40" s="10"/>
      <c r="I40" s="24">
        <f t="shared" si="0"/>
        <v>0</v>
      </c>
      <c r="J40" s="9"/>
      <c r="K40" s="9"/>
      <c r="L40" s="9"/>
      <c r="M40" s="9"/>
      <c r="N40" s="8">
        <v>837.40125379999995</v>
      </c>
      <c r="O40" s="9"/>
      <c r="P40" s="9"/>
      <c r="Q40" s="9"/>
      <c r="R40" s="9"/>
      <c r="S40" s="9"/>
      <c r="T40" s="9"/>
      <c r="U40" s="3">
        <v>550.40125379999995</v>
      </c>
      <c r="V40" s="10"/>
      <c r="W40" s="9"/>
      <c r="X40" s="10"/>
      <c r="Y40" s="9"/>
      <c r="Z40" s="9"/>
    </row>
    <row r="41" spans="1:26" x14ac:dyDescent="0.2">
      <c r="A41" s="5">
        <v>1998</v>
      </c>
      <c r="B41" s="8">
        <v>855.56161640000005</v>
      </c>
      <c r="C41" s="8">
        <v>137.00000000000003</v>
      </c>
      <c r="D41" s="8">
        <v>-38</v>
      </c>
      <c r="E41" s="8">
        <v>-420</v>
      </c>
      <c r="F41" s="10"/>
      <c r="G41" s="10"/>
      <c r="H41" s="10"/>
      <c r="I41" s="24">
        <f t="shared" si="0"/>
        <v>0</v>
      </c>
      <c r="J41" s="9"/>
      <c r="K41" s="9"/>
      <c r="L41" s="9"/>
      <c r="M41" s="9"/>
      <c r="N41" s="8">
        <v>855.56161640000005</v>
      </c>
      <c r="O41" s="9"/>
      <c r="P41" s="9"/>
      <c r="Q41" s="9"/>
      <c r="R41" s="9"/>
      <c r="S41" s="9"/>
      <c r="T41" s="9"/>
      <c r="U41" s="3">
        <v>534.56161640000005</v>
      </c>
      <c r="V41" s="10"/>
      <c r="W41" s="9"/>
      <c r="X41" s="10"/>
      <c r="Y41" s="9"/>
      <c r="Z41" s="9"/>
    </row>
    <row r="42" spans="1:26" x14ac:dyDescent="0.2">
      <c r="A42" s="5">
        <v>1999</v>
      </c>
      <c r="B42" s="8">
        <v>832.9746359799999</v>
      </c>
      <c r="C42" s="8">
        <v>174</v>
      </c>
      <c r="D42" s="8">
        <v>-17</v>
      </c>
      <c r="E42" s="8">
        <v>-259</v>
      </c>
      <c r="F42" s="10"/>
      <c r="G42" s="10"/>
      <c r="H42" s="10"/>
      <c r="I42" s="24">
        <f t="shared" si="0"/>
        <v>0</v>
      </c>
      <c r="J42" s="9"/>
      <c r="K42" s="9"/>
      <c r="L42" s="9"/>
      <c r="M42" s="9"/>
      <c r="N42" s="8">
        <v>832.9746359799999</v>
      </c>
      <c r="O42" s="9"/>
      <c r="P42" s="9"/>
      <c r="Q42" s="9"/>
      <c r="R42" s="9"/>
      <c r="S42" s="9"/>
      <c r="T42" s="9"/>
      <c r="U42" s="3">
        <v>730.9746359799999</v>
      </c>
      <c r="V42" s="10"/>
      <c r="W42" s="9"/>
      <c r="X42" s="10"/>
      <c r="Y42" s="9"/>
      <c r="Z42" s="9"/>
    </row>
    <row r="43" spans="1:26" x14ac:dyDescent="0.2">
      <c r="A43" s="5">
        <v>2000</v>
      </c>
      <c r="B43" s="8">
        <v>864.71902799999998</v>
      </c>
      <c r="C43" s="8">
        <v>117</v>
      </c>
      <c r="D43" s="8">
        <v>35.707310000000007</v>
      </c>
      <c r="E43" s="8">
        <v>-198</v>
      </c>
      <c r="F43" s="10"/>
      <c r="G43" s="10"/>
      <c r="H43" s="10"/>
      <c r="I43" s="24">
        <f t="shared" si="0"/>
        <v>0</v>
      </c>
      <c r="J43" s="9"/>
      <c r="K43" s="9"/>
      <c r="L43" s="9"/>
      <c r="M43" s="9"/>
      <c r="N43" s="8">
        <v>864.71902799999998</v>
      </c>
      <c r="O43" s="9"/>
      <c r="P43" s="9"/>
      <c r="Q43" s="9"/>
      <c r="R43" s="9"/>
      <c r="S43" s="9"/>
      <c r="T43" s="9"/>
      <c r="U43" s="3">
        <v>819.42633799999999</v>
      </c>
      <c r="V43" s="10"/>
      <c r="W43" s="9"/>
      <c r="X43" s="10"/>
      <c r="Y43" s="9"/>
      <c r="Z43" s="9"/>
    </row>
    <row r="44" spans="1:26" x14ac:dyDescent="0.2">
      <c r="A44" s="5">
        <v>2001</v>
      </c>
      <c r="B44" s="8">
        <v>824.9622480999999</v>
      </c>
      <c r="C44" s="8">
        <v>76.885717411363629</v>
      </c>
      <c r="D44" s="8">
        <v>88.414620000000014</v>
      </c>
      <c r="E44" s="8">
        <v>-121.72856777454544</v>
      </c>
      <c r="F44" s="10"/>
      <c r="G44" s="10"/>
      <c r="H44" s="10"/>
      <c r="I44" s="24">
        <f t="shared" si="0"/>
        <v>0</v>
      </c>
      <c r="J44" s="9"/>
      <c r="K44" s="9"/>
      <c r="L44" s="9"/>
      <c r="M44" s="9"/>
      <c r="N44" s="8">
        <v>824.9622480999999</v>
      </c>
      <c r="O44" s="9"/>
      <c r="P44" s="9"/>
      <c r="Q44" s="9"/>
      <c r="R44" s="9"/>
      <c r="S44" s="9"/>
      <c r="T44" s="9"/>
      <c r="U44" s="3">
        <v>868.5340177368181</v>
      </c>
      <c r="V44" s="10"/>
      <c r="W44" s="9"/>
      <c r="X44" s="10"/>
      <c r="Y44" s="9"/>
      <c r="Z44" s="9"/>
    </row>
    <row r="45" spans="1:26" x14ac:dyDescent="0.2">
      <c r="A45" s="5">
        <v>2002</v>
      </c>
      <c r="B45" s="8">
        <v>762.03754667780004</v>
      </c>
      <c r="C45" s="8">
        <v>40.783042936363628</v>
      </c>
      <c r="D45" s="8">
        <v>95.137444194545438</v>
      </c>
      <c r="E45" s="8">
        <v>-95.249386450909071</v>
      </c>
      <c r="F45" s="10"/>
      <c r="G45" s="10"/>
      <c r="H45" s="10"/>
      <c r="I45" s="24">
        <f t="shared" si="0"/>
        <v>0</v>
      </c>
      <c r="J45" s="9"/>
      <c r="K45" s="9"/>
      <c r="L45" s="9"/>
      <c r="M45" s="9"/>
      <c r="N45" s="8">
        <v>762.03754667780004</v>
      </c>
      <c r="O45" s="9"/>
      <c r="P45" s="9"/>
      <c r="Q45" s="9"/>
      <c r="R45" s="9"/>
      <c r="S45" s="9"/>
      <c r="T45" s="9"/>
      <c r="U45" s="3">
        <v>802.70864735779992</v>
      </c>
      <c r="V45" s="10"/>
      <c r="W45" s="9"/>
      <c r="X45" s="10"/>
      <c r="Y45" s="9"/>
      <c r="Z45" s="9"/>
    </row>
    <row r="46" spans="1:26" x14ac:dyDescent="0.2">
      <c r="A46" s="5">
        <v>2003</v>
      </c>
      <c r="B46" s="8">
        <v>1020.6478406737999</v>
      </c>
      <c r="C46" s="8">
        <v>36.816307967727269</v>
      </c>
      <c r="D46" s="8">
        <v>82.021275515454548</v>
      </c>
      <c r="E46" s="8">
        <v>-149.65868724545453</v>
      </c>
      <c r="F46" s="10"/>
      <c r="G46" s="10"/>
      <c r="H46" s="10"/>
      <c r="I46" s="24">
        <f t="shared" si="0"/>
        <v>0</v>
      </c>
      <c r="J46" s="9"/>
      <c r="K46" s="9"/>
      <c r="L46" s="9"/>
      <c r="M46" s="9"/>
      <c r="N46" s="8">
        <v>1020.6478406737999</v>
      </c>
      <c r="O46" s="9"/>
      <c r="P46" s="9"/>
      <c r="Q46" s="9"/>
      <c r="R46" s="9"/>
      <c r="S46" s="9"/>
      <c r="T46" s="9"/>
      <c r="U46" s="3">
        <v>989.82673691152718</v>
      </c>
      <c r="V46" s="10"/>
      <c r="W46" s="9"/>
      <c r="X46" s="10"/>
      <c r="Y46" s="9"/>
      <c r="Z46" s="9"/>
    </row>
    <row r="47" spans="1:26" x14ac:dyDescent="0.2">
      <c r="A47" s="5">
        <v>2004</v>
      </c>
      <c r="B47" s="8">
        <v>1169.0201259021999</v>
      </c>
      <c r="C47" s="8">
        <v>49.912342815681818</v>
      </c>
      <c r="D47" s="8">
        <v>94.692193909090932</v>
      </c>
      <c r="E47" s="8">
        <v>-139.64656182272728</v>
      </c>
      <c r="F47" s="10"/>
      <c r="G47" s="10"/>
      <c r="H47" s="10"/>
      <c r="I47" s="24">
        <f t="shared" si="0"/>
        <v>0</v>
      </c>
      <c r="J47" s="9"/>
      <c r="K47" s="9"/>
      <c r="L47" s="9"/>
      <c r="M47" s="9"/>
      <c r="N47" s="8">
        <v>1169.0201259021999</v>
      </c>
      <c r="O47" s="9"/>
      <c r="P47" s="9"/>
      <c r="Q47" s="9"/>
      <c r="R47" s="9"/>
      <c r="S47" s="9"/>
      <c r="T47" s="9"/>
      <c r="U47" s="3">
        <v>1173.9781008042453</v>
      </c>
      <c r="V47" s="10"/>
      <c r="W47" s="9"/>
      <c r="X47" s="10"/>
      <c r="Y47" s="9"/>
      <c r="Z47" s="9"/>
    </row>
    <row r="48" spans="1:26" x14ac:dyDescent="0.2">
      <c r="A48" s="5">
        <v>2005</v>
      </c>
      <c r="B48" s="8">
        <v>1186.5080833234001</v>
      </c>
      <c r="C48" s="8">
        <v>63.008377663636367</v>
      </c>
      <c r="D48" s="8">
        <v>84.967554954545463</v>
      </c>
      <c r="E48" s="8">
        <v>-105.23090322818183</v>
      </c>
      <c r="F48" s="10"/>
      <c r="G48" s="10"/>
      <c r="H48" s="10"/>
      <c r="I48" s="24">
        <f t="shared" si="0"/>
        <v>0</v>
      </c>
      <c r="J48" s="9"/>
      <c r="K48" s="9"/>
      <c r="L48" s="9"/>
      <c r="M48" s="9"/>
      <c r="N48" s="8">
        <v>1186.5080833234001</v>
      </c>
      <c r="O48" s="9"/>
      <c r="P48" s="9"/>
      <c r="Q48" s="9"/>
      <c r="R48" s="9"/>
      <c r="S48" s="9"/>
      <c r="T48" s="9"/>
      <c r="U48" s="3">
        <v>1229.2531127134</v>
      </c>
      <c r="V48" s="10"/>
      <c r="W48" s="9"/>
      <c r="X48" s="10"/>
      <c r="Y48" s="9"/>
      <c r="Z48" s="9"/>
    </row>
    <row r="49" spans="1:26" x14ac:dyDescent="0.2">
      <c r="A49" s="5">
        <v>2006</v>
      </c>
      <c r="B49" s="8">
        <v>1198.0053049457999</v>
      </c>
      <c r="C49" s="8">
        <v>96.441364825909076</v>
      </c>
      <c r="D49" s="8">
        <v>101.85909586363637</v>
      </c>
      <c r="E49" s="8">
        <v>-118.53179466545456</v>
      </c>
      <c r="F49" s="10"/>
      <c r="G49" s="10"/>
      <c r="H49" s="10"/>
      <c r="I49" s="24">
        <f t="shared" si="0"/>
        <v>0</v>
      </c>
      <c r="J49" s="9"/>
      <c r="K49" s="9"/>
      <c r="L49" s="9"/>
      <c r="M49" s="9"/>
      <c r="N49" s="8">
        <v>1198.0053049457999</v>
      </c>
      <c r="O49" s="9"/>
      <c r="P49" s="9"/>
      <c r="Q49" s="9"/>
      <c r="R49" s="9"/>
      <c r="S49" s="9"/>
      <c r="T49" s="9"/>
      <c r="U49" s="3">
        <v>1277.7739709698908</v>
      </c>
      <c r="V49" s="10"/>
      <c r="W49" s="9"/>
      <c r="X49" s="10"/>
      <c r="Y49" s="9"/>
      <c r="Z49" s="9"/>
    </row>
    <row r="50" spans="1:26" x14ac:dyDescent="0.2">
      <c r="A50" s="6">
        <v>2007</v>
      </c>
      <c r="B50" s="12">
        <v>1187.5589839574</v>
      </c>
      <c r="C50" s="12">
        <v>42.694124852000009</v>
      </c>
      <c r="D50" s="12">
        <v>1.6987464539999979</v>
      </c>
      <c r="E50" s="12">
        <v>-139.7478063664</v>
      </c>
      <c r="F50" s="10"/>
      <c r="G50" s="10"/>
      <c r="H50" s="10"/>
      <c r="I50" s="24">
        <f t="shared" si="0"/>
        <v>0</v>
      </c>
      <c r="J50" s="9"/>
      <c r="K50" s="9"/>
      <c r="L50" s="9"/>
      <c r="M50" s="9"/>
      <c r="N50" s="12">
        <v>1187.5589839574</v>
      </c>
      <c r="O50" s="9"/>
      <c r="P50" s="9"/>
      <c r="Q50" s="9"/>
      <c r="R50" s="9"/>
      <c r="S50" s="9"/>
      <c r="T50" s="9"/>
      <c r="U50" s="19">
        <v>1092.2040488969999</v>
      </c>
      <c r="V50" s="10"/>
      <c r="W50" s="9"/>
      <c r="X50" s="10"/>
      <c r="Y50" s="9"/>
      <c r="Z50" s="9"/>
    </row>
    <row r="51" spans="1:26" x14ac:dyDescent="0.2">
      <c r="A51" s="6">
        <v>2008</v>
      </c>
      <c r="B51" s="12">
        <v>1145.5780959238</v>
      </c>
      <c r="C51" s="12">
        <v>13.072229999999999</v>
      </c>
      <c r="D51" s="12">
        <v>-25.223101384400003</v>
      </c>
      <c r="E51" s="12">
        <v>-44.515567701400002</v>
      </c>
      <c r="F51" s="10"/>
      <c r="G51" s="10"/>
      <c r="H51" s="10"/>
      <c r="I51" s="24">
        <f t="shared" si="0"/>
        <v>0</v>
      </c>
      <c r="J51" s="9"/>
      <c r="K51" s="9"/>
      <c r="L51" s="9"/>
      <c r="M51" s="9"/>
      <c r="N51" s="12">
        <v>1145.5780959238</v>
      </c>
      <c r="O51" s="9"/>
      <c r="P51" s="9"/>
      <c r="Q51" s="9"/>
      <c r="R51" s="9"/>
      <c r="S51" s="9"/>
      <c r="T51" s="9"/>
      <c r="U51" s="19">
        <v>1088.911656838</v>
      </c>
      <c r="V51" s="10"/>
      <c r="W51" s="9"/>
      <c r="X51" s="10"/>
      <c r="Y51" s="9"/>
      <c r="Z51" s="9"/>
    </row>
    <row r="52" spans="1:26" x14ac:dyDescent="0.2">
      <c r="A52" s="6">
        <v>2009</v>
      </c>
      <c r="B52" s="12">
        <v>1105.5198154029999</v>
      </c>
      <c r="C52" s="12">
        <v>17.778088516</v>
      </c>
      <c r="D52" s="12">
        <v>-169.01816876039999</v>
      </c>
      <c r="E52" s="12">
        <v>-45.242720472999991</v>
      </c>
      <c r="F52" s="10"/>
      <c r="G52" s="10"/>
      <c r="H52" s="10"/>
      <c r="I52" s="24">
        <f t="shared" si="0"/>
        <v>0</v>
      </c>
      <c r="J52" s="9"/>
      <c r="K52" s="9"/>
      <c r="L52" s="9"/>
      <c r="M52" s="9"/>
      <c r="N52" s="12">
        <v>1105.5198154029999</v>
      </c>
      <c r="O52" s="9"/>
      <c r="P52" s="9"/>
      <c r="Q52" s="9"/>
      <c r="R52" s="9"/>
      <c r="S52" s="9"/>
      <c r="T52" s="9"/>
      <c r="U52" s="19">
        <v>909.03701468560007</v>
      </c>
      <c r="V52" s="10"/>
      <c r="W52" s="9"/>
      <c r="X52" s="10"/>
      <c r="Y52" s="9"/>
      <c r="Z52" s="9"/>
    </row>
    <row r="53" spans="1:26" x14ac:dyDescent="0.2">
      <c r="A53" s="6">
        <v>2010</v>
      </c>
      <c r="B53" s="12">
        <v>1132.6560421362201</v>
      </c>
      <c r="C53" s="12">
        <v>58.951762057400003</v>
      </c>
      <c r="D53" s="11">
        <v>209</v>
      </c>
      <c r="E53" s="12">
        <v>-148.86007034343999</v>
      </c>
      <c r="F53" s="10"/>
      <c r="G53" s="10"/>
      <c r="H53" s="10"/>
      <c r="I53" s="24">
        <f t="shared" si="0"/>
        <v>0</v>
      </c>
      <c r="J53" s="9"/>
      <c r="K53" s="9"/>
      <c r="L53" s="9"/>
      <c r="M53" s="9"/>
      <c r="N53" s="12">
        <v>1132.6560421362201</v>
      </c>
      <c r="O53" s="9"/>
      <c r="P53" s="9"/>
      <c r="Q53" s="9"/>
      <c r="R53" s="9"/>
      <c r="S53" s="9"/>
      <c r="T53" s="9"/>
      <c r="U53" s="19">
        <v>1251.7477338501801</v>
      </c>
      <c r="V53" s="10"/>
      <c r="W53" s="9"/>
      <c r="X53" s="10"/>
      <c r="Y53" s="9"/>
      <c r="Z53" s="9"/>
    </row>
    <row r="54" spans="1:26" x14ac:dyDescent="0.2">
      <c r="A54" s="6">
        <v>2011</v>
      </c>
      <c r="B54" s="12">
        <v>1086.0271403817601</v>
      </c>
      <c r="C54" s="12">
        <v>88.256193589200009</v>
      </c>
      <c r="D54" s="12">
        <v>-15.713359717239999</v>
      </c>
      <c r="E54" s="12">
        <v>-126.249693745</v>
      </c>
      <c r="F54" s="10"/>
      <c r="G54" s="10"/>
      <c r="H54" s="10"/>
      <c r="I54" s="24">
        <f t="shared" si="0"/>
        <v>0</v>
      </c>
      <c r="J54" s="9"/>
      <c r="K54" s="9"/>
      <c r="L54" s="9"/>
      <c r="M54" s="9"/>
      <c r="N54" s="12">
        <v>1086.0271403817601</v>
      </c>
      <c r="O54" s="9"/>
      <c r="P54" s="9"/>
      <c r="Q54" s="9"/>
      <c r="R54" s="9"/>
      <c r="S54" s="9"/>
      <c r="T54" s="9"/>
      <c r="U54" s="19">
        <v>1032.3202805087199</v>
      </c>
      <c r="V54" s="10"/>
      <c r="W54" s="9"/>
      <c r="X54" s="10"/>
      <c r="Y54" s="9"/>
      <c r="Z54" s="9"/>
    </row>
    <row r="55" spans="1:26" x14ac:dyDescent="0.2">
      <c r="A55" s="6">
        <v>2012</v>
      </c>
      <c r="B55" s="12">
        <v>986.34634167739989</v>
      </c>
      <c r="C55" s="12">
        <v>69.972954551200019</v>
      </c>
      <c r="D55" s="12">
        <v>1.1433634104000001</v>
      </c>
      <c r="E55" s="12">
        <v>-144.00760848384002</v>
      </c>
      <c r="F55" s="10"/>
      <c r="G55" s="10"/>
      <c r="H55" s="10"/>
      <c r="I55" s="24">
        <f t="shared" si="0"/>
        <v>0</v>
      </c>
      <c r="J55" s="9"/>
      <c r="K55" s="9"/>
      <c r="L55" s="9"/>
      <c r="M55" s="9"/>
      <c r="N55" s="12">
        <v>986.34634167739989</v>
      </c>
      <c r="O55" s="9"/>
      <c r="P55" s="9"/>
      <c r="Q55" s="9"/>
      <c r="R55" s="9"/>
      <c r="S55" s="9"/>
      <c r="T55" s="9"/>
      <c r="U55" s="19">
        <v>913.45505115515982</v>
      </c>
      <c r="V55" s="10"/>
      <c r="W55" s="9"/>
      <c r="X55" s="10"/>
      <c r="Y55" s="9"/>
      <c r="Z55" s="9"/>
    </row>
    <row r="56" spans="1:26" x14ac:dyDescent="0.2">
      <c r="A56" s="6">
        <v>2013</v>
      </c>
      <c r="B56" s="12">
        <v>1135.7801803645</v>
      </c>
      <c r="C56" s="12">
        <v>83.049851643599993</v>
      </c>
      <c r="D56" s="12">
        <v>-2.0108355412000041</v>
      </c>
      <c r="E56" s="12">
        <v>-257.47173715105998</v>
      </c>
      <c r="F56" s="10"/>
      <c r="G56" s="10"/>
      <c r="H56" s="10"/>
      <c r="I56" s="24">
        <f t="shared" si="0"/>
        <v>0</v>
      </c>
      <c r="J56" s="9"/>
      <c r="K56" s="9"/>
      <c r="L56" s="9"/>
      <c r="M56" s="9"/>
      <c r="N56" s="12">
        <v>1135.7801803645</v>
      </c>
      <c r="O56" s="9"/>
      <c r="P56" s="9"/>
      <c r="Q56" s="9"/>
      <c r="R56" s="9"/>
      <c r="S56" s="9"/>
      <c r="T56" s="9"/>
      <c r="U56" s="19">
        <v>959.34745931583996</v>
      </c>
      <c r="V56" s="10"/>
      <c r="W56" s="9"/>
      <c r="X56" s="10"/>
      <c r="Y56" s="9"/>
      <c r="Z56" s="9"/>
    </row>
    <row r="57" spans="1:26" x14ac:dyDescent="0.2">
      <c r="A57" s="6">
        <v>2014</v>
      </c>
      <c r="B57" s="12">
        <v>1055.5177652092</v>
      </c>
      <c r="C57" s="12">
        <v>72.419508743999998</v>
      </c>
      <c r="D57" s="12">
        <v>-1.7817569933999913</v>
      </c>
      <c r="E57" s="12">
        <v>-180.88676947919998</v>
      </c>
      <c r="F57" s="10"/>
      <c r="G57" s="10"/>
      <c r="H57" s="10"/>
      <c r="I57" s="24">
        <f t="shared" si="0"/>
        <v>0</v>
      </c>
      <c r="J57" s="9"/>
      <c r="K57" s="9"/>
      <c r="L57" s="9"/>
      <c r="M57" s="9"/>
      <c r="N57" s="12">
        <v>1055.5177652092</v>
      </c>
      <c r="O57" s="9"/>
      <c r="P57" s="9"/>
      <c r="Q57" s="9"/>
      <c r="R57" s="9"/>
      <c r="S57" s="9"/>
      <c r="T57" s="9"/>
      <c r="U57" s="19">
        <v>945.26874748060004</v>
      </c>
      <c r="V57" s="10"/>
      <c r="W57" s="9"/>
      <c r="X57" s="10"/>
      <c r="Y57" s="9"/>
      <c r="Z57" s="9"/>
    </row>
    <row r="58" spans="1:26" x14ac:dyDescent="0.2">
      <c r="A58" s="6">
        <v>2015</v>
      </c>
      <c r="B58" s="12">
        <v>890.59052565529976</v>
      </c>
      <c r="C58" s="12">
        <v>76.537083612000004</v>
      </c>
      <c r="D58" s="12">
        <v>12.798442325619993</v>
      </c>
      <c r="E58" s="12">
        <v>-85.861617216799985</v>
      </c>
      <c r="F58" s="10"/>
      <c r="G58" s="10"/>
      <c r="H58" s="10"/>
      <c r="I58" s="24">
        <f t="shared" si="0"/>
        <v>0</v>
      </c>
      <c r="J58" s="9"/>
      <c r="K58" s="9"/>
      <c r="L58" s="9"/>
      <c r="M58" s="9"/>
      <c r="N58" s="12">
        <v>890.59052565529976</v>
      </c>
      <c r="O58" s="9"/>
      <c r="P58" s="9"/>
      <c r="Q58" s="9"/>
      <c r="R58" s="9"/>
      <c r="S58" s="9"/>
      <c r="T58" s="9"/>
      <c r="U58" s="19">
        <v>894.06443437611972</v>
      </c>
      <c r="V58" s="10"/>
      <c r="W58" s="9"/>
      <c r="X58" s="10"/>
      <c r="Y58" s="9"/>
      <c r="Z5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60"/>
  <sheetViews>
    <sheetView workbookViewId="0">
      <selection activeCell="Q32" sqref="Q32"/>
    </sheetView>
  </sheetViews>
  <sheetFormatPr defaultColWidth="11.44140625" defaultRowHeight="10.199999999999999" x14ac:dyDescent="0.2"/>
  <cols>
    <col min="1" max="1" width="11.44140625" style="1"/>
    <col min="2" max="2" width="8.6640625" style="1" customWidth="1"/>
    <col min="3" max="8" width="5.33203125" style="1" customWidth="1"/>
    <col min="9" max="9" width="7" style="1" customWidth="1"/>
    <col min="10" max="10" width="3" style="1" customWidth="1"/>
    <col min="11" max="13" width="5.6640625" style="1" customWidth="1"/>
    <col min="14" max="14" width="7.5546875" style="1" customWidth="1"/>
    <col min="15" max="18" width="5.6640625" style="1" customWidth="1"/>
    <col min="19" max="19" width="6.5546875" style="1" customWidth="1"/>
    <col min="20" max="20" width="3.109375" style="1" customWidth="1"/>
    <col min="21" max="26" width="6.33203125" style="1" customWidth="1"/>
    <col min="27" max="16384" width="11.44140625" style="1"/>
  </cols>
  <sheetData>
    <row r="1" spans="1:26" x14ac:dyDescent="0.2">
      <c r="A1" s="25" t="s">
        <v>42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8">
        <v>131.64930000000001</v>
      </c>
      <c r="I3" s="24">
        <f>-B3-L3-S3</f>
        <v>-11.668500000000009</v>
      </c>
      <c r="L3" s="3">
        <v>0</v>
      </c>
      <c r="N3" s="8">
        <v>131.64930000000001</v>
      </c>
      <c r="P3" s="3"/>
      <c r="Q3" s="3"/>
      <c r="S3" s="8">
        <v>-119.9808</v>
      </c>
    </row>
    <row r="4" spans="1:26" x14ac:dyDescent="0.2">
      <c r="A4" s="5">
        <v>1961</v>
      </c>
      <c r="B4" s="8">
        <v>132.75899999999999</v>
      </c>
      <c r="I4" s="24">
        <f t="shared" ref="I4:I58" si="0">-B4-L4-S4</f>
        <v>-5.1902999999999935</v>
      </c>
      <c r="L4" s="3">
        <v>0</v>
      </c>
      <c r="N4" s="8">
        <v>132.75899999999999</v>
      </c>
      <c r="P4" s="3"/>
      <c r="Q4" s="3"/>
      <c r="S4" s="8">
        <v>-127.56869999999999</v>
      </c>
    </row>
    <row r="5" spans="1:26" x14ac:dyDescent="0.2">
      <c r="A5" s="5">
        <v>1962</v>
      </c>
      <c r="B5" s="8">
        <v>187.28190000000001</v>
      </c>
      <c r="I5" s="24">
        <f t="shared" si="0"/>
        <v>-15.858900000000006</v>
      </c>
      <c r="L5" s="3">
        <v>0</v>
      </c>
      <c r="N5" s="8">
        <v>187.28190000000001</v>
      </c>
      <c r="P5" s="3"/>
      <c r="Q5" s="3"/>
      <c r="S5" s="8">
        <v>-171.423</v>
      </c>
    </row>
    <row r="6" spans="1:26" x14ac:dyDescent="0.2">
      <c r="A6" s="5">
        <v>1963</v>
      </c>
      <c r="B6" s="8">
        <v>224.00820000000002</v>
      </c>
      <c r="I6" s="24">
        <f t="shared" si="0"/>
        <v>-39.543300000000016</v>
      </c>
      <c r="L6" s="3">
        <v>0</v>
      </c>
      <c r="N6" s="8">
        <v>224.00820000000002</v>
      </c>
      <c r="P6" s="3"/>
      <c r="Q6" s="3"/>
      <c r="S6" s="8">
        <v>-184.4649</v>
      </c>
    </row>
    <row r="7" spans="1:26" x14ac:dyDescent="0.2">
      <c r="A7" s="5">
        <v>1964</v>
      </c>
      <c r="B7" s="8">
        <v>247.7133</v>
      </c>
      <c r="I7" s="24">
        <f t="shared" si="0"/>
        <v>-60.973199999999991</v>
      </c>
      <c r="L7" s="3">
        <v>0</v>
      </c>
      <c r="N7" s="8">
        <v>247.7133</v>
      </c>
      <c r="P7" s="3"/>
      <c r="Q7" s="3"/>
      <c r="S7" s="8">
        <v>-186.74010000000001</v>
      </c>
    </row>
    <row r="8" spans="1:26" x14ac:dyDescent="0.2">
      <c r="A8" s="5">
        <v>1965</v>
      </c>
      <c r="B8" s="8">
        <v>248.9409</v>
      </c>
      <c r="I8" s="24">
        <f t="shared" si="0"/>
        <v>-66.658500000000004</v>
      </c>
      <c r="L8" s="3">
        <v>0</v>
      </c>
      <c r="N8" s="8">
        <v>248.9409</v>
      </c>
      <c r="P8" s="3"/>
      <c r="Q8" s="3"/>
      <c r="S8" s="8">
        <v>-182.2824</v>
      </c>
    </row>
    <row r="9" spans="1:26" x14ac:dyDescent="0.2">
      <c r="A9" s="5">
        <v>1966</v>
      </c>
      <c r="B9" s="8">
        <v>274.57560000000001</v>
      </c>
      <c r="I9" s="24">
        <f t="shared" si="0"/>
        <v>-86.661000000000001</v>
      </c>
      <c r="L9" s="3">
        <v>0</v>
      </c>
      <c r="N9" s="8">
        <v>274.57560000000001</v>
      </c>
      <c r="P9" s="3"/>
      <c r="Q9" s="3"/>
      <c r="S9" s="8">
        <v>-187.91460000000001</v>
      </c>
    </row>
    <row r="10" spans="1:26" x14ac:dyDescent="0.2">
      <c r="A10" s="5">
        <v>1967</v>
      </c>
      <c r="B10" s="8">
        <v>283.26960000000003</v>
      </c>
      <c r="I10" s="24">
        <f t="shared" si="0"/>
        <v>-94.968000000000018</v>
      </c>
      <c r="L10" s="3">
        <v>0</v>
      </c>
      <c r="N10" s="8">
        <v>283.26960000000003</v>
      </c>
      <c r="P10" s="3"/>
      <c r="Q10" s="3"/>
      <c r="S10" s="8">
        <v>-188.30160000000001</v>
      </c>
    </row>
    <row r="11" spans="1:26" x14ac:dyDescent="0.2">
      <c r="A11" s="5">
        <v>1968</v>
      </c>
      <c r="B11" s="8">
        <v>245.05199999999999</v>
      </c>
      <c r="I11" s="24">
        <f t="shared" si="0"/>
        <v>-85.512599999999992</v>
      </c>
      <c r="L11" s="3">
        <v>0</v>
      </c>
      <c r="N11" s="8">
        <v>245.05199999999999</v>
      </c>
      <c r="P11" s="3"/>
      <c r="Q11" s="3"/>
      <c r="S11" s="8">
        <v>-159.5394</v>
      </c>
    </row>
    <row r="12" spans="1:26" x14ac:dyDescent="0.2">
      <c r="A12" s="5">
        <v>1969</v>
      </c>
      <c r="B12" s="8">
        <v>374.56740000000002</v>
      </c>
      <c r="I12" s="24">
        <f t="shared" si="0"/>
        <v>-136.8288</v>
      </c>
      <c r="L12" s="3">
        <v>0</v>
      </c>
      <c r="N12" s="8">
        <v>374.56740000000002</v>
      </c>
      <c r="P12" s="3"/>
      <c r="Q12" s="3"/>
      <c r="S12" s="8">
        <v>-237.73860000000002</v>
      </c>
    </row>
    <row r="13" spans="1:26" x14ac:dyDescent="0.2">
      <c r="A13" s="5">
        <v>1970</v>
      </c>
      <c r="B13" s="8">
        <v>392.55887647058825</v>
      </c>
      <c r="I13" s="24">
        <f t="shared" si="0"/>
        <v>-89.922599999999989</v>
      </c>
      <c r="L13" s="3">
        <v>-16.941176470588236</v>
      </c>
      <c r="N13" s="8">
        <v>392.55887647058825</v>
      </c>
      <c r="P13" s="3"/>
      <c r="Q13" s="3"/>
      <c r="S13" s="8">
        <v>-285.69510000000002</v>
      </c>
    </row>
    <row r="14" spans="1:26" x14ac:dyDescent="0.2">
      <c r="A14" s="5">
        <v>1971</v>
      </c>
      <c r="B14" s="8">
        <v>419.95170000000002</v>
      </c>
      <c r="I14" s="24">
        <f t="shared" si="0"/>
        <v>-87.824700000000007</v>
      </c>
      <c r="L14" s="3">
        <v>-16.200000000000003</v>
      </c>
      <c r="N14" s="8">
        <v>419.95170000000002</v>
      </c>
      <c r="P14" s="3"/>
      <c r="Q14" s="3"/>
      <c r="S14" s="8">
        <v>-315.92700000000002</v>
      </c>
    </row>
    <row r="15" spans="1:26" x14ac:dyDescent="0.2">
      <c r="A15" s="5">
        <v>1972</v>
      </c>
      <c r="B15" s="8">
        <v>425.41379999999998</v>
      </c>
      <c r="I15" s="24">
        <f t="shared" si="0"/>
        <v>-74.113199999999949</v>
      </c>
      <c r="L15" s="3">
        <v>-5.3999999999999995</v>
      </c>
      <c r="N15" s="8">
        <v>425.41379999999998</v>
      </c>
      <c r="P15" s="3"/>
      <c r="Q15" s="3"/>
      <c r="S15" s="8">
        <v>-345.90060000000005</v>
      </c>
    </row>
    <row r="16" spans="1:26" x14ac:dyDescent="0.2">
      <c r="A16" s="5">
        <v>1973</v>
      </c>
      <c r="B16" s="8">
        <v>486.37890000000004</v>
      </c>
      <c r="I16" s="24">
        <f t="shared" si="0"/>
        <v>-78.08400000000006</v>
      </c>
      <c r="L16" s="3">
        <v>-32.400000000000006</v>
      </c>
      <c r="N16" s="8">
        <v>486.37890000000004</v>
      </c>
      <c r="P16" s="3"/>
      <c r="Q16" s="3"/>
      <c r="S16" s="8">
        <v>-375.89490000000001</v>
      </c>
    </row>
    <row r="17" spans="1:19" x14ac:dyDescent="0.2">
      <c r="A17" s="5">
        <v>1974</v>
      </c>
      <c r="B17" s="8">
        <v>515.12130000000002</v>
      </c>
      <c r="I17" s="24">
        <f t="shared" si="0"/>
        <v>-69.801299999999969</v>
      </c>
      <c r="L17" s="3">
        <v>-30.599999999999998</v>
      </c>
      <c r="N17" s="8">
        <v>515.12130000000002</v>
      </c>
      <c r="P17" s="3"/>
      <c r="Q17" s="3"/>
      <c r="S17" s="8">
        <v>-414.72</v>
      </c>
    </row>
    <row r="18" spans="1:19" x14ac:dyDescent="0.2">
      <c r="A18" s="5">
        <v>1975</v>
      </c>
      <c r="B18" s="8">
        <v>417.57749999999999</v>
      </c>
      <c r="I18" s="24">
        <f t="shared" si="0"/>
        <v>-25.71750000000003</v>
      </c>
      <c r="L18" s="3">
        <v>-36.900000000000006</v>
      </c>
      <c r="N18" s="8">
        <v>417.57749999999999</v>
      </c>
      <c r="P18" s="3"/>
      <c r="Q18" s="3"/>
      <c r="S18" s="8">
        <v>-354.96</v>
      </c>
    </row>
    <row r="19" spans="1:19" x14ac:dyDescent="0.2">
      <c r="A19" s="5">
        <v>1976</v>
      </c>
      <c r="B19" s="8">
        <v>474.42510000000004</v>
      </c>
      <c r="I19" s="24">
        <f t="shared" si="0"/>
        <v>-125.21969999999999</v>
      </c>
      <c r="L19" s="3">
        <v>-55.800000000000004</v>
      </c>
      <c r="N19" s="8">
        <v>474.42510000000004</v>
      </c>
      <c r="P19" s="3"/>
      <c r="Q19" s="3"/>
      <c r="S19" s="8">
        <v>-293.40540000000004</v>
      </c>
    </row>
    <row r="20" spans="1:19" x14ac:dyDescent="0.2">
      <c r="A20" s="5">
        <v>1977</v>
      </c>
      <c r="B20" s="8">
        <v>516.64499999999998</v>
      </c>
      <c r="I20" s="24">
        <f t="shared" si="0"/>
        <v>-177.39</v>
      </c>
      <c r="L20" s="3">
        <v>-52.199999999999996</v>
      </c>
      <c r="N20" s="8">
        <v>516.64499999999998</v>
      </c>
      <c r="P20" s="3"/>
      <c r="Q20" s="3"/>
      <c r="S20" s="8">
        <v>-287.05500000000001</v>
      </c>
    </row>
    <row r="21" spans="1:19" x14ac:dyDescent="0.2">
      <c r="A21" s="5">
        <v>1978</v>
      </c>
      <c r="B21" s="8">
        <v>552.74850000000004</v>
      </c>
      <c r="I21" s="24">
        <f t="shared" si="0"/>
        <v>-219.32370000000009</v>
      </c>
      <c r="L21" s="3">
        <v>-59.4</v>
      </c>
      <c r="N21" s="8">
        <v>552.74850000000004</v>
      </c>
      <c r="P21" s="3"/>
      <c r="Q21" s="3"/>
      <c r="S21" s="8">
        <v>-274.02479999999997</v>
      </c>
    </row>
    <row r="22" spans="1:19" x14ac:dyDescent="0.2">
      <c r="A22" s="5">
        <v>1979</v>
      </c>
      <c r="B22" s="8">
        <v>461.25720000000001</v>
      </c>
      <c r="I22" s="24">
        <f t="shared" si="0"/>
        <v>-86.664600000000007</v>
      </c>
      <c r="L22" s="3">
        <v>-36.900000000000006</v>
      </c>
      <c r="N22" s="8">
        <v>461.25720000000001</v>
      </c>
      <c r="P22" s="3"/>
      <c r="Q22" s="3"/>
      <c r="S22" s="8">
        <v>-337.69260000000003</v>
      </c>
    </row>
    <row r="23" spans="1:19" x14ac:dyDescent="0.2">
      <c r="A23" s="5">
        <v>1980</v>
      </c>
      <c r="B23" s="8">
        <v>475.85429999999997</v>
      </c>
      <c r="I23" s="24">
        <f t="shared" si="0"/>
        <v>-50.84009999999995</v>
      </c>
      <c r="L23" s="3">
        <v>-63.900000000000006</v>
      </c>
      <c r="N23" s="8">
        <v>475.85429999999997</v>
      </c>
      <c r="P23" s="3"/>
      <c r="Q23" s="3"/>
      <c r="S23" s="8">
        <v>-361.11420000000004</v>
      </c>
    </row>
    <row r="24" spans="1:19" x14ac:dyDescent="0.2">
      <c r="A24" s="5">
        <v>1981</v>
      </c>
      <c r="B24" s="8">
        <v>430.13970000000006</v>
      </c>
      <c r="I24" s="24">
        <f t="shared" si="0"/>
        <v>-44.020800000000065</v>
      </c>
      <c r="L24" s="3">
        <v>-32.400000000000006</v>
      </c>
      <c r="N24" s="8">
        <v>430.13970000000006</v>
      </c>
      <c r="P24" s="3"/>
      <c r="Q24" s="3"/>
      <c r="S24" s="8">
        <v>-353.71890000000002</v>
      </c>
    </row>
    <row r="25" spans="1:19" x14ac:dyDescent="0.2">
      <c r="A25" s="5">
        <v>1982</v>
      </c>
      <c r="B25" s="8">
        <v>463.3578</v>
      </c>
      <c r="I25" s="24">
        <f t="shared" si="0"/>
        <v>-61.156800000000032</v>
      </c>
      <c r="L25" s="3">
        <v>-61.199999999999996</v>
      </c>
      <c r="N25" s="8">
        <v>463.3578</v>
      </c>
      <c r="P25" s="3"/>
      <c r="Q25" s="3"/>
      <c r="S25" s="8">
        <v>-341.00099999999998</v>
      </c>
    </row>
    <row r="26" spans="1:19" x14ac:dyDescent="0.2">
      <c r="A26" s="5">
        <v>1983</v>
      </c>
      <c r="B26" s="8">
        <v>499.18140000000005</v>
      </c>
      <c r="I26" s="24">
        <f t="shared" si="0"/>
        <v>-66.809700000000021</v>
      </c>
      <c r="L26" s="3">
        <v>-60.300000000000004</v>
      </c>
      <c r="N26" s="8">
        <v>499.18140000000005</v>
      </c>
      <c r="P26" s="3"/>
      <c r="Q26" s="3"/>
      <c r="S26" s="8">
        <v>-372.07170000000002</v>
      </c>
    </row>
    <row r="27" spans="1:19" x14ac:dyDescent="0.2">
      <c r="A27" s="5">
        <v>1984</v>
      </c>
      <c r="B27" s="8">
        <v>516.28679999999997</v>
      </c>
      <c r="I27" s="24">
        <f t="shared" si="0"/>
        <v>-66.9375</v>
      </c>
      <c r="L27" s="3">
        <v>-58.5</v>
      </c>
      <c r="N27" s="8">
        <v>516.28679999999997</v>
      </c>
      <c r="P27" s="3"/>
      <c r="Q27" s="3"/>
      <c r="S27" s="8">
        <v>-390.84929999999997</v>
      </c>
    </row>
    <row r="28" spans="1:19" x14ac:dyDescent="0.2">
      <c r="A28" s="5">
        <v>1985</v>
      </c>
      <c r="B28" s="8">
        <v>478.96740000000005</v>
      </c>
      <c r="I28" s="24">
        <f t="shared" si="0"/>
        <v>-31.17149999999998</v>
      </c>
      <c r="L28" s="3">
        <v>-39.6</v>
      </c>
      <c r="N28" s="8">
        <v>478.96740000000005</v>
      </c>
      <c r="P28" s="3"/>
      <c r="Q28" s="3"/>
      <c r="S28" s="8">
        <v>-408.19590000000005</v>
      </c>
    </row>
    <row r="29" spans="1:19" x14ac:dyDescent="0.2">
      <c r="A29" s="5">
        <v>1986</v>
      </c>
      <c r="B29" s="8">
        <v>467.09820000000002</v>
      </c>
      <c r="I29" s="24">
        <f t="shared" si="0"/>
        <v>-20.380499999999984</v>
      </c>
      <c r="L29" s="3">
        <v>-37.800000000000004</v>
      </c>
      <c r="N29" s="8">
        <v>467.09820000000002</v>
      </c>
      <c r="P29" s="3"/>
      <c r="Q29" s="3"/>
      <c r="S29" s="8">
        <v>-408.91770000000002</v>
      </c>
    </row>
    <row r="30" spans="1:19" x14ac:dyDescent="0.2">
      <c r="A30" s="5">
        <v>1987</v>
      </c>
      <c r="B30" s="8">
        <v>501.26850000000002</v>
      </c>
      <c r="I30" s="24">
        <f t="shared" si="0"/>
        <v>-26.545500000000004</v>
      </c>
      <c r="L30" s="3">
        <v>-40.5</v>
      </c>
      <c r="N30" s="8">
        <v>501.26850000000002</v>
      </c>
      <c r="P30" s="3"/>
      <c r="Q30" s="3"/>
      <c r="S30" s="8">
        <v>-434.22300000000001</v>
      </c>
    </row>
    <row r="31" spans="1:19" x14ac:dyDescent="0.2">
      <c r="A31" s="5">
        <v>1988</v>
      </c>
      <c r="B31" s="8">
        <v>508.22910000000007</v>
      </c>
      <c r="I31" s="24">
        <f t="shared" si="0"/>
        <v>-29.583000000000027</v>
      </c>
      <c r="L31" s="3">
        <v>-39.6</v>
      </c>
      <c r="N31" s="8">
        <v>508.22910000000007</v>
      </c>
      <c r="P31" s="3"/>
      <c r="Q31" s="3"/>
      <c r="S31" s="8">
        <v>-439.04610000000002</v>
      </c>
    </row>
    <row r="32" spans="1:19" x14ac:dyDescent="0.2">
      <c r="A32" s="5">
        <v>1989</v>
      </c>
      <c r="B32" s="8">
        <v>526.96080000000006</v>
      </c>
      <c r="I32" s="24">
        <f t="shared" si="0"/>
        <v>-60.145200000000045</v>
      </c>
      <c r="L32" s="3">
        <v>-40.5</v>
      </c>
      <c r="N32" s="8">
        <v>526.96080000000006</v>
      </c>
      <c r="P32" s="3"/>
      <c r="Q32" s="3"/>
      <c r="S32" s="8">
        <v>-426.31560000000002</v>
      </c>
    </row>
    <row r="33" spans="1:19" x14ac:dyDescent="0.2">
      <c r="A33" s="5">
        <v>1990</v>
      </c>
      <c r="B33" s="8">
        <v>600.51690000000008</v>
      </c>
      <c r="I33" s="24">
        <f t="shared" si="0"/>
        <v>-46.728000000000065</v>
      </c>
      <c r="L33" s="3">
        <v>-36</v>
      </c>
      <c r="N33" s="8">
        <v>600.51690000000008</v>
      </c>
      <c r="P33" s="3"/>
      <c r="Q33" s="3"/>
      <c r="S33" s="8">
        <v>-517.78890000000001</v>
      </c>
    </row>
    <row r="34" spans="1:19" x14ac:dyDescent="0.2">
      <c r="A34" s="5">
        <v>1991</v>
      </c>
      <c r="B34" s="8">
        <v>654.8112000000001</v>
      </c>
      <c r="I34" s="24">
        <f t="shared" si="0"/>
        <v>-151.47990000000004</v>
      </c>
      <c r="L34" s="3">
        <v>-34.199999999999996</v>
      </c>
      <c r="N34" s="8">
        <v>654.8112000000001</v>
      </c>
      <c r="P34" s="3"/>
      <c r="Q34" s="3"/>
      <c r="S34" s="8">
        <v>-469.13130000000001</v>
      </c>
    </row>
    <row r="35" spans="1:19" x14ac:dyDescent="0.2">
      <c r="A35" s="5">
        <v>1992</v>
      </c>
      <c r="B35" s="8">
        <v>673.00623749084468</v>
      </c>
      <c r="I35" s="24">
        <f t="shared" si="0"/>
        <v>-171.46863749084469</v>
      </c>
      <c r="L35" s="3">
        <v>-28.799999999999997</v>
      </c>
      <c r="N35" s="8">
        <v>673.00623749084468</v>
      </c>
      <c r="P35" s="3"/>
      <c r="Q35" s="3"/>
      <c r="S35" s="8">
        <v>-472.73760000000004</v>
      </c>
    </row>
    <row r="36" spans="1:19" x14ac:dyDescent="0.2">
      <c r="A36" s="5">
        <v>1993</v>
      </c>
      <c r="B36" s="8">
        <v>711.00127498168945</v>
      </c>
      <c r="I36" s="24">
        <f t="shared" si="0"/>
        <v>25.963725018310583</v>
      </c>
      <c r="L36" s="3">
        <v>-43.199999999999996</v>
      </c>
      <c r="N36" s="8">
        <v>711.00127498168945</v>
      </c>
      <c r="P36" s="3"/>
      <c r="Q36" s="3"/>
      <c r="S36" s="8">
        <v>-693.76499999999999</v>
      </c>
    </row>
    <row r="37" spans="1:19" x14ac:dyDescent="0.2">
      <c r="A37" s="5">
        <v>1994</v>
      </c>
      <c r="B37" s="8">
        <v>723.79631247253428</v>
      </c>
      <c r="I37" s="24">
        <f t="shared" si="0"/>
        <v>-122.9434250090361</v>
      </c>
      <c r="L37" s="3">
        <v>-32.400000000000006</v>
      </c>
      <c r="N37" s="8">
        <v>723.79631247253428</v>
      </c>
      <c r="P37" s="3"/>
      <c r="Q37" s="3"/>
      <c r="S37" s="8">
        <v>-568.4528874634982</v>
      </c>
    </row>
    <row r="38" spans="1:19" x14ac:dyDescent="0.2">
      <c r="A38" s="5">
        <v>1995</v>
      </c>
      <c r="B38" s="8">
        <v>615.03649678024374</v>
      </c>
      <c r="I38" s="24">
        <f t="shared" si="0"/>
        <v>-45.350176846161617</v>
      </c>
      <c r="L38" s="3">
        <v>-31.5</v>
      </c>
      <c r="N38" s="8">
        <v>615.03649678024374</v>
      </c>
      <c r="P38" s="3"/>
      <c r="Q38" s="3"/>
      <c r="S38" s="8">
        <v>-538.18631993408212</v>
      </c>
    </row>
    <row r="39" spans="1:19" x14ac:dyDescent="0.2">
      <c r="A39" s="5">
        <v>1996</v>
      </c>
      <c r="B39" s="8">
        <v>660.88433609105039</v>
      </c>
      <c r="I39" s="24">
        <f t="shared" si="0"/>
        <v>-61.647236091050331</v>
      </c>
      <c r="L39" s="3">
        <v>-29.7</v>
      </c>
      <c r="N39" s="8">
        <v>660.88433609105039</v>
      </c>
      <c r="P39" s="3"/>
      <c r="Q39" s="3"/>
      <c r="S39" s="8">
        <v>-569.53710000000001</v>
      </c>
    </row>
    <row r="40" spans="1:19" x14ac:dyDescent="0.2">
      <c r="A40" s="5">
        <v>1997</v>
      </c>
      <c r="B40" s="8">
        <v>714.83217540185683</v>
      </c>
      <c r="I40" s="24">
        <f t="shared" si="0"/>
        <v>-101.40478439989022</v>
      </c>
      <c r="L40" s="3">
        <v>-36</v>
      </c>
      <c r="N40" s="8">
        <v>714.83217540185683</v>
      </c>
      <c r="P40" s="3"/>
      <c r="Q40" s="3"/>
      <c r="S40" s="8">
        <v>-577.42739100196661</v>
      </c>
    </row>
    <row r="41" spans="1:19" x14ac:dyDescent="0.2">
      <c r="A41" s="5">
        <v>1998</v>
      </c>
      <c r="B41" s="8">
        <v>755.74723108155456</v>
      </c>
      <c r="I41" s="24">
        <f t="shared" si="0"/>
        <v>-138.92954907762135</v>
      </c>
      <c r="L41" s="3">
        <v>-31.5</v>
      </c>
      <c r="N41" s="8">
        <v>755.74723108155456</v>
      </c>
      <c r="P41" s="3"/>
      <c r="Q41" s="3"/>
      <c r="S41" s="8">
        <v>-585.31768200393321</v>
      </c>
    </row>
    <row r="42" spans="1:19" x14ac:dyDescent="0.2">
      <c r="A42" s="5">
        <v>1999</v>
      </c>
      <c r="B42" s="8">
        <v>820.92785402346954</v>
      </c>
      <c r="I42" s="24">
        <f t="shared" si="0"/>
        <v>-220.49342102346532</v>
      </c>
      <c r="L42" s="3">
        <v>-46.800000000000004</v>
      </c>
      <c r="N42" s="8">
        <v>820.92785402346954</v>
      </c>
      <c r="P42" s="3"/>
      <c r="Q42" s="3"/>
      <c r="S42" s="8">
        <v>-553.63443300000426</v>
      </c>
    </row>
    <row r="43" spans="1:19" x14ac:dyDescent="0.2">
      <c r="A43" s="5">
        <v>2000</v>
      </c>
      <c r="B43" s="8">
        <v>697.76138933924426</v>
      </c>
      <c r="I43" s="24">
        <f t="shared" si="0"/>
        <v>-54.606899339330084</v>
      </c>
      <c r="L43" s="3">
        <v>-46.800000000000004</v>
      </c>
      <c r="N43" s="8">
        <v>697.76138933924426</v>
      </c>
      <c r="P43" s="3"/>
      <c r="Q43" s="3"/>
      <c r="S43" s="8">
        <v>-596.35448999991422</v>
      </c>
    </row>
    <row r="44" spans="1:19" x14ac:dyDescent="0.2">
      <c r="A44" s="5">
        <v>2001</v>
      </c>
      <c r="B44" s="8">
        <v>917.59125242498283</v>
      </c>
      <c r="I44" s="24">
        <f t="shared" si="0"/>
        <v>-150.33755242498273</v>
      </c>
      <c r="L44" s="3">
        <v>-55.000000000000007</v>
      </c>
      <c r="N44" s="8">
        <v>917.59125242498283</v>
      </c>
      <c r="P44" s="3"/>
      <c r="Q44" s="3"/>
      <c r="S44" s="8">
        <v>-712.25370000000009</v>
      </c>
    </row>
    <row r="45" spans="1:19" x14ac:dyDescent="0.2">
      <c r="A45" s="5">
        <v>2002</v>
      </c>
      <c r="B45" s="8">
        <v>914.99299973417988</v>
      </c>
      <c r="I45" s="24">
        <f t="shared" si="0"/>
        <v>-76.434393734179707</v>
      </c>
      <c r="L45" s="3">
        <v>-51.7</v>
      </c>
      <c r="N45" s="8">
        <v>914.99299973417988</v>
      </c>
      <c r="P45" s="3"/>
      <c r="Q45" s="3"/>
      <c r="S45" s="8">
        <v>-786.85860600000012</v>
      </c>
    </row>
    <row r="46" spans="1:19" x14ac:dyDescent="0.2">
      <c r="A46" s="5">
        <v>2003</v>
      </c>
      <c r="B46" s="8">
        <v>1058.155272971891</v>
      </c>
      <c r="I46" s="24">
        <f t="shared" si="0"/>
        <v>-75.347882971890954</v>
      </c>
      <c r="L46" s="3">
        <v>-74.800000000000011</v>
      </c>
      <c r="N46" s="8">
        <v>1058.155272971891</v>
      </c>
      <c r="P46" s="3"/>
      <c r="Q46" s="3"/>
      <c r="S46" s="8">
        <v>-908.0073900000001</v>
      </c>
    </row>
    <row r="47" spans="1:19" x14ac:dyDescent="0.2">
      <c r="A47" s="5">
        <v>2004</v>
      </c>
      <c r="B47" s="8">
        <v>1025.2228775440933</v>
      </c>
      <c r="I47" s="24">
        <f t="shared" si="0"/>
        <v>-247.51371754409331</v>
      </c>
      <c r="L47" s="3">
        <v>-74.007800000000003</v>
      </c>
      <c r="N47" s="8">
        <v>1025.2228775440933</v>
      </c>
      <c r="P47" s="3"/>
      <c r="Q47" s="3"/>
      <c r="S47" s="8">
        <v>-703.70136000000002</v>
      </c>
    </row>
    <row r="48" spans="1:19" x14ac:dyDescent="0.2">
      <c r="A48" s="5">
        <v>2005</v>
      </c>
      <c r="B48" s="8">
        <v>1010.1363517447772</v>
      </c>
      <c r="I48" s="24">
        <f t="shared" si="0"/>
        <v>-279.69695174477715</v>
      </c>
      <c r="L48" s="3">
        <v>-77.137500000000003</v>
      </c>
      <c r="N48" s="8">
        <v>1010.1363517447772</v>
      </c>
      <c r="P48" s="3"/>
      <c r="Q48" s="3"/>
      <c r="S48" s="8">
        <v>-653.30190000000005</v>
      </c>
    </row>
    <row r="49" spans="1:19" x14ac:dyDescent="0.2">
      <c r="A49" s="5">
        <v>2006</v>
      </c>
      <c r="B49" s="8">
        <v>1023.6240681513801</v>
      </c>
      <c r="I49" s="24">
        <f t="shared" si="0"/>
        <v>-229.50456815138011</v>
      </c>
      <c r="L49" s="3">
        <v>-107.63549999999999</v>
      </c>
      <c r="N49" s="8">
        <v>1023.6240681513801</v>
      </c>
      <c r="P49" s="3"/>
      <c r="Q49" s="3"/>
      <c r="S49" s="8">
        <v>-686.48400000000004</v>
      </c>
    </row>
    <row r="50" spans="1:19" x14ac:dyDescent="0.2">
      <c r="A50" s="6">
        <v>2007</v>
      </c>
      <c r="B50" s="12">
        <v>1022.6948925505817</v>
      </c>
      <c r="I50" s="24">
        <f t="shared" si="0"/>
        <v>-210.91974255058165</v>
      </c>
      <c r="L50" s="19">
        <v>-83.180149999999998</v>
      </c>
      <c r="N50" s="12">
        <v>1022.6948925505817</v>
      </c>
      <c r="P50" s="3"/>
      <c r="Q50" s="3"/>
      <c r="S50" s="12">
        <v>-728.59500000000003</v>
      </c>
    </row>
    <row r="51" spans="1:19" x14ac:dyDescent="0.2">
      <c r="A51" s="6">
        <v>2008</v>
      </c>
      <c r="B51" s="12">
        <v>1006.8142254942704</v>
      </c>
      <c r="I51" s="24">
        <f t="shared" si="0"/>
        <v>-177.26863949427047</v>
      </c>
      <c r="L51" s="19">
        <v>-96.286299999999997</v>
      </c>
      <c r="N51" s="12">
        <v>1006.8142254942704</v>
      </c>
      <c r="P51" s="3"/>
      <c r="Q51" s="3"/>
      <c r="S51" s="12">
        <v>-733.25928599999997</v>
      </c>
    </row>
    <row r="52" spans="1:19" x14ac:dyDescent="0.2">
      <c r="A52" s="6">
        <v>2009</v>
      </c>
      <c r="B52" s="12">
        <v>1012.7764244917429</v>
      </c>
      <c r="I52" s="24">
        <f t="shared" si="0"/>
        <v>-102.67361112264291</v>
      </c>
      <c r="L52" s="19">
        <v>-96.15455</v>
      </c>
      <c r="N52" s="12">
        <v>1012.7764244917429</v>
      </c>
      <c r="P52" s="3"/>
      <c r="Q52" s="3"/>
      <c r="S52" s="12">
        <v>-813.9482633691</v>
      </c>
    </row>
    <row r="53" spans="1:19" x14ac:dyDescent="0.2">
      <c r="A53" s="6">
        <v>2010</v>
      </c>
      <c r="B53" s="12">
        <v>943.72191204000001</v>
      </c>
      <c r="I53" s="24">
        <f t="shared" si="0"/>
        <v>44.319278698200264</v>
      </c>
      <c r="L53" s="19">
        <v>-93.403949999999995</v>
      </c>
      <c r="N53" s="12">
        <v>943.72191204000001</v>
      </c>
      <c r="P53" s="3"/>
      <c r="Q53" s="3"/>
      <c r="S53" s="12">
        <v>-894.63724073820026</v>
      </c>
    </row>
    <row r="54" spans="1:19" x14ac:dyDescent="0.2">
      <c r="A54" s="6">
        <v>2011</v>
      </c>
      <c r="B54" s="12">
        <v>1010.2734742499999</v>
      </c>
      <c r="I54" s="24">
        <f t="shared" si="0"/>
        <v>-26.938801349999949</v>
      </c>
      <c r="L54" s="19">
        <v>-83.545649999999995</v>
      </c>
      <c r="N54" s="12">
        <v>1010.2734742499999</v>
      </c>
      <c r="P54" s="3"/>
      <c r="Q54" s="3"/>
      <c r="S54" s="12">
        <v>-899.78902289999996</v>
      </c>
    </row>
    <row r="55" spans="1:19" x14ac:dyDescent="0.2">
      <c r="A55" s="6">
        <v>2012</v>
      </c>
      <c r="B55" s="12">
        <v>1187.0275312399999</v>
      </c>
      <c r="I55" s="24">
        <f t="shared" si="0"/>
        <v>-50.367094739999857</v>
      </c>
      <c r="L55" s="19">
        <v>-80.905550000000005</v>
      </c>
      <c r="N55" s="12">
        <v>1187.0275312399999</v>
      </c>
      <c r="P55" s="3"/>
      <c r="Q55" s="3"/>
      <c r="S55" s="12">
        <v>-1055.7548865000001</v>
      </c>
    </row>
    <row r="56" spans="1:19" x14ac:dyDescent="0.2">
      <c r="A56" s="6">
        <v>2013</v>
      </c>
      <c r="B56" s="12">
        <v>1226.0883741999999</v>
      </c>
      <c r="I56" s="24">
        <f t="shared" si="0"/>
        <v>-105.14488590000019</v>
      </c>
      <c r="L56" s="19">
        <v>-80.665000000000006</v>
      </c>
      <c r="N56" s="12">
        <v>1226.0883741999999</v>
      </c>
      <c r="P56" s="3"/>
      <c r="Q56" s="3"/>
      <c r="S56" s="12">
        <v>-1040.2784882999997</v>
      </c>
    </row>
    <row r="57" spans="1:19" x14ac:dyDescent="0.2">
      <c r="A57" s="6">
        <v>2014</v>
      </c>
      <c r="B57" s="12">
        <v>1148.5194418000001</v>
      </c>
      <c r="I57" s="24">
        <f t="shared" si="0"/>
        <v>-58.014042299999801</v>
      </c>
      <c r="L57" s="19">
        <v>-52.347250000000003</v>
      </c>
      <c r="N57" s="12">
        <v>1148.5194418000001</v>
      </c>
      <c r="P57" s="3"/>
      <c r="Q57" s="3"/>
      <c r="S57" s="12">
        <v>-1038.1581495000003</v>
      </c>
    </row>
    <row r="58" spans="1:19" x14ac:dyDescent="0.2">
      <c r="A58" s="6">
        <v>2015</v>
      </c>
      <c r="B58" s="12">
        <v>1274.54873129625</v>
      </c>
      <c r="I58" s="24">
        <f t="shared" si="0"/>
        <v>-120.7103708520001</v>
      </c>
      <c r="L58" s="19">
        <v>-75.755846696249989</v>
      </c>
      <c r="N58" s="12">
        <v>1274.54873129625</v>
      </c>
      <c r="P58" s="3"/>
      <c r="Q58" s="3"/>
      <c r="S58" s="12">
        <v>-1078.0825137479999</v>
      </c>
    </row>
    <row r="60" spans="1:19" x14ac:dyDescent="0.2">
      <c r="B60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58"/>
  <sheetViews>
    <sheetView workbookViewId="0">
      <selection activeCell="X31" sqref="X31"/>
    </sheetView>
  </sheetViews>
  <sheetFormatPr defaultColWidth="11.44140625" defaultRowHeight="10.199999999999999" x14ac:dyDescent="0.2"/>
  <cols>
    <col min="1" max="1" width="11.44140625" style="1"/>
    <col min="2" max="2" width="7.44140625" style="1" customWidth="1"/>
    <col min="3" max="9" width="6.44140625" style="1" customWidth="1"/>
    <col min="10" max="10" width="3.33203125" style="1" customWidth="1"/>
    <col min="11" max="19" width="6.6640625" style="1" customWidth="1"/>
    <col min="20" max="20" width="3.33203125" style="1" customWidth="1"/>
    <col min="21" max="21" width="7.44140625" style="1" customWidth="1"/>
    <col min="22" max="26" width="6.33203125" style="1" customWidth="1"/>
    <col min="27" max="16384" width="11.44140625" style="1"/>
  </cols>
  <sheetData>
    <row r="1" spans="1:26" x14ac:dyDescent="0.2">
      <c r="A1" s="25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10">
        <v>0</v>
      </c>
      <c r="I3" s="24">
        <f>-B3+U3</f>
        <v>0</v>
      </c>
      <c r="M3" s="10">
        <v>0</v>
      </c>
      <c r="U3" s="3">
        <v>0</v>
      </c>
    </row>
    <row r="4" spans="1:26" x14ac:dyDescent="0.2">
      <c r="A4" s="5">
        <v>1961</v>
      </c>
      <c r="B4" s="10">
        <v>0</v>
      </c>
      <c r="I4" s="24">
        <f t="shared" ref="I4:I58" si="0">-B4+U4</f>
        <v>0</v>
      </c>
      <c r="M4" s="10">
        <v>0</v>
      </c>
      <c r="U4" s="3">
        <v>0</v>
      </c>
    </row>
    <row r="5" spans="1:26" x14ac:dyDescent="0.2">
      <c r="A5" s="5">
        <v>1962</v>
      </c>
      <c r="B5" s="10">
        <v>0</v>
      </c>
      <c r="I5" s="24">
        <f t="shared" si="0"/>
        <v>0</v>
      </c>
      <c r="M5" s="10">
        <v>0</v>
      </c>
      <c r="U5" s="3">
        <v>0</v>
      </c>
    </row>
    <row r="6" spans="1:26" x14ac:dyDescent="0.2">
      <c r="A6" s="5">
        <v>1963</v>
      </c>
      <c r="B6" s="10">
        <v>0</v>
      </c>
      <c r="I6" s="24">
        <f t="shared" si="0"/>
        <v>0</v>
      </c>
      <c r="M6" s="10">
        <v>0</v>
      </c>
      <c r="U6" s="3">
        <v>0</v>
      </c>
    </row>
    <row r="7" spans="1:26" x14ac:dyDescent="0.2">
      <c r="A7" s="5">
        <v>1964</v>
      </c>
      <c r="B7" s="10">
        <v>0</v>
      </c>
      <c r="I7" s="24">
        <f t="shared" si="0"/>
        <v>0</v>
      </c>
      <c r="M7" s="10">
        <v>0</v>
      </c>
      <c r="U7" s="3">
        <v>0</v>
      </c>
    </row>
    <row r="8" spans="1:26" x14ac:dyDescent="0.2">
      <c r="A8" s="5">
        <v>1965</v>
      </c>
      <c r="B8" s="10">
        <v>0</v>
      </c>
      <c r="I8" s="24">
        <f t="shared" si="0"/>
        <v>0</v>
      </c>
      <c r="M8" s="10">
        <v>0</v>
      </c>
      <c r="U8" s="3">
        <v>0</v>
      </c>
    </row>
    <row r="9" spans="1:26" x14ac:dyDescent="0.2">
      <c r="A9" s="5">
        <v>1966</v>
      </c>
      <c r="B9" s="10">
        <v>0</v>
      </c>
      <c r="I9" s="24">
        <f t="shared" si="0"/>
        <v>0</v>
      </c>
      <c r="M9" s="10">
        <v>0</v>
      </c>
      <c r="U9" s="3">
        <v>0</v>
      </c>
    </row>
    <row r="10" spans="1:26" x14ac:dyDescent="0.2">
      <c r="A10" s="5">
        <v>1967</v>
      </c>
      <c r="B10" s="10">
        <v>0</v>
      </c>
      <c r="I10" s="24">
        <f t="shared" si="0"/>
        <v>0</v>
      </c>
      <c r="M10" s="10">
        <v>0</v>
      </c>
      <c r="U10" s="3">
        <v>0</v>
      </c>
    </row>
    <row r="11" spans="1:26" x14ac:dyDescent="0.2">
      <c r="A11" s="5">
        <v>1968</v>
      </c>
      <c r="B11" s="10">
        <v>0</v>
      </c>
      <c r="I11" s="24">
        <f t="shared" si="0"/>
        <v>0</v>
      </c>
      <c r="M11" s="10">
        <v>0</v>
      </c>
      <c r="U11" s="3">
        <v>0</v>
      </c>
    </row>
    <row r="12" spans="1:26" x14ac:dyDescent="0.2">
      <c r="A12" s="5">
        <v>1969</v>
      </c>
      <c r="B12" s="10">
        <v>0</v>
      </c>
      <c r="I12" s="24">
        <f t="shared" si="0"/>
        <v>0</v>
      </c>
      <c r="M12" s="10">
        <v>0</v>
      </c>
      <c r="U12" s="3">
        <v>0</v>
      </c>
    </row>
    <row r="13" spans="1:26" x14ac:dyDescent="0.2">
      <c r="A13" s="5">
        <v>1970</v>
      </c>
      <c r="B13" s="10">
        <v>0</v>
      </c>
      <c r="I13" s="24">
        <f t="shared" si="0"/>
        <v>0</v>
      </c>
      <c r="M13" s="10">
        <v>0</v>
      </c>
      <c r="U13" s="3">
        <v>0</v>
      </c>
    </row>
    <row r="14" spans="1:26" x14ac:dyDescent="0.2">
      <c r="A14" s="5">
        <v>1971</v>
      </c>
      <c r="B14" s="10">
        <v>0</v>
      </c>
      <c r="I14" s="24">
        <f t="shared" si="0"/>
        <v>0</v>
      </c>
      <c r="M14" s="10">
        <v>0</v>
      </c>
      <c r="U14" s="3">
        <v>0</v>
      </c>
    </row>
    <row r="15" spans="1:26" x14ac:dyDescent="0.2">
      <c r="A15" s="5">
        <v>1972</v>
      </c>
      <c r="B15" s="10">
        <v>0</v>
      </c>
      <c r="I15" s="24">
        <f t="shared" si="0"/>
        <v>0</v>
      </c>
      <c r="M15" s="10">
        <v>0</v>
      </c>
      <c r="U15" s="3">
        <v>0</v>
      </c>
    </row>
    <row r="16" spans="1:26" x14ac:dyDescent="0.2">
      <c r="A16" s="5">
        <v>1973</v>
      </c>
      <c r="B16" s="10">
        <v>0</v>
      </c>
      <c r="I16" s="24">
        <f t="shared" si="0"/>
        <v>0</v>
      </c>
      <c r="M16" s="10">
        <v>0</v>
      </c>
      <c r="U16" s="3">
        <v>0</v>
      </c>
    </row>
    <row r="17" spans="1:21" x14ac:dyDescent="0.2">
      <c r="A17" s="5">
        <v>1974</v>
      </c>
      <c r="B17" s="10">
        <v>0</v>
      </c>
      <c r="I17" s="24">
        <f t="shared" si="0"/>
        <v>0</v>
      </c>
      <c r="M17" s="10">
        <v>0</v>
      </c>
      <c r="U17" s="3">
        <v>0</v>
      </c>
    </row>
    <row r="18" spans="1:21" x14ac:dyDescent="0.2">
      <c r="A18" s="5">
        <v>1975</v>
      </c>
      <c r="B18" s="10">
        <v>0</v>
      </c>
      <c r="I18" s="24">
        <f t="shared" si="0"/>
        <v>0</v>
      </c>
      <c r="M18" s="10">
        <v>0</v>
      </c>
      <c r="U18" s="3">
        <v>0</v>
      </c>
    </row>
    <row r="19" spans="1:21" x14ac:dyDescent="0.2">
      <c r="A19" s="5">
        <v>1976</v>
      </c>
      <c r="B19" s="10">
        <v>0</v>
      </c>
      <c r="I19" s="24">
        <f t="shared" si="0"/>
        <v>0</v>
      </c>
      <c r="M19" s="10">
        <v>0</v>
      </c>
      <c r="U19" s="3">
        <v>0</v>
      </c>
    </row>
    <row r="20" spans="1:21" x14ac:dyDescent="0.2">
      <c r="A20" s="5">
        <v>1977</v>
      </c>
      <c r="B20" s="10">
        <v>0</v>
      </c>
      <c r="I20" s="24">
        <f t="shared" si="0"/>
        <v>0</v>
      </c>
      <c r="M20" s="10">
        <v>0</v>
      </c>
      <c r="U20" s="3">
        <v>0</v>
      </c>
    </row>
    <row r="21" spans="1:21" x14ac:dyDescent="0.2">
      <c r="A21" s="5">
        <v>1978</v>
      </c>
      <c r="B21" s="10">
        <v>300</v>
      </c>
      <c r="I21" s="24">
        <f t="shared" si="0"/>
        <v>0</v>
      </c>
      <c r="M21" s="10">
        <v>300</v>
      </c>
      <c r="U21" s="3">
        <v>300</v>
      </c>
    </row>
    <row r="22" spans="1:21" x14ac:dyDescent="0.2">
      <c r="A22" s="5">
        <v>1979</v>
      </c>
      <c r="B22" s="10">
        <v>300</v>
      </c>
      <c r="I22" s="24">
        <f t="shared" si="0"/>
        <v>0</v>
      </c>
      <c r="M22" s="10">
        <v>300</v>
      </c>
      <c r="U22" s="3">
        <v>300</v>
      </c>
    </row>
    <row r="23" spans="1:21" x14ac:dyDescent="0.2">
      <c r="A23" s="5">
        <v>1980</v>
      </c>
      <c r="B23" s="10">
        <v>200</v>
      </c>
      <c r="I23" s="24">
        <f t="shared" si="0"/>
        <v>0</v>
      </c>
      <c r="M23" s="10">
        <v>200</v>
      </c>
      <c r="U23" s="3">
        <v>200</v>
      </c>
    </row>
    <row r="24" spans="1:21" x14ac:dyDescent="0.2">
      <c r="A24" s="5">
        <v>1981</v>
      </c>
      <c r="B24" s="10">
        <v>100</v>
      </c>
      <c r="I24" s="24">
        <f t="shared" si="0"/>
        <v>300</v>
      </c>
      <c r="M24" s="10">
        <v>100</v>
      </c>
      <c r="U24" s="3">
        <v>400</v>
      </c>
    </row>
    <row r="25" spans="1:21" x14ac:dyDescent="0.2">
      <c r="A25" s="5">
        <v>1982</v>
      </c>
      <c r="B25" s="10">
        <v>350</v>
      </c>
      <c r="I25" s="24">
        <f t="shared" si="0"/>
        <v>0</v>
      </c>
      <c r="M25" s="10">
        <v>350</v>
      </c>
      <c r="U25" s="3">
        <v>350</v>
      </c>
    </row>
    <row r="26" spans="1:21" x14ac:dyDescent="0.2">
      <c r="A26" s="5">
        <v>1983</v>
      </c>
      <c r="B26" s="10">
        <v>300</v>
      </c>
      <c r="I26" s="24">
        <f t="shared" si="0"/>
        <v>0</v>
      </c>
      <c r="M26" s="10">
        <v>300</v>
      </c>
      <c r="U26" s="3">
        <v>300</v>
      </c>
    </row>
    <row r="27" spans="1:21" x14ac:dyDescent="0.2">
      <c r="A27" s="5">
        <v>1984</v>
      </c>
      <c r="B27" s="10">
        <v>300</v>
      </c>
      <c r="I27" s="24">
        <f t="shared" si="0"/>
        <v>0</v>
      </c>
      <c r="M27" s="10">
        <v>300</v>
      </c>
      <c r="U27" s="3">
        <v>300</v>
      </c>
    </row>
    <row r="28" spans="1:21" x14ac:dyDescent="0.2">
      <c r="A28" s="5">
        <v>1985</v>
      </c>
      <c r="B28" s="10">
        <v>400</v>
      </c>
      <c r="I28" s="24">
        <f t="shared" si="0"/>
        <v>0</v>
      </c>
      <c r="M28" s="10">
        <v>400</v>
      </c>
      <c r="U28" s="3">
        <v>400</v>
      </c>
    </row>
    <row r="29" spans="1:21" x14ac:dyDescent="0.2">
      <c r="A29" s="5">
        <v>1986</v>
      </c>
      <c r="B29" s="10">
        <v>500</v>
      </c>
      <c r="I29" s="24">
        <f t="shared" si="0"/>
        <v>-200</v>
      </c>
      <c r="M29" s="10">
        <v>500</v>
      </c>
      <c r="U29" s="3">
        <v>300</v>
      </c>
    </row>
    <row r="30" spans="1:21" x14ac:dyDescent="0.2">
      <c r="A30" s="5">
        <v>1987</v>
      </c>
      <c r="B30" s="10">
        <v>600</v>
      </c>
      <c r="I30" s="24">
        <f t="shared" si="0"/>
        <v>-300</v>
      </c>
      <c r="M30" s="10">
        <v>600</v>
      </c>
      <c r="U30" s="3">
        <v>300</v>
      </c>
    </row>
    <row r="31" spans="1:21" x14ac:dyDescent="0.2">
      <c r="A31" s="5">
        <v>1988</v>
      </c>
      <c r="B31" s="10">
        <v>800</v>
      </c>
      <c r="I31" s="24">
        <f t="shared" si="0"/>
        <v>-400</v>
      </c>
      <c r="M31" s="10">
        <v>800</v>
      </c>
      <c r="U31" s="3">
        <v>400</v>
      </c>
    </row>
    <row r="32" spans="1:21" x14ac:dyDescent="0.2">
      <c r="A32" s="5">
        <v>1989</v>
      </c>
      <c r="B32" s="10">
        <v>600</v>
      </c>
      <c r="I32" s="24">
        <f t="shared" si="0"/>
        <v>-300</v>
      </c>
      <c r="M32" s="10">
        <v>600</v>
      </c>
      <c r="U32" s="3">
        <v>300</v>
      </c>
    </row>
    <row r="33" spans="1:21" x14ac:dyDescent="0.2">
      <c r="A33" s="5">
        <v>1990</v>
      </c>
      <c r="B33" s="10">
        <v>600</v>
      </c>
      <c r="I33" s="24">
        <f t="shared" si="0"/>
        <v>-200</v>
      </c>
      <c r="M33" s="10">
        <v>600</v>
      </c>
      <c r="U33" s="3">
        <v>400</v>
      </c>
    </row>
    <row r="34" spans="1:21" x14ac:dyDescent="0.2">
      <c r="A34" s="5">
        <v>1991</v>
      </c>
      <c r="B34" s="10">
        <v>900</v>
      </c>
      <c r="I34" s="24">
        <f t="shared" si="0"/>
        <v>-500</v>
      </c>
      <c r="M34" s="10">
        <v>900</v>
      </c>
      <c r="U34" s="3">
        <v>400</v>
      </c>
    </row>
    <row r="35" spans="1:21" x14ac:dyDescent="0.2">
      <c r="A35" s="5">
        <v>1992</v>
      </c>
      <c r="B35" s="10">
        <v>900</v>
      </c>
      <c r="I35" s="24">
        <f t="shared" si="0"/>
        <v>-500</v>
      </c>
      <c r="M35" s="10">
        <v>900</v>
      </c>
      <c r="U35" s="3">
        <v>400</v>
      </c>
    </row>
    <row r="36" spans="1:21" x14ac:dyDescent="0.2">
      <c r="A36" s="5">
        <v>1993</v>
      </c>
      <c r="B36" s="10">
        <v>294.3963</v>
      </c>
      <c r="I36" s="24">
        <f t="shared" si="0"/>
        <v>0</v>
      </c>
      <c r="M36" s="10">
        <v>294.3963</v>
      </c>
      <c r="U36" s="3">
        <v>294.3963</v>
      </c>
    </row>
    <row r="37" spans="1:21" x14ac:dyDescent="0.2">
      <c r="A37" s="5">
        <v>1994</v>
      </c>
      <c r="B37" s="10">
        <v>892.39869999999996</v>
      </c>
      <c r="I37" s="24">
        <f t="shared" si="0"/>
        <v>-500</v>
      </c>
      <c r="M37" s="10">
        <v>892.39869999999996</v>
      </c>
      <c r="U37" s="3">
        <v>392.39869999999996</v>
      </c>
    </row>
    <row r="38" spans="1:21" x14ac:dyDescent="0.2">
      <c r="A38" s="5">
        <v>1995</v>
      </c>
      <c r="B38" s="10">
        <v>780.29309999999998</v>
      </c>
      <c r="I38" s="24">
        <f t="shared" si="0"/>
        <v>-300</v>
      </c>
      <c r="M38" s="10">
        <v>780.29309999999998</v>
      </c>
      <c r="U38" s="3">
        <v>480.29309999999998</v>
      </c>
    </row>
    <row r="39" spans="1:21" x14ac:dyDescent="0.2">
      <c r="A39" s="5">
        <v>1996</v>
      </c>
      <c r="B39" s="10">
        <v>966.30989999999997</v>
      </c>
      <c r="I39" s="24">
        <f t="shared" si="0"/>
        <v>-500</v>
      </c>
      <c r="M39" s="10">
        <v>966.30989999999997</v>
      </c>
      <c r="U39" s="3">
        <v>466.30989999999997</v>
      </c>
    </row>
    <row r="40" spans="1:21" x14ac:dyDescent="0.2">
      <c r="A40" s="5">
        <v>1997</v>
      </c>
      <c r="B40" s="10">
        <v>645.33510000000001</v>
      </c>
      <c r="I40" s="24">
        <f t="shared" si="0"/>
        <v>-200</v>
      </c>
      <c r="M40" s="10">
        <v>645.33510000000001</v>
      </c>
      <c r="U40" s="3">
        <v>445.33510000000001</v>
      </c>
    </row>
    <row r="41" spans="1:21" x14ac:dyDescent="0.2">
      <c r="A41" s="5">
        <v>1998</v>
      </c>
      <c r="B41" s="10">
        <v>920.11540000000002</v>
      </c>
      <c r="I41" s="24">
        <f t="shared" si="0"/>
        <v>-500</v>
      </c>
      <c r="M41" s="10">
        <v>920.11540000000002</v>
      </c>
      <c r="U41" s="3">
        <v>420.11540000000002</v>
      </c>
    </row>
    <row r="42" spans="1:21" x14ac:dyDescent="0.2">
      <c r="A42" s="5">
        <v>1999</v>
      </c>
      <c r="B42" s="10">
        <v>586.03620000000001</v>
      </c>
      <c r="I42" s="24">
        <f t="shared" si="0"/>
        <v>-200</v>
      </c>
      <c r="M42" s="10">
        <v>586.03620000000001</v>
      </c>
      <c r="U42" s="3">
        <v>386.03620000000001</v>
      </c>
    </row>
    <row r="43" spans="1:21" x14ac:dyDescent="0.2">
      <c r="A43" s="5">
        <v>2000</v>
      </c>
      <c r="B43" s="10">
        <v>670.05539999999996</v>
      </c>
      <c r="I43" s="24">
        <f t="shared" si="0"/>
        <v>0</v>
      </c>
      <c r="M43" s="10">
        <v>670.05539999999996</v>
      </c>
      <c r="U43" s="3">
        <v>670.05539999999996</v>
      </c>
    </row>
    <row r="44" spans="1:21" x14ac:dyDescent="0.2">
      <c r="A44" s="5">
        <v>2001</v>
      </c>
      <c r="B44" s="10">
        <v>732.101</v>
      </c>
      <c r="I44" s="24">
        <f t="shared" si="0"/>
        <v>0</v>
      </c>
      <c r="M44" s="10">
        <v>732.101</v>
      </c>
      <c r="U44" s="3">
        <v>732.101</v>
      </c>
    </row>
    <row r="45" spans="1:21" x14ac:dyDescent="0.2">
      <c r="A45" s="5">
        <v>2002</v>
      </c>
      <c r="B45" s="10">
        <v>1156.5716</v>
      </c>
      <c r="I45" s="24">
        <f t="shared" si="0"/>
        <v>-100</v>
      </c>
      <c r="M45" s="10">
        <v>1156.5716</v>
      </c>
      <c r="U45" s="3">
        <v>1056.5716</v>
      </c>
    </row>
    <row r="46" spans="1:21" x14ac:dyDescent="0.2">
      <c r="A46" s="5">
        <v>2003</v>
      </c>
      <c r="B46" s="10">
        <v>1158.8189</v>
      </c>
      <c r="I46" s="24">
        <f t="shared" si="0"/>
        <v>-200</v>
      </c>
      <c r="M46" s="10">
        <v>1158.8189</v>
      </c>
      <c r="U46" s="3">
        <v>958.81889999999999</v>
      </c>
    </row>
    <row r="47" spans="1:21" x14ac:dyDescent="0.2">
      <c r="A47" s="5">
        <v>2004</v>
      </c>
      <c r="B47" s="10">
        <v>1536.4401322649999</v>
      </c>
      <c r="I47" s="24">
        <f t="shared" si="0"/>
        <v>-500</v>
      </c>
      <c r="M47" s="10">
        <v>1536.4401322649999</v>
      </c>
      <c r="U47" s="3">
        <v>1036.4401322649999</v>
      </c>
    </row>
    <row r="48" spans="1:21" x14ac:dyDescent="0.2">
      <c r="A48" s="5">
        <v>2005</v>
      </c>
      <c r="B48" s="10">
        <v>1114.386993735</v>
      </c>
      <c r="I48" s="24">
        <f t="shared" si="0"/>
        <v>0</v>
      </c>
      <c r="M48" s="10">
        <v>1114.386993735</v>
      </c>
      <c r="U48" s="3">
        <v>1114.386993735</v>
      </c>
    </row>
    <row r="49" spans="1:21" x14ac:dyDescent="0.2">
      <c r="A49" s="5">
        <v>2006</v>
      </c>
      <c r="B49" s="10">
        <v>1167.7880706799999</v>
      </c>
      <c r="I49" s="24">
        <f t="shared" si="0"/>
        <v>0</v>
      </c>
      <c r="M49" s="10">
        <v>1167.7880706799999</v>
      </c>
      <c r="U49" s="3">
        <v>1167.7880706799999</v>
      </c>
    </row>
    <row r="50" spans="1:21" x14ac:dyDescent="0.2">
      <c r="A50" s="6">
        <v>2007</v>
      </c>
      <c r="B50" s="19">
        <v>1020.415352005</v>
      </c>
      <c r="I50" s="24">
        <f t="shared" si="0"/>
        <v>0</v>
      </c>
      <c r="M50" s="19">
        <v>1020.415352005</v>
      </c>
      <c r="U50" s="19">
        <v>1020.415352005</v>
      </c>
    </row>
    <row r="51" spans="1:21" x14ac:dyDescent="0.2">
      <c r="A51" s="6">
        <v>2008</v>
      </c>
      <c r="B51" s="15">
        <v>1642</v>
      </c>
      <c r="I51" s="24">
        <f t="shared" si="0"/>
        <v>0</v>
      </c>
      <c r="M51" s="15">
        <v>1642</v>
      </c>
      <c r="U51" s="15">
        <v>1642</v>
      </c>
    </row>
    <row r="52" spans="1:21" x14ac:dyDescent="0.2">
      <c r="A52" s="6">
        <v>2009</v>
      </c>
      <c r="B52" s="15">
        <v>1235</v>
      </c>
      <c r="I52" s="24">
        <f t="shared" si="0"/>
        <v>0</v>
      </c>
      <c r="M52" s="15">
        <v>1235</v>
      </c>
      <c r="U52" s="15">
        <v>1235</v>
      </c>
    </row>
    <row r="53" spans="1:21" x14ac:dyDescent="0.2">
      <c r="A53" s="6">
        <v>2010</v>
      </c>
      <c r="B53" s="15">
        <v>1139</v>
      </c>
      <c r="I53" s="24">
        <f t="shared" si="0"/>
        <v>0</v>
      </c>
      <c r="M53" s="15">
        <v>1139</v>
      </c>
      <c r="U53" s="15">
        <v>1139</v>
      </c>
    </row>
    <row r="54" spans="1:21" x14ac:dyDescent="0.2">
      <c r="A54" s="6">
        <v>2011</v>
      </c>
      <c r="B54" s="19">
        <v>897.53530000000001</v>
      </c>
      <c r="I54" s="24">
        <f t="shared" si="0"/>
        <v>0</v>
      </c>
      <c r="M54" s="19">
        <v>897.53530000000001</v>
      </c>
      <c r="U54" s="19">
        <v>897.53530000000001</v>
      </c>
    </row>
    <row r="55" spans="1:21" x14ac:dyDescent="0.2">
      <c r="A55" s="6">
        <v>2012</v>
      </c>
      <c r="B55" s="15">
        <v>1145</v>
      </c>
      <c r="I55" s="24">
        <f t="shared" si="0"/>
        <v>0</v>
      </c>
      <c r="M55" s="15">
        <v>1145</v>
      </c>
      <c r="U55" s="15">
        <v>1145</v>
      </c>
    </row>
    <row r="56" spans="1:21" x14ac:dyDescent="0.2">
      <c r="A56" s="6">
        <v>2013</v>
      </c>
      <c r="B56" s="19">
        <v>884.06759884000007</v>
      </c>
      <c r="I56" s="24">
        <f t="shared" si="0"/>
        <v>0</v>
      </c>
      <c r="M56" s="19">
        <v>884.06759884000007</v>
      </c>
      <c r="U56" s="19">
        <v>884.06759884000007</v>
      </c>
    </row>
    <row r="57" spans="1:21" x14ac:dyDescent="0.2">
      <c r="A57" s="6">
        <v>2014</v>
      </c>
      <c r="B57" s="15">
        <v>1384</v>
      </c>
      <c r="I57" s="24">
        <f t="shared" si="0"/>
        <v>-36</v>
      </c>
      <c r="M57" s="15">
        <v>1384</v>
      </c>
      <c r="U57" s="15">
        <v>1348</v>
      </c>
    </row>
    <row r="58" spans="1:21" x14ac:dyDescent="0.2">
      <c r="A58" s="6">
        <v>2015</v>
      </c>
      <c r="B58" s="19">
        <v>931.85769999999991</v>
      </c>
      <c r="I58" s="24">
        <f t="shared" si="0"/>
        <v>0</v>
      </c>
      <c r="M58" s="19">
        <v>931.85769999999991</v>
      </c>
      <c r="U58" s="19">
        <v>931.85769999999991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58"/>
  <sheetViews>
    <sheetView topLeftCell="B1" workbookViewId="0">
      <selection activeCell="K29" sqref="K29"/>
    </sheetView>
  </sheetViews>
  <sheetFormatPr defaultColWidth="11.44140625" defaultRowHeight="10.199999999999999" x14ac:dyDescent="0.2"/>
  <cols>
    <col min="1" max="1" width="11.44140625" style="1"/>
    <col min="2" max="2" width="7" style="1" customWidth="1"/>
    <col min="3" max="4" width="5.88671875" style="1" customWidth="1"/>
    <col min="5" max="5" width="6.88671875" style="1" customWidth="1"/>
    <col min="6" max="9" width="5.88671875" style="1" customWidth="1"/>
    <col min="10" max="10" width="2.109375" style="1" customWidth="1"/>
    <col min="11" max="12" width="6.109375" style="1" customWidth="1"/>
    <col min="13" max="13" width="7.109375" style="1" customWidth="1"/>
    <col min="14" max="14" width="6.6640625" style="1" customWidth="1"/>
    <col min="15" max="19" width="6.109375" style="1" customWidth="1"/>
    <col min="20" max="20" width="2.44140625" style="1" customWidth="1"/>
    <col min="21" max="26" width="7.5546875" style="1" customWidth="1"/>
    <col min="27" max="16384" width="11.44140625" style="1"/>
  </cols>
  <sheetData>
    <row r="1" spans="1:26" x14ac:dyDescent="0.2">
      <c r="A1" s="25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79.260273972602761</v>
      </c>
      <c r="D3" s="3">
        <v>4.0182648401826491</v>
      </c>
      <c r="E3" s="3">
        <v>0</v>
      </c>
      <c r="F3" s="3"/>
      <c r="I3" s="24">
        <f>-SUM(B3:H3)-S3+SUM(U3:Z3)</f>
        <v>0</v>
      </c>
      <c r="M3" s="10">
        <v>0</v>
      </c>
      <c r="N3" s="10">
        <v>79.260273972602761</v>
      </c>
      <c r="R3" s="3"/>
      <c r="S3" s="3">
        <v>0</v>
      </c>
      <c r="U3" s="3">
        <v>0</v>
      </c>
      <c r="V3" s="3">
        <v>66.622831050228328</v>
      </c>
      <c r="W3" s="3">
        <v>1.6655707762557084</v>
      </c>
      <c r="Y3" s="3">
        <v>0</v>
      </c>
      <c r="Z3" s="3">
        <v>14.990136986301374</v>
      </c>
    </row>
    <row r="4" spans="1:26" x14ac:dyDescent="0.2">
      <c r="A4" s="5">
        <v>1961</v>
      </c>
      <c r="B4" s="3">
        <v>140.94063926940638</v>
      </c>
      <c r="D4" s="3">
        <v>-40.584474885844749</v>
      </c>
      <c r="E4" s="3">
        <v>-0.60273972602739734</v>
      </c>
      <c r="F4" s="3"/>
      <c r="I4" s="24">
        <f t="shared" ref="I4:I58" si="0">-SUM(B4:H4)-S4+SUM(U4:Z4)</f>
        <v>0</v>
      </c>
      <c r="M4" s="10">
        <v>0</v>
      </c>
      <c r="N4" s="10">
        <v>140.94063926940638</v>
      </c>
      <c r="R4" s="3"/>
      <c r="S4" s="3">
        <v>0</v>
      </c>
      <c r="U4" s="3">
        <v>0</v>
      </c>
      <c r="V4" s="3">
        <v>79.802739726027383</v>
      </c>
      <c r="W4" s="3">
        <v>1.9950684931506846</v>
      </c>
      <c r="Y4" s="3">
        <v>0</v>
      </c>
      <c r="Z4" s="3">
        <v>17.955616438356159</v>
      </c>
    </row>
    <row r="5" spans="1:26" x14ac:dyDescent="0.2">
      <c r="A5" s="5">
        <v>1962</v>
      </c>
      <c r="B5" s="3">
        <v>311.71689497716898</v>
      </c>
      <c r="D5" s="3">
        <v>-5.7260273972602747</v>
      </c>
      <c r="E5" s="3">
        <v>-11.703196347031964</v>
      </c>
      <c r="F5" s="3"/>
      <c r="I5" s="24">
        <f t="shared" si="0"/>
        <v>0</v>
      </c>
      <c r="M5" s="10">
        <v>0</v>
      </c>
      <c r="N5" s="10">
        <v>311.71689497716898</v>
      </c>
      <c r="R5" s="3"/>
      <c r="S5" s="3">
        <v>0</v>
      </c>
      <c r="U5" s="3">
        <v>0</v>
      </c>
      <c r="V5" s="3">
        <v>235.43013698630139</v>
      </c>
      <c r="W5" s="3">
        <v>5.8857534246575351</v>
      </c>
      <c r="Y5" s="3">
        <v>0</v>
      </c>
      <c r="Z5" s="3">
        <v>52.971780821917811</v>
      </c>
    </row>
    <row r="6" spans="1:26" x14ac:dyDescent="0.2">
      <c r="A6" s="5">
        <v>1963</v>
      </c>
      <c r="B6" s="3">
        <v>323.16894977168954</v>
      </c>
      <c r="D6" s="3">
        <v>-3.9178082191780828</v>
      </c>
      <c r="E6" s="3">
        <v>-12.155251141552512</v>
      </c>
      <c r="F6" s="3"/>
      <c r="I6" s="24">
        <f t="shared" si="0"/>
        <v>0</v>
      </c>
      <c r="M6" s="10">
        <v>0</v>
      </c>
      <c r="N6" s="10">
        <v>323.16894977168954</v>
      </c>
      <c r="R6" s="3"/>
      <c r="S6" s="3">
        <v>0</v>
      </c>
      <c r="U6" s="3">
        <v>0</v>
      </c>
      <c r="V6" s="3">
        <v>245.67671232876717</v>
      </c>
      <c r="W6" s="3">
        <v>6.141917808219179</v>
      </c>
      <c r="Y6" s="3">
        <v>0</v>
      </c>
      <c r="Z6" s="3">
        <v>55.277260273972608</v>
      </c>
    </row>
    <row r="7" spans="1:26" x14ac:dyDescent="0.2">
      <c r="A7" s="5">
        <v>1964</v>
      </c>
      <c r="B7" s="3">
        <v>332.21004566210047</v>
      </c>
      <c r="D7" s="3">
        <v>2.611872146118722</v>
      </c>
      <c r="E7" s="3">
        <v>-0.70319634703196343</v>
      </c>
      <c r="F7" s="3"/>
      <c r="I7" s="24">
        <f t="shared" si="0"/>
        <v>0</v>
      </c>
      <c r="M7" s="10">
        <v>0</v>
      </c>
      <c r="N7" s="10">
        <v>332.21004566210047</v>
      </c>
      <c r="R7" s="3"/>
      <c r="S7" s="3">
        <v>0</v>
      </c>
      <c r="U7" s="3">
        <v>0</v>
      </c>
      <c r="V7" s="3">
        <v>267.2949771689498</v>
      </c>
      <c r="W7" s="3">
        <v>6.6823744292237448</v>
      </c>
      <c r="Y7" s="3">
        <v>0</v>
      </c>
      <c r="Z7" s="3">
        <v>60.141369863013701</v>
      </c>
    </row>
    <row r="8" spans="1:26" x14ac:dyDescent="0.2">
      <c r="A8" s="5">
        <v>1965</v>
      </c>
      <c r="B8" s="3">
        <v>326.88584474885846</v>
      </c>
      <c r="D8" s="3">
        <v>0</v>
      </c>
      <c r="E8" s="3">
        <v>0</v>
      </c>
      <c r="F8" s="3"/>
      <c r="I8" s="24">
        <f t="shared" si="0"/>
        <v>0</v>
      </c>
      <c r="M8" s="10">
        <v>0</v>
      </c>
      <c r="N8" s="10">
        <v>326.88584474885846</v>
      </c>
      <c r="R8" s="3"/>
      <c r="S8" s="3">
        <v>0</v>
      </c>
      <c r="U8" s="3">
        <v>0</v>
      </c>
      <c r="V8" s="3">
        <v>261.5086757990868</v>
      </c>
      <c r="W8" s="3">
        <v>6.5377168949771693</v>
      </c>
      <c r="Y8" s="3">
        <v>0</v>
      </c>
      <c r="Z8" s="3">
        <v>58.839452054794521</v>
      </c>
    </row>
    <row r="9" spans="1:26" x14ac:dyDescent="0.2">
      <c r="A9" s="5">
        <v>1966</v>
      </c>
      <c r="B9" s="3">
        <v>357.19530000000003</v>
      </c>
      <c r="D9" s="3">
        <v>9.7442922374429219</v>
      </c>
      <c r="E9" s="3">
        <v>-0.60273972602739734</v>
      </c>
      <c r="F9" s="3"/>
      <c r="I9" s="24">
        <f t="shared" si="0"/>
        <v>0</v>
      </c>
      <c r="M9" s="10">
        <v>106.59110000000001</v>
      </c>
      <c r="N9" s="10">
        <v>250.60420000000002</v>
      </c>
      <c r="R9" s="3"/>
      <c r="S9" s="3">
        <v>0</v>
      </c>
      <c r="U9" s="3">
        <v>0</v>
      </c>
      <c r="V9" s="3">
        <v>293.06948200913251</v>
      </c>
      <c r="W9" s="3">
        <v>7.3267370502283118</v>
      </c>
      <c r="Y9" s="3">
        <v>0</v>
      </c>
      <c r="Z9" s="3">
        <v>65.940633452054811</v>
      </c>
    </row>
    <row r="10" spans="1:26" x14ac:dyDescent="0.2">
      <c r="A10" s="5">
        <v>1967</v>
      </c>
      <c r="B10" s="3">
        <v>372.82740000000001</v>
      </c>
      <c r="D10" s="3">
        <v>-7.5342465753424666</v>
      </c>
      <c r="E10" s="3">
        <v>-1.9086757990867582</v>
      </c>
      <c r="F10" s="3"/>
      <c r="I10" s="24">
        <f t="shared" si="0"/>
        <v>0</v>
      </c>
      <c r="M10" s="10">
        <v>103.81800000000001</v>
      </c>
      <c r="N10" s="10">
        <v>269.00940000000003</v>
      </c>
      <c r="R10" s="3"/>
      <c r="S10" s="3">
        <v>0</v>
      </c>
      <c r="U10" s="3">
        <v>0</v>
      </c>
      <c r="V10" s="3">
        <v>290.70758210045659</v>
      </c>
      <c r="W10" s="3">
        <v>7.2676895525114151</v>
      </c>
      <c r="Y10" s="3">
        <v>0</v>
      </c>
      <c r="Z10" s="3">
        <v>65.409205972602734</v>
      </c>
    </row>
    <row r="11" spans="1:26" x14ac:dyDescent="0.2">
      <c r="A11" s="5">
        <v>1968</v>
      </c>
      <c r="B11" s="3">
        <v>458.74950000000007</v>
      </c>
      <c r="D11" s="3">
        <v>-1.305936073059361</v>
      </c>
      <c r="E11" s="3">
        <v>-1.1050228310502286</v>
      </c>
      <c r="F11" s="3"/>
      <c r="I11" s="24">
        <f t="shared" si="0"/>
        <v>0</v>
      </c>
      <c r="M11" s="10">
        <v>124.26920000000001</v>
      </c>
      <c r="N11" s="10">
        <v>334.48030000000006</v>
      </c>
      <c r="R11" s="3"/>
      <c r="S11" s="3">
        <v>0</v>
      </c>
      <c r="U11" s="10">
        <v>0</v>
      </c>
      <c r="V11" s="10">
        <v>365.07083287671242</v>
      </c>
      <c r="W11" s="10">
        <v>9.1267708219178107</v>
      </c>
      <c r="Y11" s="10">
        <v>0</v>
      </c>
      <c r="Z11" s="10">
        <v>82.140937397260288</v>
      </c>
    </row>
    <row r="12" spans="1:26" x14ac:dyDescent="0.2">
      <c r="A12" s="5">
        <v>1969</v>
      </c>
      <c r="B12" s="3">
        <v>518.51909999999998</v>
      </c>
      <c r="D12" s="3">
        <v>-13.360730593607309</v>
      </c>
      <c r="E12" s="3">
        <v>-0.10045662100456623</v>
      </c>
      <c r="F12" s="3"/>
      <c r="I12" s="24">
        <f t="shared" si="0"/>
        <v>0</v>
      </c>
      <c r="M12" s="10">
        <v>128.84520000000001</v>
      </c>
      <c r="N12" s="10">
        <v>389.6739</v>
      </c>
      <c r="R12" s="3"/>
      <c r="S12" s="3">
        <v>0</v>
      </c>
      <c r="U12" s="10">
        <v>0</v>
      </c>
      <c r="V12" s="10">
        <v>404.04633022831052</v>
      </c>
      <c r="W12" s="10">
        <v>10.101158255707762</v>
      </c>
      <c r="Y12" s="10">
        <v>0</v>
      </c>
      <c r="Z12" s="10">
        <v>90.910424301369858</v>
      </c>
    </row>
    <row r="13" spans="1:26" x14ac:dyDescent="0.2">
      <c r="A13" s="5">
        <v>1970</v>
      </c>
      <c r="B13" s="3">
        <v>618.7093000000001</v>
      </c>
      <c r="D13" s="3">
        <v>2.3627397260273972</v>
      </c>
      <c r="E13" s="3">
        <v>0</v>
      </c>
      <c r="F13" s="3"/>
      <c r="I13" s="24">
        <f t="shared" si="0"/>
        <v>299.80576849315071</v>
      </c>
      <c r="M13" s="10">
        <v>144.51030000000003</v>
      </c>
      <c r="N13" s="10">
        <v>474.19900000000007</v>
      </c>
      <c r="R13" s="3"/>
      <c r="S13" s="3">
        <v>0</v>
      </c>
      <c r="U13" s="10">
        <v>101.97537116985053</v>
      </c>
      <c r="V13" s="10">
        <v>767.89041095890423</v>
      </c>
      <c r="W13" s="10">
        <v>25.940835708681153</v>
      </c>
      <c r="Y13" s="10">
        <v>2.6047241632442391</v>
      </c>
      <c r="Z13" s="10">
        <v>22.466466218498056</v>
      </c>
    </row>
    <row r="14" spans="1:26" x14ac:dyDescent="0.2">
      <c r="A14" s="5">
        <v>1971</v>
      </c>
      <c r="B14" s="3">
        <v>657.32920000000001</v>
      </c>
      <c r="D14" s="3">
        <v>-17.720547945205482</v>
      </c>
      <c r="E14" s="3">
        <v>-5.3161643835616443</v>
      </c>
      <c r="F14" s="3"/>
      <c r="I14" s="24">
        <f t="shared" si="0"/>
        <v>362.19299178082201</v>
      </c>
      <c r="M14" s="10">
        <v>251.58650000000003</v>
      </c>
      <c r="N14" s="10">
        <v>405.74270000000001</v>
      </c>
      <c r="R14" s="3"/>
      <c r="S14" s="3">
        <v>0</v>
      </c>
      <c r="U14" s="10">
        <v>77.544166997235294</v>
      </c>
      <c r="V14" s="10">
        <v>843.49808219178101</v>
      </c>
      <c r="W14" s="10">
        <v>40.067972787225315</v>
      </c>
      <c r="Y14" s="10">
        <v>5.2094483264884781</v>
      </c>
      <c r="Z14" s="10">
        <v>30.165809149324879</v>
      </c>
    </row>
    <row r="15" spans="1:26" x14ac:dyDescent="0.2">
      <c r="A15" s="5">
        <v>1972</v>
      </c>
      <c r="B15" s="3">
        <v>720.48900000000003</v>
      </c>
      <c r="D15" s="3">
        <v>24.21808219178082</v>
      </c>
      <c r="E15" s="3">
        <v>0</v>
      </c>
      <c r="F15" s="3"/>
      <c r="I15" s="24">
        <f t="shared" si="0"/>
        <v>263.00141095890422</v>
      </c>
      <c r="M15" s="10">
        <v>262.40280000000007</v>
      </c>
      <c r="N15" s="10">
        <v>458.08620000000002</v>
      </c>
      <c r="R15" s="3"/>
      <c r="S15" s="3">
        <v>0</v>
      </c>
      <c r="U15" s="10">
        <v>85.009949125989962</v>
      </c>
      <c r="V15" s="10">
        <v>826.95890410958918</v>
      </c>
      <c r="W15" s="10">
        <v>53.604424934262624</v>
      </c>
      <c r="Y15" s="10">
        <v>7.8141724897327176</v>
      </c>
      <c r="Z15" s="10">
        <v>34.321042491110603</v>
      </c>
    </row>
    <row r="16" spans="1:26" x14ac:dyDescent="0.2">
      <c r="A16" s="5">
        <v>1973</v>
      </c>
      <c r="B16" s="3">
        <v>832.71210000000008</v>
      </c>
      <c r="D16" s="3">
        <v>-34.259726027397264</v>
      </c>
      <c r="E16" s="3">
        <v>0</v>
      </c>
      <c r="F16" s="3"/>
      <c r="I16" s="24">
        <f t="shared" si="0"/>
        <v>205.97381258087171</v>
      </c>
      <c r="M16" s="10">
        <v>327.1884</v>
      </c>
      <c r="N16" s="10">
        <v>505.52370000000008</v>
      </c>
      <c r="R16" s="3"/>
      <c r="S16" s="3">
        <v>-11.223013698630137</v>
      </c>
      <c r="U16" s="10">
        <v>0</v>
      </c>
      <c r="V16" s="10">
        <v>852.35835616438351</v>
      </c>
      <c r="W16" s="10">
        <v>56.508548314176664</v>
      </c>
      <c r="Y16" s="10">
        <v>10.418896652976956</v>
      </c>
      <c r="Z16" s="10">
        <v>73.917371723307298</v>
      </c>
    </row>
    <row r="17" spans="1:26" x14ac:dyDescent="0.2">
      <c r="A17" s="5">
        <v>1974</v>
      </c>
      <c r="B17" s="3">
        <v>703.5127</v>
      </c>
      <c r="D17" s="3">
        <v>-37.213150684931506</v>
      </c>
      <c r="E17" s="3">
        <v>-2.3627397260273972</v>
      </c>
      <c r="F17" s="3"/>
      <c r="I17" s="24">
        <f t="shared" si="0"/>
        <v>372.59948524663798</v>
      </c>
      <c r="M17" s="10">
        <v>278.75760000000002</v>
      </c>
      <c r="N17" s="10">
        <v>424.75510000000003</v>
      </c>
      <c r="R17" s="3"/>
      <c r="S17" s="3">
        <v>-6.4975342465753441</v>
      </c>
      <c r="U17" s="10">
        <v>0</v>
      </c>
      <c r="V17" s="10">
        <v>886.02739726027414</v>
      </c>
      <c r="W17" s="10">
        <v>62.366096351624932</v>
      </c>
      <c r="Y17" s="10">
        <v>13.023620816221195</v>
      </c>
      <c r="Z17" s="10">
        <v>68.621646160983431</v>
      </c>
    </row>
    <row r="18" spans="1:26" x14ac:dyDescent="0.2">
      <c r="A18" s="5">
        <v>1975</v>
      </c>
      <c r="B18" s="3">
        <v>648.28390000000002</v>
      </c>
      <c r="D18" s="3">
        <v>-21.264657534246577</v>
      </c>
      <c r="E18" s="3">
        <v>-5.3161643835616443</v>
      </c>
      <c r="F18" s="3"/>
      <c r="I18" s="24">
        <f t="shared" si="0"/>
        <v>424.49729763843118</v>
      </c>
      <c r="M18" s="10">
        <v>304.24240000000003</v>
      </c>
      <c r="N18" s="10">
        <v>344.04149999999998</v>
      </c>
      <c r="R18" s="3"/>
      <c r="S18" s="3">
        <v>-4.1347945205479455</v>
      </c>
      <c r="U18" s="10">
        <v>0</v>
      </c>
      <c r="V18" s="10">
        <v>886.02739726027414</v>
      </c>
      <c r="W18" s="10">
        <v>68.814329320580057</v>
      </c>
      <c r="Y18" s="10">
        <v>15.628344979465433</v>
      </c>
      <c r="Z18" s="10">
        <v>71.595509639755448</v>
      </c>
    </row>
    <row r="19" spans="1:26" x14ac:dyDescent="0.2">
      <c r="A19" s="5">
        <v>1976</v>
      </c>
      <c r="B19" s="3">
        <v>654.00390000000016</v>
      </c>
      <c r="D19" s="3">
        <v>-30.715616438356161</v>
      </c>
      <c r="E19" s="3">
        <v>-7.6789041095890402</v>
      </c>
      <c r="F19" s="3"/>
      <c r="I19" s="24">
        <f t="shared" si="0"/>
        <v>453.84083057816974</v>
      </c>
      <c r="M19" s="10">
        <v>310.03060000000005</v>
      </c>
      <c r="N19" s="10">
        <v>343.97330000000005</v>
      </c>
      <c r="R19" s="3"/>
      <c r="S19" s="3">
        <v>-10.041643835616437</v>
      </c>
      <c r="U19" s="10">
        <v>0</v>
      </c>
      <c r="V19" s="10">
        <v>886.02739726027414</v>
      </c>
      <c r="W19" s="10">
        <v>77.034617084055725</v>
      </c>
      <c r="Y19" s="10">
        <v>18.233069142709674</v>
      </c>
      <c r="Z19" s="10">
        <v>78.113482707568579</v>
      </c>
    </row>
    <row r="20" spans="1:26" x14ac:dyDescent="0.2">
      <c r="A20" s="5">
        <v>1977</v>
      </c>
      <c r="B20" s="3">
        <v>629.56740000000002</v>
      </c>
      <c r="D20" s="3">
        <v>76.198356164383569</v>
      </c>
      <c r="E20" s="3">
        <v>-11.223013698630137</v>
      </c>
      <c r="F20" s="3"/>
      <c r="I20" s="24">
        <f t="shared" si="0"/>
        <v>342.63291831242861</v>
      </c>
      <c r="M20" s="10">
        <v>208.02209999999999</v>
      </c>
      <c r="N20" s="10">
        <v>421.54530000000005</v>
      </c>
      <c r="R20" s="3"/>
      <c r="S20" s="3">
        <v>-17.720547945205482</v>
      </c>
      <c r="U20" s="10">
        <v>0</v>
      </c>
      <c r="V20" s="10">
        <v>856.49315068493149</v>
      </c>
      <c r="W20" s="10">
        <v>73.441206217394409</v>
      </c>
      <c r="Y20" s="10">
        <v>20.837793305953912</v>
      </c>
      <c r="Z20" s="10">
        <v>68.682962624696756</v>
      </c>
    </row>
    <row r="21" spans="1:26" x14ac:dyDescent="0.2">
      <c r="A21" s="5">
        <v>1978</v>
      </c>
      <c r="B21" s="3">
        <v>645.91010000000006</v>
      </c>
      <c r="D21" s="3">
        <v>-25.399452054794523</v>
      </c>
      <c r="E21" s="3">
        <v>0</v>
      </c>
      <c r="F21" s="3"/>
      <c r="I21" s="24">
        <f t="shared" si="0"/>
        <v>506.07155947134549</v>
      </c>
      <c r="M21" s="10">
        <v>250.50190000000003</v>
      </c>
      <c r="N21" s="10">
        <v>395.40820000000002</v>
      </c>
      <c r="R21" s="3"/>
      <c r="S21" s="3">
        <v>-8.8602739726027409</v>
      </c>
      <c r="U21" s="10">
        <v>0</v>
      </c>
      <c r="V21" s="10">
        <v>886.02739726027414</v>
      </c>
      <c r="W21" s="10">
        <v>78.708069323335835</v>
      </c>
      <c r="Y21" s="10">
        <v>23.442517469198151</v>
      </c>
      <c r="Z21" s="10">
        <v>129.54394939114002</v>
      </c>
    </row>
    <row r="22" spans="1:26" x14ac:dyDescent="0.2">
      <c r="A22" s="5">
        <v>1979</v>
      </c>
      <c r="B22" s="3">
        <v>677.6957000000001</v>
      </c>
      <c r="D22" s="3">
        <v>5.3161643835616443</v>
      </c>
      <c r="E22" s="3">
        <v>0</v>
      </c>
      <c r="F22" s="3"/>
      <c r="I22" s="24">
        <f t="shared" si="0"/>
        <v>524.11661569875491</v>
      </c>
      <c r="M22" s="10">
        <v>275.43890000000005</v>
      </c>
      <c r="N22" s="10">
        <v>402.25680000000006</v>
      </c>
      <c r="R22" s="3"/>
      <c r="S22" s="3">
        <v>-10.041643835616437</v>
      </c>
      <c r="U22" s="10">
        <v>0</v>
      </c>
      <c r="V22" s="10">
        <v>945.09589041095887</v>
      </c>
      <c r="W22" s="10">
        <v>70.979863936126577</v>
      </c>
      <c r="Y22" s="10">
        <v>26.04724163244239</v>
      </c>
      <c r="Z22" s="10">
        <v>154.96384026717232</v>
      </c>
    </row>
    <row r="23" spans="1:26" x14ac:dyDescent="0.2">
      <c r="A23" s="5">
        <v>1980</v>
      </c>
      <c r="B23" s="3">
        <v>787.06979999999999</v>
      </c>
      <c r="D23" s="3">
        <v>33.078356164383564</v>
      </c>
      <c r="E23" s="3">
        <v>0</v>
      </c>
      <c r="F23" s="3"/>
      <c r="I23" s="24">
        <f t="shared" si="0"/>
        <v>367.12855616438367</v>
      </c>
      <c r="M23" s="10">
        <v>354.59160000000003</v>
      </c>
      <c r="N23" s="10">
        <v>432.47820000000002</v>
      </c>
      <c r="R23" s="3"/>
      <c r="S23" s="3">
        <v>-10.041643835616437</v>
      </c>
      <c r="U23" s="10">
        <v>31.915384238218834</v>
      </c>
      <c r="V23" s="10">
        <v>945.09589041095887</v>
      </c>
      <c r="W23" s="10">
        <v>100.46480923384883</v>
      </c>
      <c r="Y23" s="10">
        <v>28.651965795686628</v>
      </c>
      <c r="Z23" s="10">
        <v>71.107018814437495</v>
      </c>
    </row>
    <row r="24" spans="1:26" x14ac:dyDescent="0.2">
      <c r="A24" s="5">
        <v>1981</v>
      </c>
      <c r="B24" s="3">
        <v>977.53920000000016</v>
      </c>
      <c r="D24" s="3">
        <v>-31.896986301369864</v>
      </c>
      <c r="E24" s="3">
        <v>-3.5441095890410961</v>
      </c>
      <c r="F24" s="3"/>
      <c r="I24" s="24">
        <f t="shared" si="0"/>
        <v>209.34155144124554</v>
      </c>
      <c r="M24" s="10">
        <v>586.30770000000007</v>
      </c>
      <c r="N24" s="10">
        <v>391.23150000000004</v>
      </c>
      <c r="R24" s="3"/>
      <c r="S24" s="3">
        <v>-8.8602739726027409</v>
      </c>
      <c r="U24" s="10">
        <v>0</v>
      </c>
      <c r="V24" s="10">
        <v>945.09589041095887</v>
      </c>
      <c r="W24" s="10">
        <v>100.41550795622859</v>
      </c>
      <c r="Y24" s="10">
        <v>31.256689958930867</v>
      </c>
      <c r="Z24" s="10">
        <v>65.811293252113643</v>
      </c>
    </row>
    <row r="25" spans="1:26" x14ac:dyDescent="0.2">
      <c r="A25" s="5">
        <v>1982</v>
      </c>
      <c r="B25" s="3">
        <v>1265.8932</v>
      </c>
      <c r="D25" s="3">
        <v>37.213150684931506</v>
      </c>
      <c r="E25" s="3">
        <v>-28.352876712328769</v>
      </c>
      <c r="F25" s="3"/>
      <c r="I25" s="24">
        <f t="shared" si="0"/>
        <v>-146.13740876970041</v>
      </c>
      <c r="M25" s="10">
        <v>768.34339999999997</v>
      </c>
      <c r="N25" s="10">
        <v>497.54980000000006</v>
      </c>
      <c r="R25" s="3"/>
      <c r="S25" s="3">
        <v>-5.3161643835616443</v>
      </c>
      <c r="U25" s="10">
        <v>0</v>
      </c>
      <c r="V25" s="10">
        <v>912.01753424657556</v>
      </c>
      <c r="W25" s="10">
        <v>98.003466952580979</v>
      </c>
      <c r="Y25" s="10">
        <v>33.861414122175105</v>
      </c>
      <c r="Z25" s="10">
        <v>79.417485498008944</v>
      </c>
    </row>
    <row r="26" spans="1:26" x14ac:dyDescent="0.2">
      <c r="A26" s="5">
        <v>1983</v>
      </c>
      <c r="B26" s="3">
        <v>1290.52</v>
      </c>
      <c r="D26" s="3">
        <v>-37.213150684931506</v>
      </c>
      <c r="E26" s="3">
        <v>-26.580821917808223</v>
      </c>
      <c r="F26" s="3"/>
      <c r="I26" s="24">
        <f t="shared" si="0"/>
        <v>-79.615890410958855</v>
      </c>
      <c r="M26" s="10">
        <v>802.92630000000008</v>
      </c>
      <c r="N26" s="10">
        <v>487.59370000000001</v>
      </c>
      <c r="R26" s="3"/>
      <c r="S26" s="3">
        <v>-11.223013698630137</v>
      </c>
      <c r="U26" s="10">
        <v>2.923141583386851</v>
      </c>
      <c r="V26" s="10">
        <v>920.87780821917806</v>
      </c>
      <c r="W26" s="10">
        <v>109.1771793735909</v>
      </c>
      <c r="Y26" s="10">
        <v>36.466138285419348</v>
      </c>
      <c r="Z26" s="10">
        <v>66.44285582609605</v>
      </c>
    </row>
    <row r="27" spans="1:26" x14ac:dyDescent="0.2">
      <c r="A27" s="5">
        <v>1984</v>
      </c>
      <c r="B27" s="3">
        <v>1331.2782999999999</v>
      </c>
      <c r="D27" s="3">
        <v>66.156712328767128</v>
      </c>
      <c r="E27" s="3">
        <v>-58.477808219178087</v>
      </c>
      <c r="F27" s="3"/>
      <c r="I27" s="24">
        <f t="shared" si="0"/>
        <v>-142.57681275323739</v>
      </c>
      <c r="M27" s="10">
        <v>859.75890000000004</v>
      </c>
      <c r="N27" s="10">
        <v>471.51940000000002</v>
      </c>
      <c r="R27" s="3"/>
      <c r="S27" s="3">
        <v>-7.6789041095890402</v>
      </c>
      <c r="U27" s="10">
        <v>0</v>
      </c>
      <c r="V27" s="10">
        <v>945.09589041095887</v>
      </c>
      <c r="W27" s="10">
        <v>123.30431645213505</v>
      </c>
      <c r="Y27" s="10">
        <v>39.07086244866359</v>
      </c>
      <c r="Z27" s="10">
        <v>81.230417935005065</v>
      </c>
    </row>
    <row r="28" spans="1:26" x14ac:dyDescent="0.2">
      <c r="A28" s="5">
        <v>1985</v>
      </c>
      <c r="B28" s="3">
        <v>1250.9321</v>
      </c>
      <c r="D28" s="3">
        <v>2.3627397260273972</v>
      </c>
      <c r="E28" s="3">
        <v>-18.901917808219178</v>
      </c>
      <c r="F28" s="3"/>
      <c r="I28" s="24">
        <f t="shared" si="0"/>
        <v>-46.068997621717926</v>
      </c>
      <c r="M28" s="10">
        <v>852.13480000000004</v>
      </c>
      <c r="N28" s="10">
        <v>398.79730000000006</v>
      </c>
      <c r="R28" s="3"/>
      <c r="S28" s="3">
        <v>-5.3161643835616443</v>
      </c>
      <c r="U28" s="10">
        <v>0</v>
      </c>
      <c r="V28" s="10">
        <v>933.28219178082202</v>
      </c>
      <c r="W28" s="10">
        <v>123.25501517451485</v>
      </c>
      <c r="Y28" s="10">
        <v>41.675586611907832</v>
      </c>
      <c r="Z28" s="10">
        <v>84.794966345283939</v>
      </c>
    </row>
    <row r="29" spans="1:26" x14ac:dyDescent="0.2">
      <c r="A29" s="5">
        <v>1986</v>
      </c>
      <c r="B29" s="3">
        <v>1251.2203000000002</v>
      </c>
      <c r="D29" s="3">
        <v>-30.715616438356161</v>
      </c>
      <c r="E29" s="3">
        <v>-21.855342465753431</v>
      </c>
      <c r="F29" s="3"/>
      <c r="I29" s="24">
        <f t="shared" si="0"/>
        <v>17.649896961855802</v>
      </c>
      <c r="M29" s="10">
        <v>865.42720000000008</v>
      </c>
      <c r="N29" s="10">
        <v>385.79310000000004</v>
      </c>
      <c r="R29" s="3"/>
      <c r="S29" s="3">
        <v>-4.1347945205479455</v>
      </c>
      <c r="U29" s="10">
        <v>0</v>
      </c>
      <c r="V29" s="10">
        <v>948.04931506849312</v>
      </c>
      <c r="W29" s="10">
        <v>129.11256321196311</v>
      </c>
      <c r="Y29" s="10">
        <v>44.280310775152074</v>
      </c>
      <c r="Z29" s="10">
        <v>90.722254481590213</v>
      </c>
    </row>
    <row r="30" spans="1:26" x14ac:dyDescent="0.2">
      <c r="A30" s="5">
        <v>1987</v>
      </c>
      <c r="B30" s="3">
        <v>1219.1949000000002</v>
      </c>
      <c r="D30" s="3">
        <v>-15.35780821917808</v>
      </c>
      <c r="E30" s="3">
        <v>0</v>
      </c>
      <c r="F30" s="3"/>
      <c r="I30" s="24">
        <f t="shared" si="0"/>
        <v>72.334446339950318</v>
      </c>
      <c r="M30" s="10">
        <v>834.6228000000001</v>
      </c>
      <c r="N30" s="10">
        <v>384.57210000000003</v>
      </c>
      <c r="R30" s="3"/>
      <c r="S30" s="3">
        <v>-6.4975342465753441</v>
      </c>
      <c r="U30" s="10">
        <v>0</v>
      </c>
      <c r="V30" s="10">
        <v>989.39726027397262</v>
      </c>
      <c r="W30" s="10">
        <v>136.1514811124251</v>
      </c>
      <c r="Y30" s="10">
        <v>46.885034938396316</v>
      </c>
      <c r="Z30" s="10">
        <v>97.240227549403329</v>
      </c>
    </row>
    <row r="31" spans="1:26" x14ac:dyDescent="0.2">
      <c r="A31" s="5">
        <v>1988</v>
      </c>
      <c r="B31" s="3">
        <v>1312.6366000000003</v>
      </c>
      <c r="D31" s="3">
        <v>-30.124931506849315</v>
      </c>
      <c r="E31" s="3">
        <v>-51.389589041095896</v>
      </c>
      <c r="F31" s="3"/>
      <c r="I31" s="24">
        <f t="shared" si="0"/>
        <v>-16.168652227160237</v>
      </c>
      <c r="M31" s="10">
        <v>863.53410000000008</v>
      </c>
      <c r="N31" s="10">
        <v>449.10250000000008</v>
      </c>
      <c r="R31" s="3"/>
      <c r="S31" s="3">
        <v>-7.6789041095890402</v>
      </c>
      <c r="U31" s="10">
        <v>0</v>
      </c>
      <c r="V31" s="10">
        <v>919.10575342465768</v>
      </c>
      <c r="W31" s="10">
        <v>138.46491956083227</v>
      </c>
      <c r="Y31" s="10">
        <v>49.489759101640558</v>
      </c>
      <c r="Z31" s="10">
        <v>100.21409102817536</v>
      </c>
    </row>
    <row r="32" spans="1:26" x14ac:dyDescent="0.2">
      <c r="A32" s="5">
        <v>1989</v>
      </c>
      <c r="B32" s="3">
        <v>1401.1657</v>
      </c>
      <c r="D32" s="3">
        <v>50.208219178082189</v>
      </c>
      <c r="E32" s="3">
        <v>-151.80602739726027</v>
      </c>
      <c r="F32" s="3"/>
      <c r="I32" s="24">
        <f t="shared" si="0"/>
        <v>-20.016685040845914</v>
      </c>
      <c r="M32" s="10">
        <v>859.41460000000006</v>
      </c>
      <c r="N32" s="10">
        <v>541.75110000000006</v>
      </c>
      <c r="R32" s="3"/>
      <c r="S32" s="3">
        <v>-8.269589041095891</v>
      </c>
      <c r="U32" s="10">
        <v>0</v>
      </c>
      <c r="V32" s="10">
        <v>963.40712328767142</v>
      </c>
      <c r="W32" s="10">
        <v>145.50383746129424</v>
      </c>
      <c r="Y32" s="10">
        <v>52.094483264884801</v>
      </c>
      <c r="Z32" s="10">
        <v>110.27617368502958</v>
      </c>
    </row>
    <row r="33" spans="1:26" x14ac:dyDescent="0.2">
      <c r="A33" s="5">
        <v>1990</v>
      </c>
      <c r="B33" s="3">
        <v>1595.2893000000001</v>
      </c>
      <c r="D33" s="3">
        <v>41.347945205479455</v>
      </c>
      <c r="E33" s="3">
        <v>-104.55123287671232</v>
      </c>
      <c r="F33" s="3"/>
      <c r="I33" s="24">
        <f t="shared" si="0"/>
        <v>-183.21154662165532</v>
      </c>
      <c r="M33" s="10">
        <v>934.47970000000009</v>
      </c>
      <c r="N33" s="10">
        <v>660.80960000000005</v>
      </c>
      <c r="R33" s="3"/>
      <c r="S33" s="3">
        <v>-8.8602739726027409</v>
      </c>
      <c r="U33" s="10">
        <v>0</v>
      </c>
      <c r="V33" s="10">
        <v>1004.1643835616442</v>
      </c>
      <c r="W33" s="10">
        <v>157.85891974531785</v>
      </c>
      <c r="Y33" s="10">
        <v>54.699207428129043</v>
      </c>
      <c r="Z33" s="10">
        <v>123.29168099941805</v>
      </c>
    </row>
    <row r="34" spans="1:26" x14ac:dyDescent="0.2">
      <c r="A34" s="5">
        <v>1991</v>
      </c>
      <c r="B34" s="3">
        <v>1647.8011000000001</v>
      </c>
      <c r="D34" s="3">
        <v>-88.602739726027394</v>
      </c>
      <c r="E34" s="3">
        <v>-219.14410958904114</v>
      </c>
      <c r="F34" s="3"/>
      <c r="I34" s="24">
        <f t="shared" si="0"/>
        <v>-11.640635599725101</v>
      </c>
      <c r="M34" s="10">
        <v>881.72700000000009</v>
      </c>
      <c r="N34" s="10">
        <v>766.07410000000004</v>
      </c>
      <c r="R34" s="3"/>
      <c r="S34" s="3">
        <v>-6.4975342465753441</v>
      </c>
      <c r="U34" s="10">
        <v>0</v>
      </c>
      <c r="V34" s="10">
        <v>975.22082191780839</v>
      </c>
      <c r="W34" s="10">
        <v>159.5816732622182</v>
      </c>
      <c r="Y34" s="10">
        <v>57.303931591373285</v>
      </c>
      <c r="Z34" s="10">
        <v>129.80965406723118</v>
      </c>
    </row>
    <row r="35" spans="1:26" x14ac:dyDescent="0.2">
      <c r="A35" s="5">
        <v>1992</v>
      </c>
      <c r="B35" s="3">
        <v>1903.4862000000001</v>
      </c>
      <c r="D35" s="3">
        <v>-88.602739726027394</v>
      </c>
      <c r="E35" s="3">
        <v>-275.84986301369867</v>
      </c>
      <c r="F35" s="3"/>
      <c r="I35" s="24">
        <f t="shared" si="0"/>
        <v>-273.01946293395918</v>
      </c>
      <c r="M35" s="10">
        <v>894.9479</v>
      </c>
      <c r="N35" s="10">
        <v>1008.5383</v>
      </c>
      <c r="R35" s="3"/>
      <c r="S35" s="3">
        <v>-5.3161643835616443</v>
      </c>
      <c r="U35" s="10">
        <v>0</v>
      </c>
      <c r="V35" s="10">
        <v>887.79945205479453</v>
      </c>
      <c r="W35" s="10">
        <v>166.62059116268017</v>
      </c>
      <c r="Y35" s="10">
        <v>59.908655754617527</v>
      </c>
      <c r="Z35" s="10">
        <v>146.36927097066072</v>
      </c>
    </row>
    <row r="36" spans="1:26" x14ac:dyDescent="0.2">
      <c r="A36" s="5">
        <v>1993</v>
      </c>
      <c r="B36" s="3">
        <v>1832.2260000000001</v>
      </c>
      <c r="D36" s="3">
        <v>-106.91397260273973</v>
      </c>
      <c r="E36" s="3">
        <v>-531.02575342465752</v>
      </c>
      <c r="F36" s="3"/>
      <c r="I36" s="24">
        <f t="shared" si="0"/>
        <v>90.453452054794525</v>
      </c>
      <c r="M36" s="10">
        <v>1004.2164</v>
      </c>
      <c r="N36" s="10">
        <v>828.00960000000009</v>
      </c>
      <c r="R36" s="3"/>
      <c r="S36" s="3">
        <v>-11.223013698630137</v>
      </c>
      <c r="U36" s="10">
        <v>19.693839583262019</v>
      </c>
      <c r="V36" s="10">
        <v>881.89260273972604</v>
      </c>
      <c r="W36" s="10">
        <v>155.93896111793666</v>
      </c>
      <c r="Y36" s="10">
        <v>62.513379917861769</v>
      </c>
      <c r="Z36" s="10">
        <v>153.4779289699807</v>
      </c>
    </row>
    <row r="37" spans="1:26" x14ac:dyDescent="0.2">
      <c r="A37" s="5">
        <v>1994</v>
      </c>
      <c r="B37" s="3">
        <v>1705.2580820000001</v>
      </c>
      <c r="D37" s="3">
        <v>0</v>
      </c>
      <c r="E37" s="3">
        <v>-526.97825643310557</v>
      </c>
      <c r="F37" s="3"/>
      <c r="I37" s="24">
        <f t="shared" si="0"/>
        <v>156.68000477588339</v>
      </c>
      <c r="M37" s="10">
        <v>748.82821200000001</v>
      </c>
      <c r="N37" s="10">
        <v>956.42987000000005</v>
      </c>
      <c r="R37" s="3"/>
      <c r="S37" s="3">
        <v>0</v>
      </c>
      <c r="U37" s="10">
        <v>0</v>
      </c>
      <c r="V37" s="10">
        <v>901.38520547945211</v>
      </c>
      <c r="W37" s="10">
        <v>155.29897490880958</v>
      </c>
      <c r="Y37" s="10">
        <v>65.118104081106011</v>
      </c>
      <c r="Z37" s="10">
        <v>213.15754587341024</v>
      </c>
    </row>
    <row r="38" spans="1:26" x14ac:dyDescent="0.2">
      <c r="A38" s="5">
        <v>1995</v>
      </c>
      <c r="B38" s="3">
        <v>1943.8650000000002</v>
      </c>
      <c r="D38" s="3">
        <v>0</v>
      </c>
      <c r="E38" s="3">
        <v>-396.27719999999999</v>
      </c>
      <c r="F38" s="3"/>
      <c r="I38" s="24">
        <f t="shared" si="0"/>
        <v>-188.74725205479444</v>
      </c>
      <c r="M38" s="10">
        <v>1109.6712000000002</v>
      </c>
      <c r="N38" s="10">
        <v>834.19380000000001</v>
      </c>
      <c r="R38" s="3"/>
      <c r="S38" s="3">
        <v>-4.4000000000000004</v>
      </c>
      <c r="U38" s="10">
        <v>48.211157265428852</v>
      </c>
      <c r="V38" s="10">
        <v>911.42684931506858</v>
      </c>
      <c r="W38" s="10">
        <v>148.75213938461403</v>
      </c>
      <c r="Y38" s="10">
        <v>67.722828244350254</v>
      </c>
      <c r="Z38" s="10">
        <v>178.32757373574393</v>
      </c>
    </row>
    <row r="39" spans="1:26" x14ac:dyDescent="0.2">
      <c r="A39" s="5">
        <v>1996</v>
      </c>
      <c r="B39" s="3">
        <v>2072.1063000000004</v>
      </c>
      <c r="D39" s="3">
        <v>3.8489</v>
      </c>
      <c r="E39" s="3">
        <v>-420.27829785766602</v>
      </c>
      <c r="F39" s="3"/>
      <c r="I39" s="24">
        <f t="shared" si="0"/>
        <v>-272.9648473478137</v>
      </c>
      <c r="M39" s="10">
        <v>1158.6971000000001</v>
      </c>
      <c r="N39" s="10">
        <v>913.40920000000006</v>
      </c>
      <c r="R39" s="3"/>
      <c r="S39" s="3">
        <v>-1.1000000000000001</v>
      </c>
      <c r="U39" s="10">
        <v>91.708720216101227</v>
      </c>
      <c r="V39" s="10">
        <v>884.25534246575342</v>
      </c>
      <c r="W39" s="10">
        <v>154.01900249055544</v>
      </c>
      <c r="Y39" s="10">
        <v>70.327552407594496</v>
      </c>
      <c r="Z39" s="10">
        <v>181.30143721451597</v>
      </c>
    </row>
    <row r="40" spans="1:26" x14ac:dyDescent="0.2">
      <c r="A40" s="5">
        <v>1997</v>
      </c>
      <c r="B40" s="3">
        <v>2202.5201000000002</v>
      </c>
      <c r="D40" s="3">
        <v>0.2596</v>
      </c>
      <c r="E40" s="3">
        <v>-630.97430000000008</v>
      </c>
      <c r="F40" s="3"/>
      <c r="I40" s="24">
        <f t="shared" si="0"/>
        <v>-88.676906849314946</v>
      </c>
      <c r="M40" s="10">
        <v>1287.5511000000001</v>
      </c>
      <c r="N40" s="10">
        <v>914.96900000000016</v>
      </c>
      <c r="R40" s="3"/>
      <c r="S40" s="3">
        <v>-1.1000000000000001</v>
      </c>
      <c r="U40" s="10">
        <v>131.07148864622582</v>
      </c>
      <c r="V40" s="10">
        <v>956.3189041095892</v>
      </c>
      <c r="W40" s="10">
        <v>165.19271491156533</v>
      </c>
      <c r="Y40" s="10">
        <v>72.932276570838738</v>
      </c>
      <c r="Z40" s="10">
        <v>156.51310891246607</v>
      </c>
    </row>
    <row r="41" spans="1:26" x14ac:dyDescent="0.2">
      <c r="A41" s="5">
        <v>1998</v>
      </c>
      <c r="B41" s="3">
        <v>2308.2433000000001</v>
      </c>
      <c r="D41" s="3">
        <v>3.2593000000000001</v>
      </c>
      <c r="E41" s="3">
        <v>-631.55070000000012</v>
      </c>
      <c r="F41" s="3"/>
      <c r="I41" s="24">
        <f t="shared" si="0"/>
        <v>-86.609434246574665</v>
      </c>
      <c r="M41" s="10">
        <v>1241.7460000000001</v>
      </c>
      <c r="N41" s="10">
        <v>1066.4973</v>
      </c>
      <c r="R41" s="3"/>
      <c r="S41" s="3">
        <v>-4.4000000000000004</v>
      </c>
      <c r="U41" s="10">
        <v>167.48083241881608</v>
      </c>
      <c r="V41" s="10">
        <v>1004.1643835616442</v>
      </c>
      <c r="W41" s="10">
        <v>176.36642733257523</v>
      </c>
      <c r="Y41" s="10">
        <v>75.53700073408298</v>
      </c>
      <c r="Z41" s="10">
        <v>165.3938217063066</v>
      </c>
    </row>
    <row r="42" spans="1:26" x14ac:dyDescent="0.2">
      <c r="A42" s="5">
        <v>1999</v>
      </c>
      <c r="B42" s="3">
        <v>2544.7278999999999</v>
      </c>
      <c r="D42" s="3">
        <v>-3.5508000000000002</v>
      </c>
      <c r="E42" s="3">
        <v>-837.79237271950024</v>
      </c>
      <c r="F42" s="3"/>
      <c r="I42" s="24">
        <f t="shared" si="0"/>
        <v>-143.54856289693771</v>
      </c>
      <c r="M42" s="10">
        <v>1392.0456000000001</v>
      </c>
      <c r="N42" s="10">
        <v>1152.6822999999999</v>
      </c>
      <c r="R42" s="3"/>
      <c r="S42" s="3">
        <v>-2.2000000000000002</v>
      </c>
      <c r="U42" s="10">
        <v>89.887984410584323</v>
      </c>
      <c r="V42" s="10">
        <v>1033.1079452054796</v>
      </c>
      <c r="W42" s="10">
        <v>186.35876989057144</v>
      </c>
      <c r="Y42" s="10">
        <v>78.141724897327222</v>
      </c>
      <c r="Z42" s="10">
        <v>170.13973997959917</v>
      </c>
    </row>
    <row r="43" spans="1:26" x14ac:dyDescent="0.2">
      <c r="A43" s="5">
        <v>2000</v>
      </c>
      <c r="B43" s="3">
        <v>2660.4375301553719</v>
      </c>
      <c r="D43" s="3">
        <v>-3.6707000000000001</v>
      </c>
      <c r="E43" s="3">
        <v>-147.31877600000001</v>
      </c>
      <c r="F43" s="3"/>
      <c r="I43" s="24">
        <f t="shared" si="0"/>
        <v>-859.39983497728917</v>
      </c>
      <c r="M43" s="10">
        <v>1617.968630155372</v>
      </c>
      <c r="N43" s="10">
        <v>1042.4689000000001</v>
      </c>
      <c r="R43" s="3"/>
      <c r="S43" s="3">
        <v>-4.4000000000000004</v>
      </c>
      <c r="U43" s="10">
        <v>84.358698046188408</v>
      </c>
      <c r="V43" s="10">
        <v>1111.0783561643836</v>
      </c>
      <c r="W43" s="10">
        <v>192.80700285952656</v>
      </c>
      <c r="Y43" s="10">
        <v>80.746449060571464</v>
      </c>
      <c r="Z43" s="10">
        <v>176.6577130474123</v>
      </c>
    </row>
    <row r="44" spans="1:26" x14ac:dyDescent="0.2">
      <c r="A44" s="5">
        <v>2001</v>
      </c>
      <c r="B44" s="3">
        <v>3079.0266603107439</v>
      </c>
      <c r="D44" s="3">
        <v>-6.4680000000000009</v>
      </c>
      <c r="E44" s="3">
        <v>-719.31420000000003</v>
      </c>
      <c r="F44" s="3"/>
      <c r="I44" s="24">
        <f t="shared" si="0"/>
        <v>-787.10996236420101</v>
      </c>
      <c r="M44" s="10">
        <v>1843.8916603107441</v>
      </c>
      <c r="N44" s="10">
        <v>1235.135</v>
      </c>
      <c r="R44" s="3"/>
      <c r="S44" s="3">
        <v>-3.3000000000000003</v>
      </c>
      <c r="U44" s="10">
        <v>0</v>
      </c>
      <c r="V44" s="10">
        <v>1125.240838521511</v>
      </c>
      <c r="W44" s="10">
        <v>187.54013975358518</v>
      </c>
      <c r="Y44" s="10">
        <v>78.141724897327165</v>
      </c>
      <c r="Z44" s="10">
        <v>171.91179477411976</v>
      </c>
    </row>
    <row r="45" spans="1:26" x14ac:dyDescent="0.2">
      <c r="A45" s="5">
        <v>2002</v>
      </c>
      <c r="B45" s="3">
        <v>3227.5073474661158</v>
      </c>
      <c r="D45" s="3">
        <v>4.7534299999999998</v>
      </c>
      <c r="E45" s="3">
        <v>-1434.3822020000002</v>
      </c>
      <c r="F45" s="3"/>
      <c r="I45" s="24">
        <f t="shared" si="0"/>
        <v>-386.56685233522421</v>
      </c>
      <c r="M45" s="10">
        <v>2069.8146904661157</v>
      </c>
      <c r="N45" s="10">
        <v>1157.6926570000001</v>
      </c>
      <c r="R45" s="3"/>
      <c r="S45" s="3">
        <v>-2.2000000000000002</v>
      </c>
      <c r="U45" s="10">
        <v>0</v>
      </c>
      <c r="V45" s="10">
        <v>1014.5604406542419</v>
      </c>
      <c r="W45" s="10">
        <v>169.09340677570694</v>
      </c>
      <c r="Y45" s="10">
        <v>70.455586156544584</v>
      </c>
      <c r="Z45" s="10">
        <v>155.00228954439805</v>
      </c>
    </row>
    <row r="46" spans="1:26" x14ac:dyDescent="0.2">
      <c r="A46" s="5">
        <v>2003</v>
      </c>
      <c r="B46" s="3">
        <v>3550.9211006214882</v>
      </c>
      <c r="D46" s="3">
        <v>-20.641830000000002</v>
      </c>
      <c r="E46" s="3">
        <v>-1712.3143620000001</v>
      </c>
      <c r="F46" s="3"/>
      <c r="I46" s="24">
        <f t="shared" si="0"/>
        <v>-272.53410999469043</v>
      </c>
      <c r="M46" s="10">
        <v>2295.7377206214883</v>
      </c>
      <c r="N46" s="10">
        <v>1255.1833799999999</v>
      </c>
      <c r="R46" s="3"/>
      <c r="S46" s="3">
        <v>-3.3000000000000003</v>
      </c>
      <c r="U46" s="3">
        <v>0</v>
      </c>
      <c r="V46" s="3">
        <v>1110.3341750112943</v>
      </c>
      <c r="W46" s="3">
        <v>185.05569583521574</v>
      </c>
      <c r="Y46" s="3">
        <v>77.106539931339896</v>
      </c>
      <c r="Z46" s="3">
        <v>169.63438784894774</v>
      </c>
    </row>
    <row r="47" spans="1:26" x14ac:dyDescent="0.2">
      <c r="A47" s="5">
        <v>2004</v>
      </c>
      <c r="B47" s="3">
        <v>3819.2283580000003</v>
      </c>
      <c r="D47" s="3">
        <v>15.049100000000001</v>
      </c>
      <c r="E47" s="3">
        <v>-1360.0288899999998</v>
      </c>
      <c r="F47" s="3"/>
      <c r="I47" s="24">
        <f t="shared" si="0"/>
        <v>-763.84567159999983</v>
      </c>
      <c r="M47" s="10">
        <v>2513.2178280000003</v>
      </c>
      <c r="N47" s="10">
        <v>1306.0105300000002</v>
      </c>
      <c r="R47" s="3"/>
      <c r="S47" s="3">
        <v>-2.0091324200913245</v>
      </c>
      <c r="U47" s="3">
        <v>0</v>
      </c>
      <c r="V47" s="3">
        <v>1230.043510065535</v>
      </c>
      <c r="W47" s="3">
        <v>205.00725167758915</v>
      </c>
      <c r="Y47" s="3">
        <v>85.419688198995487</v>
      </c>
      <c r="Z47" s="3">
        <v>187.92331403779005</v>
      </c>
    </row>
    <row r="48" spans="1:26" x14ac:dyDescent="0.2">
      <c r="A48" s="5">
        <v>2005</v>
      </c>
      <c r="B48" s="3">
        <v>3556.6066910000004</v>
      </c>
      <c r="D48" s="3">
        <v>-5.6749000000000009</v>
      </c>
      <c r="E48" s="3">
        <v>-1195.0621100000001</v>
      </c>
      <c r="F48" s="3"/>
      <c r="I48" s="24">
        <f t="shared" si="0"/>
        <v>-711.32133820000035</v>
      </c>
      <c r="M48" s="10">
        <v>2373.2770270000001</v>
      </c>
      <c r="N48" s="10">
        <v>1183.3296640000003</v>
      </c>
      <c r="R48" s="3"/>
      <c r="S48" s="3">
        <v>-2.0091324200913245</v>
      </c>
      <c r="U48" s="3">
        <v>0</v>
      </c>
      <c r="V48" s="3">
        <v>1182.6282314735342</v>
      </c>
      <c r="W48" s="3">
        <v>197.10470524558906</v>
      </c>
      <c r="Y48" s="3">
        <v>82.126960518995446</v>
      </c>
      <c r="Z48" s="3">
        <v>180.67931314178998</v>
      </c>
    </row>
    <row r="49" spans="1:26" x14ac:dyDescent="0.2">
      <c r="A49" s="5">
        <v>2006</v>
      </c>
      <c r="B49" s="3">
        <v>3574.7428860000009</v>
      </c>
      <c r="D49" s="3">
        <v>5.2172999999999998</v>
      </c>
      <c r="E49" s="3">
        <v>-1909.2003420696806</v>
      </c>
      <c r="F49" s="3"/>
      <c r="I49" s="24">
        <f t="shared" si="0"/>
        <v>0</v>
      </c>
      <c r="M49" s="10">
        <v>2452.3514400000004</v>
      </c>
      <c r="N49" s="10">
        <v>1122.3914460000003</v>
      </c>
      <c r="R49" s="3"/>
      <c r="S49" s="3">
        <v>-2.0091324200913245</v>
      </c>
      <c r="U49" s="3">
        <v>0</v>
      </c>
      <c r="V49" s="3">
        <v>1201.5005122873647</v>
      </c>
      <c r="W49" s="3">
        <v>200.25008538122748</v>
      </c>
      <c r="Y49" s="3">
        <v>83.437535575511447</v>
      </c>
      <c r="Z49" s="3">
        <v>183.56257826612517</v>
      </c>
    </row>
    <row r="50" spans="1:26" x14ac:dyDescent="0.2">
      <c r="A50" s="6">
        <v>2007</v>
      </c>
      <c r="B50" s="19">
        <v>3317.6816970000004</v>
      </c>
      <c r="D50" s="19">
        <v>2.8622000000000001</v>
      </c>
      <c r="E50" s="19">
        <v>-1634.8381390000004</v>
      </c>
      <c r="F50" s="3"/>
      <c r="I50" s="24">
        <f t="shared" si="0"/>
        <v>0</v>
      </c>
      <c r="M50" s="19">
        <v>2187.9669900000004</v>
      </c>
      <c r="N50" s="19">
        <v>1129.7147070000001</v>
      </c>
      <c r="R50" s="3"/>
      <c r="S50" s="19">
        <v>-2.2000000000000002</v>
      </c>
      <c r="U50" s="19">
        <v>0</v>
      </c>
      <c r="V50" s="19">
        <v>1212.1241457599999</v>
      </c>
      <c r="W50" s="19">
        <v>202.02069096</v>
      </c>
      <c r="Y50" s="19">
        <v>84.175287900000001</v>
      </c>
      <c r="Z50" s="19">
        <v>185.18563338000001</v>
      </c>
    </row>
    <row r="51" spans="1:26" x14ac:dyDescent="0.2">
      <c r="A51" s="6">
        <v>2008</v>
      </c>
      <c r="B51" s="19">
        <v>3370.680159</v>
      </c>
      <c r="D51" s="19">
        <v>-30.364313099999997</v>
      </c>
      <c r="E51" s="19">
        <v>-1718.936175</v>
      </c>
      <c r="F51" s="3"/>
      <c r="I51" s="24">
        <f t="shared" si="0"/>
        <v>0</v>
      </c>
      <c r="M51" s="19">
        <v>2052.2101600000001</v>
      </c>
      <c r="N51" s="19">
        <v>1318.4699989999999</v>
      </c>
      <c r="R51" s="3"/>
      <c r="S51" s="19">
        <v>-11</v>
      </c>
      <c r="U51" s="19">
        <v>0</v>
      </c>
      <c r="V51" s="19">
        <v>1159.473363048</v>
      </c>
      <c r="W51" s="19">
        <v>193.24556050800001</v>
      </c>
      <c r="Y51" s="19">
        <v>80.518983545000012</v>
      </c>
      <c r="Z51" s="19">
        <v>177.14176379900002</v>
      </c>
    </row>
    <row r="52" spans="1:26" x14ac:dyDescent="0.2">
      <c r="A52" s="6">
        <v>2009</v>
      </c>
      <c r="B52" s="19">
        <v>3310.7888659999999</v>
      </c>
      <c r="D52" s="19">
        <v>-163.63199490000002</v>
      </c>
      <c r="E52" s="19">
        <v>-1693.1658809999999</v>
      </c>
      <c r="F52" s="3"/>
      <c r="I52" s="24">
        <f t="shared" si="0"/>
        <v>0</v>
      </c>
      <c r="M52" s="19">
        <v>2010.4102700000001</v>
      </c>
      <c r="N52" s="19">
        <v>1300.378596</v>
      </c>
      <c r="R52" s="3"/>
      <c r="S52" s="19">
        <v>-15.400000000000002</v>
      </c>
      <c r="U52" s="19">
        <v>0</v>
      </c>
      <c r="V52" s="19">
        <v>1035.7855128719998</v>
      </c>
      <c r="W52" s="19">
        <v>172.63091881199998</v>
      </c>
      <c r="Y52" s="19">
        <v>71.929549504999997</v>
      </c>
      <c r="Z52" s="19">
        <v>158.24500891099999</v>
      </c>
    </row>
    <row r="53" spans="1:26" x14ac:dyDescent="0.2">
      <c r="A53" s="6">
        <v>2010</v>
      </c>
      <c r="B53" s="19">
        <v>3729.4091450000005</v>
      </c>
      <c r="D53" s="19">
        <v>34.621605919999986</v>
      </c>
      <c r="E53" s="19">
        <v>-1433.9169350000002</v>
      </c>
      <c r="F53" s="3"/>
      <c r="I53" s="24">
        <f t="shared" si="0"/>
        <v>0.28618407999965711</v>
      </c>
      <c r="M53" s="19">
        <v>2265.0441440000004</v>
      </c>
      <c r="N53" s="19">
        <v>1464.3650010000003</v>
      </c>
      <c r="R53" s="3"/>
      <c r="S53" s="19">
        <v>-37.4</v>
      </c>
      <c r="U53" s="15">
        <v>0</v>
      </c>
      <c r="V53" s="15">
        <v>1651</v>
      </c>
      <c r="W53" s="15">
        <v>275</v>
      </c>
      <c r="Y53" s="15">
        <v>115</v>
      </c>
      <c r="Z53" s="15">
        <v>252</v>
      </c>
    </row>
    <row r="54" spans="1:26" x14ac:dyDescent="0.2">
      <c r="A54" s="6">
        <v>2011</v>
      </c>
      <c r="B54" s="19">
        <v>3223.8552390000004</v>
      </c>
      <c r="D54" s="19">
        <v>32.955061370000003</v>
      </c>
      <c r="E54" s="19">
        <v>-1416.9282489999998</v>
      </c>
      <c r="F54" s="3"/>
      <c r="I54" s="24">
        <f t="shared" si="0"/>
        <v>0</v>
      </c>
      <c r="M54" s="19">
        <v>1923.1202980000005</v>
      </c>
      <c r="N54" s="19">
        <v>1300.7349410000002</v>
      </c>
      <c r="R54" s="3"/>
      <c r="S54" s="19">
        <v>-16.5</v>
      </c>
      <c r="U54" s="19">
        <v>0</v>
      </c>
      <c r="V54" s="19">
        <v>1312.8350769864005</v>
      </c>
      <c r="W54" s="19">
        <v>218.80584616440007</v>
      </c>
      <c r="Y54" s="19">
        <v>91.169102568500037</v>
      </c>
      <c r="Z54" s="19">
        <v>200.57202565070008</v>
      </c>
    </row>
    <row r="55" spans="1:26" x14ac:dyDescent="0.2">
      <c r="A55" s="6">
        <v>2012</v>
      </c>
      <c r="B55" s="19">
        <v>2989.5966540000004</v>
      </c>
      <c r="D55" s="19">
        <v>-16.002657880000005</v>
      </c>
      <c r="E55" s="19">
        <v>-1010.5631250000002</v>
      </c>
      <c r="F55" s="3"/>
      <c r="I55" s="24">
        <f t="shared" si="0"/>
        <v>0</v>
      </c>
      <c r="M55" s="19">
        <v>1678.7286560000002</v>
      </c>
      <c r="N55" s="19">
        <v>1310.8679980000002</v>
      </c>
      <c r="R55" s="3"/>
      <c r="S55" s="19">
        <v>-20.9</v>
      </c>
      <c r="U55" s="19">
        <v>0</v>
      </c>
      <c r="V55" s="19">
        <v>1398.3342272064001</v>
      </c>
      <c r="W55" s="19">
        <v>233.05570453440001</v>
      </c>
      <c r="Y55" s="19">
        <v>97.10654355600002</v>
      </c>
      <c r="Z55" s="19">
        <v>213.63439582320001</v>
      </c>
    </row>
    <row r="56" spans="1:26" x14ac:dyDescent="0.2">
      <c r="A56" s="6">
        <v>2013</v>
      </c>
      <c r="B56" s="19">
        <v>2891.5407070000001</v>
      </c>
      <c r="D56" s="19">
        <v>10.102523530000003</v>
      </c>
      <c r="E56" s="19">
        <v>-893.16197299999999</v>
      </c>
      <c r="F56" s="3"/>
      <c r="I56" s="24">
        <f t="shared" si="0"/>
        <v>0</v>
      </c>
      <c r="M56" s="19">
        <v>1601.8994859999998</v>
      </c>
      <c r="N56" s="19">
        <v>1289.6412210000003</v>
      </c>
      <c r="R56" s="3"/>
      <c r="S56" s="19">
        <v>-30.800000000000004</v>
      </c>
      <c r="U56" s="19">
        <v>0</v>
      </c>
      <c r="V56" s="19">
        <v>1423.9305054216002</v>
      </c>
      <c r="W56" s="19">
        <v>237.32175090360002</v>
      </c>
      <c r="Y56" s="19">
        <v>98.884062876500025</v>
      </c>
      <c r="Z56" s="19">
        <v>217.54493832830002</v>
      </c>
    </row>
    <row r="57" spans="1:26" x14ac:dyDescent="0.2">
      <c r="A57" s="6">
        <v>2014</v>
      </c>
      <c r="B57" s="19">
        <v>2882</v>
      </c>
      <c r="D57" s="19">
        <v>-4.4000000000000004</v>
      </c>
      <c r="E57" s="19">
        <v>-961.40000000000009</v>
      </c>
      <c r="F57" s="3"/>
      <c r="I57" s="24">
        <f t="shared" si="0"/>
        <v>0</v>
      </c>
      <c r="M57" s="19">
        <v>1551.0000000000002</v>
      </c>
      <c r="N57" s="19">
        <v>1331</v>
      </c>
      <c r="R57" s="3"/>
      <c r="S57" s="19">
        <v>-27.500000000000004</v>
      </c>
      <c r="U57" s="19">
        <v>0</v>
      </c>
      <c r="V57" s="19">
        <v>1359.8639999999998</v>
      </c>
      <c r="W57" s="19">
        <v>226.64399999999998</v>
      </c>
      <c r="Y57" s="19">
        <v>94.435000000000002</v>
      </c>
      <c r="Z57" s="19">
        <v>207.75699999999998</v>
      </c>
    </row>
    <row r="58" spans="1:26" x14ac:dyDescent="0.2">
      <c r="A58" s="6">
        <v>2015</v>
      </c>
      <c r="B58" s="19">
        <v>2841.3914209999998</v>
      </c>
      <c r="D58" s="19">
        <v>-0.59413419999999539</v>
      </c>
      <c r="E58" s="19">
        <v>-940.09727900000007</v>
      </c>
      <c r="F58" s="3"/>
      <c r="I58" s="24">
        <f t="shared" si="0"/>
        <v>0</v>
      </c>
      <c r="M58" s="19">
        <v>1875.3263979999997</v>
      </c>
      <c r="N58" s="19">
        <v>966.065023</v>
      </c>
      <c r="R58" s="3"/>
      <c r="S58" s="19">
        <v>-28.707855000000002</v>
      </c>
      <c r="U58" s="19">
        <v>0</v>
      </c>
      <c r="V58" s="19">
        <v>1347.8343500159997</v>
      </c>
      <c r="W58" s="19">
        <v>224.63905833599995</v>
      </c>
      <c r="Y58" s="19">
        <v>93.599607639999988</v>
      </c>
      <c r="Z58" s="19">
        <v>205.91913680799996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Z58"/>
  <sheetViews>
    <sheetView workbookViewId="0">
      <selection activeCell="I4" sqref="I4"/>
    </sheetView>
  </sheetViews>
  <sheetFormatPr defaultColWidth="11.44140625" defaultRowHeight="10.199999999999999" x14ac:dyDescent="0.2"/>
  <cols>
    <col min="1" max="1" width="11.44140625" style="1"/>
    <col min="2" max="9" width="6.109375" style="1" customWidth="1"/>
    <col min="10" max="10" width="1.88671875" style="1" customWidth="1"/>
    <col min="11" max="19" width="5" style="1" customWidth="1"/>
    <col min="20" max="20" width="3.33203125" style="1" customWidth="1"/>
    <col min="21" max="26" width="6" style="1" customWidth="1"/>
    <col min="27" max="16384" width="11.44140625" style="1"/>
  </cols>
  <sheetData>
    <row r="1" spans="1:26" x14ac:dyDescent="0.2">
      <c r="A1" s="25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I3" s="24">
        <f>-B3-K3-L3</f>
        <v>0</v>
      </c>
      <c r="K3" s="8">
        <v>0</v>
      </c>
      <c r="L3" s="8">
        <v>0</v>
      </c>
    </row>
    <row r="4" spans="1:26" x14ac:dyDescent="0.2">
      <c r="A4" s="5">
        <v>1961</v>
      </c>
      <c r="I4" s="24">
        <f t="shared" ref="I4:I58" si="0">-B4-K4-L4</f>
        <v>0</v>
      </c>
      <c r="K4" s="8">
        <v>0</v>
      </c>
      <c r="L4" s="8">
        <v>0</v>
      </c>
    </row>
    <row r="5" spans="1:26" x14ac:dyDescent="0.2">
      <c r="A5" s="5">
        <v>1962</v>
      </c>
      <c r="I5" s="24">
        <f t="shared" si="0"/>
        <v>0</v>
      </c>
      <c r="K5" s="8">
        <v>0</v>
      </c>
      <c r="L5" s="8">
        <v>0</v>
      </c>
    </row>
    <row r="6" spans="1:26" x14ac:dyDescent="0.2">
      <c r="A6" s="5">
        <v>1963</v>
      </c>
      <c r="I6" s="24">
        <f t="shared" si="0"/>
        <v>0</v>
      </c>
      <c r="K6" s="8">
        <v>0</v>
      </c>
      <c r="L6" s="8">
        <v>0</v>
      </c>
    </row>
    <row r="7" spans="1:26" x14ac:dyDescent="0.2">
      <c r="A7" s="5">
        <v>1964</v>
      </c>
      <c r="I7" s="24">
        <f t="shared" si="0"/>
        <v>0</v>
      </c>
      <c r="K7" s="8">
        <v>0</v>
      </c>
      <c r="L7" s="8">
        <v>0</v>
      </c>
    </row>
    <row r="8" spans="1:26" x14ac:dyDescent="0.2">
      <c r="A8" s="5">
        <v>1965</v>
      </c>
      <c r="I8" s="24">
        <f t="shared" si="0"/>
        <v>0</v>
      </c>
      <c r="K8" s="8">
        <v>0</v>
      </c>
      <c r="L8" s="8">
        <v>0</v>
      </c>
    </row>
    <row r="9" spans="1:26" x14ac:dyDescent="0.2">
      <c r="A9" s="5">
        <v>1966</v>
      </c>
      <c r="I9" s="24">
        <f t="shared" si="0"/>
        <v>0</v>
      </c>
      <c r="K9" s="8">
        <v>0</v>
      </c>
      <c r="L9" s="8">
        <v>0</v>
      </c>
    </row>
    <row r="10" spans="1:26" x14ac:dyDescent="0.2">
      <c r="A10" s="5">
        <v>1967</v>
      </c>
      <c r="I10" s="24">
        <f t="shared" si="0"/>
        <v>0</v>
      </c>
      <c r="K10" s="8">
        <v>0</v>
      </c>
      <c r="L10" s="8">
        <v>0</v>
      </c>
    </row>
    <row r="11" spans="1:26" x14ac:dyDescent="0.2">
      <c r="A11" s="5">
        <v>1968</v>
      </c>
      <c r="I11" s="24">
        <f t="shared" si="0"/>
        <v>0</v>
      </c>
      <c r="K11" s="8">
        <v>0</v>
      </c>
      <c r="L11" s="8">
        <v>0</v>
      </c>
    </row>
    <row r="12" spans="1:26" x14ac:dyDescent="0.2">
      <c r="A12" s="5">
        <v>1969</v>
      </c>
      <c r="I12" s="24">
        <f t="shared" si="0"/>
        <v>0</v>
      </c>
      <c r="K12" s="8">
        <v>0</v>
      </c>
      <c r="L12" s="8">
        <v>0</v>
      </c>
    </row>
    <row r="13" spans="1:26" x14ac:dyDescent="0.2">
      <c r="A13" s="5">
        <v>1970</v>
      </c>
      <c r="I13" s="24">
        <f t="shared" si="0"/>
        <v>0</v>
      </c>
      <c r="K13" s="8">
        <v>0</v>
      </c>
      <c r="L13" s="8">
        <v>0</v>
      </c>
    </row>
    <row r="14" spans="1:26" x14ac:dyDescent="0.2">
      <c r="A14" s="5">
        <v>1971</v>
      </c>
      <c r="I14" s="24">
        <f t="shared" si="0"/>
        <v>0</v>
      </c>
      <c r="K14" s="8">
        <v>0</v>
      </c>
      <c r="L14" s="8">
        <v>0</v>
      </c>
    </row>
    <row r="15" spans="1:26" x14ac:dyDescent="0.2">
      <c r="A15" s="5">
        <v>1972</v>
      </c>
      <c r="I15" s="24">
        <f t="shared" si="0"/>
        <v>0</v>
      </c>
      <c r="K15" s="8">
        <v>0</v>
      </c>
      <c r="L15" s="8">
        <v>0</v>
      </c>
    </row>
    <row r="16" spans="1:26" x14ac:dyDescent="0.2">
      <c r="A16" s="5">
        <v>1973</v>
      </c>
      <c r="I16" s="24">
        <f t="shared" si="0"/>
        <v>0</v>
      </c>
      <c r="K16" s="8">
        <v>0</v>
      </c>
      <c r="L16" s="8">
        <v>0</v>
      </c>
    </row>
    <row r="17" spans="1:12" x14ac:dyDescent="0.2">
      <c r="A17" s="5">
        <v>1974</v>
      </c>
      <c r="I17" s="24">
        <f t="shared" si="0"/>
        <v>0</v>
      </c>
      <c r="K17" s="8">
        <v>0</v>
      </c>
      <c r="L17" s="8">
        <v>0</v>
      </c>
    </row>
    <row r="18" spans="1:12" x14ac:dyDescent="0.2">
      <c r="A18" s="5">
        <v>1975</v>
      </c>
      <c r="I18" s="24">
        <f t="shared" si="0"/>
        <v>0</v>
      </c>
      <c r="K18" s="8">
        <v>0</v>
      </c>
      <c r="L18" s="8">
        <v>0</v>
      </c>
    </row>
    <row r="19" spans="1:12" x14ac:dyDescent="0.2">
      <c r="A19" s="5">
        <v>1976</v>
      </c>
      <c r="I19" s="24">
        <f t="shared" si="0"/>
        <v>0</v>
      </c>
      <c r="K19" s="8">
        <v>0</v>
      </c>
      <c r="L19" s="8">
        <v>0</v>
      </c>
    </row>
    <row r="20" spans="1:12" x14ac:dyDescent="0.2">
      <c r="A20" s="5">
        <v>1977</v>
      </c>
      <c r="I20" s="24">
        <f t="shared" si="0"/>
        <v>0</v>
      </c>
      <c r="K20" s="8">
        <v>0</v>
      </c>
      <c r="L20" s="8">
        <v>0</v>
      </c>
    </row>
    <row r="21" spans="1:12" x14ac:dyDescent="0.2">
      <c r="A21" s="5">
        <v>1978</v>
      </c>
      <c r="I21" s="24">
        <f t="shared" si="0"/>
        <v>0</v>
      </c>
      <c r="K21" s="8">
        <v>0</v>
      </c>
      <c r="L21" s="8">
        <v>0</v>
      </c>
    </row>
    <row r="22" spans="1:12" x14ac:dyDescent="0.2">
      <c r="A22" s="5">
        <v>1979</v>
      </c>
      <c r="I22" s="24">
        <f t="shared" si="0"/>
        <v>0</v>
      </c>
      <c r="K22" s="8">
        <v>0</v>
      </c>
      <c r="L22" s="8">
        <v>0</v>
      </c>
    </row>
    <row r="23" spans="1:12" x14ac:dyDescent="0.2">
      <c r="A23" s="5">
        <v>1980</v>
      </c>
      <c r="I23" s="24">
        <f t="shared" si="0"/>
        <v>0</v>
      </c>
      <c r="K23" s="8">
        <v>0</v>
      </c>
      <c r="L23" s="8">
        <v>0</v>
      </c>
    </row>
    <row r="24" spans="1:12" x14ac:dyDescent="0.2">
      <c r="A24" s="5">
        <v>1981</v>
      </c>
      <c r="I24" s="24">
        <f t="shared" si="0"/>
        <v>0</v>
      </c>
      <c r="K24" s="8">
        <v>0</v>
      </c>
      <c r="L24" s="8">
        <v>0</v>
      </c>
    </row>
    <row r="25" spans="1:12" x14ac:dyDescent="0.2">
      <c r="A25" s="5">
        <v>1982</v>
      </c>
      <c r="I25" s="24">
        <f t="shared" si="0"/>
        <v>0</v>
      </c>
      <c r="K25" s="8">
        <v>0</v>
      </c>
      <c r="L25" s="8">
        <v>0</v>
      </c>
    </row>
    <row r="26" spans="1:12" x14ac:dyDescent="0.2">
      <c r="A26" s="5">
        <v>1983</v>
      </c>
      <c r="I26" s="24">
        <f t="shared" si="0"/>
        <v>0</v>
      </c>
      <c r="K26" s="8">
        <v>0</v>
      </c>
      <c r="L26" s="8">
        <v>0</v>
      </c>
    </row>
    <row r="27" spans="1:12" x14ac:dyDescent="0.2">
      <c r="A27" s="5">
        <v>1984</v>
      </c>
      <c r="I27" s="24">
        <f t="shared" si="0"/>
        <v>0</v>
      </c>
      <c r="K27" s="8">
        <v>0</v>
      </c>
      <c r="L27" s="8">
        <v>0</v>
      </c>
    </row>
    <row r="28" spans="1:12" x14ac:dyDescent="0.2">
      <c r="A28" s="5">
        <v>1985</v>
      </c>
      <c r="I28" s="24">
        <f t="shared" si="0"/>
        <v>0</v>
      </c>
      <c r="K28" s="8">
        <v>0</v>
      </c>
      <c r="L28" s="8">
        <v>0</v>
      </c>
    </row>
    <row r="29" spans="1:12" x14ac:dyDescent="0.2">
      <c r="A29" s="5">
        <v>1986</v>
      </c>
      <c r="I29" s="24">
        <f t="shared" si="0"/>
        <v>0</v>
      </c>
      <c r="K29" s="8">
        <v>0</v>
      </c>
      <c r="L29" s="8">
        <v>0</v>
      </c>
    </row>
    <row r="30" spans="1:12" x14ac:dyDescent="0.2">
      <c r="A30" s="5">
        <v>1987</v>
      </c>
      <c r="I30" s="24">
        <f t="shared" si="0"/>
        <v>0</v>
      </c>
      <c r="K30" s="8">
        <v>0</v>
      </c>
      <c r="L30" s="8">
        <v>0</v>
      </c>
    </row>
    <row r="31" spans="1:12" x14ac:dyDescent="0.2">
      <c r="A31" s="5">
        <v>1988</v>
      </c>
      <c r="I31" s="24">
        <f t="shared" si="0"/>
        <v>0</v>
      </c>
      <c r="K31" s="8">
        <v>0</v>
      </c>
      <c r="L31" s="8">
        <v>0</v>
      </c>
    </row>
    <row r="32" spans="1:12" x14ac:dyDescent="0.2">
      <c r="A32" s="5">
        <v>1989</v>
      </c>
      <c r="I32" s="24">
        <f t="shared" si="0"/>
        <v>0</v>
      </c>
      <c r="K32" s="8">
        <v>0</v>
      </c>
      <c r="L32" s="8">
        <v>0</v>
      </c>
    </row>
    <row r="33" spans="1:12" x14ac:dyDescent="0.2">
      <c r="A33" s="5">
        <v>1990</v>
      </c>
      <c r="I33" s="24">
        <f t="shared" si="0"/>
        <v>0</v>
      </c>
      <c r="K33" s="8">
        <v>0</v>
      </c>
      <c r="L33" s="8">
        <v>0</v>
      </c>
    </row>
    <row r="34" spans="1:12" x14ac:dyDescent="0.2">
      <c r="A34" s="5">
        <v>1991</v>
      </c>
      <c r="I34" s="24">
        <f t="shared" si="0"/>
        <v>0</v>
      </c>
      <c r="K34" s="8">
        <v>0</v>
      </c>
      <c r="L34" s="8">
        <v>0</v>
      </c>
    </row>
    <row r="35" spans="1:12" x14ac:dyDescent="0.2">
      <c r="A35" s="5">
        <v>1992</v>
      </c>
      <c r="I35" s="24">
        <f t="shared" si="0"/>
        <v>0</v>
      </c>
      <c r="K35" s="8">
        <v>0</v>
      </c>
      <c r="L35" s="8">
        <v>0</v>
      </c>
    </row>
    <row r="36" spans="1:12" x14ac:dyDescent="0.2">
      <c r="A36" s="5">
        <v>1993</v>
      </c>
      <c r="I36" s="24">
        <f t="shared" si="0"/>
        <v>0</v>
      </c>
      <c r="K36" s="8">
        <v>0</v>
      </c>
      <c r="L36" s="8">
        <v>0</v>
      </c>
    </row>
    <row r="37" spans="1:12" x14ac:dyDescent="0.2">
      <c r="A37" s="5">
        <v>1994</v>
      </c>
      <c r="I37" s="24">
        <f t="shared" si="0"/>
        <v>0</v>
      </c>
      <c r="K37" s="8">
        <v>0</v>
      </c>
      <c r="L37" s="8">
        <v>0</v>
      </c>
    </row>
    <row r="38" spans="1:12" x14ac:dyDescent="0.2">
      <c r="A38" s="5">
        <v>1995</v>
      </c>
      <c r="I38" s="24">
        <f t="shared" si="0"/>
        <v>0</v>
      </c>
      <c r="K38" s="8">
        <v>0</v>
      </c>
      <c r="L38" s="8">
        <v>0</v>
      </c>
    </row>
    <row r="39" spans="1:12" x14ac:dyDescent="0.2">
      <c r="A39" s="5">
        <v>1996</v>
      </c>
      <c r="I39" s="24">
        <f t="shared" si="0"/>
        <v>0</v>
      </c>
      <c r="K39" s="8">
        <v>0</v>
      </c>
      <c r="L39" s="8">
        <v>0</v>
      </c>
    </row>
    <row r="40" spans="1:12" x14ac:dyDescent="0.2">
      <c r="A40" s="5">
        <v>1997</v>
      </c>
      <c r="I40" s="24">
        <f t="shared" si="0"/>
        <v>0</v>
      </c>
      <c r="K40" s="8">
        <v>0</v>
      </c>
      <c r="L40" s="8">
        <v>0</v>
      </c>
    </row>
    <row r="41" spans="1:12" x14ac:dyDescent="0.2">
      <c r="A41" s="5">
        <v>1998</v>
      </c>
      <c r="B41" s="13">
        <v>1.462E-3</v>
      </c>
      <c r="I41" s="24">
        <f t="shared" si="0"/>
        <v>0</v>
      </c>
      <c r="K41" s="8">
        <v>-1.462E-3</v>
      </c>
      <c r="L41" s="8">
        <v>0</v>
      </c>
    </row>
    <row r="42" spans="1:12" x14ac:dyDescent="0.2">
      <c r="A42" s="5">
        <v>1999</v>
      </c>
      <c r="B42" s="13">
        <v>2.2359999999999997E-3</v>
      </c>
      <c r="I42" s="24">
        <f t="shared" si="0"/>
        <v>0</v>
      </c>
      <c r="K42" s="8">
        <v>-2.2359999999999997E-3</v>
      </c>
      <c r="L42" s="8">
        <v>0</v>
      </c>
    </row>
    <row r="43" spans="1:12" x14ac:dyDescent="0.2">
      <c r="A43" s="5">
        <v>2000</v>
      </c>
      <c r="B43" s="13">
        <v>3.0959999999999998E-3</v>
      </c>
      <c r="I43" s="24">
        <f t="shared" si="0"/>
        <v>0</v>
      </c>
      <c r="K43" s="8">
        <v>-3.0959999999999998E-3</v>
      </c>
      <c r="L43" s="8">
        <v>0</v>
      </c>
    </row>
    <row r="44" spans="1:12" x14ac:dyDescent="0.2">
      <c r="A44" s="5">
        <v>2001</v>
      </c>
      <c r="B44" s="13">
        <v>3.6979999999999995E-3</v>
      </c>
      <c r="I44" s="24">
        <f t="shared" si="0"/>
        <v>0</v>
      </c>
      <c r="K44" s="8">
        <v>-3.6979999999999995E-3</v>
      </c>
      <c r="L44" s="8">
        <v>0</v>
      </c>
    </row>
    <row r="45" spans="1:12" x14ac:dyDescent="0.2">
      <c r="A45" s="5">
        <v>2002</v>
      </c>
      <c r="B45" s="13">
        <v>4.0419999999999996E-3</v>
      </c>
      <c r="I45" s="24">
        <f t="shared" si="0"/>
        <v>0</v>
      </c>
      <c r="K45" s="8">
        <v>-4.0419999999999996E-3</v>
      </c>
      <c r="L45" s="8">
        <v>0</v>
      </c>
    </row>
    <row r="46" spans="1:12" x14ac:dyDescent="0.2">
      <c r="A46" s="5">
        <v>2003</v>
      </c>
      <c r="B46" s="13">
        <v>5.5899999999999995E-3</v>
      </c>
      <c r="I46" s="24">
        <f t="shared" si="0"/>
        <v>0</v>
      </c>
      <c r="K46" s="8">
        <v>-5.5899999999999995E-3</v>
      </c>
      <c r="L46" s="8">
        <v>0</v>
      </c>
    </row>
    <row r="47" spans="1:12" x14ac:dyDescent="0.2">
      <c r="A47" s="5">
        <v>2004</v>
      </c>
      <c r="B47" s="13">
        <v>6.0199999999999984E-3</v>
      </c>
      <c r="I47" s="24">
        <f t="shared" si="0"/>
        <v>0</v>
      </c>
      <c r="K47" s="8">
        <v>-6.0199999999999984E-3</v>
      </c>
      <c r="L47" s="8">
        <v>0</v>
      </c>
    </row>
    <row r="48" spans="1:12" x14ac:dyDescent="0.2">
      <c r="A48" s="5">
        <v>2005</v>
      </c>
      <c r="B48" s="13">
        <v>6.9659999999999991E-3</v>
      </c>
      <c r="I48" s="24">
        <f t="shared" si="0"/>
        <v>0</v>
      </c>
      <c r="K48" s="8">
        <v>-6.9659999999999991E-3</v>
      </c>
      <c r="L48" s="8">
        <v>0</v>
      </c>
    </row>
    <row r="49" spans="1:12" x14ac:dyDescent="0.2">
      <c r="A49" s="5">
        <v>2006</v>
      </c>
      <c r="B49" s="13">
        <v>7.7399999999999995E-3</v>
      </c>
      <c r="I49" s="24">
        <f t="shared" si="0"/>
        <v>0</v>
      </c>
      <c r="K49" s="8">
        <v>-7.7399999999999995E-3</v>
      </c>
      <c r="L49" s="8">
        <v>0</v>
      </c>
    </row>
    <row r="50" spans="1:12" x14ac:dyDescent="0.2">
      <c r="A50" s="6">
        <v>2007</v>
      </c>
      <c r="B50" s="12">
        <v>9.3739999999999987E-3</v>
      </c>
      <c r="I50" s="24">
        <f t="shared" si="0"/>
        <v>0</v>
      </c>
      <c r="K50" s="12">
        <v>-9.3739999999999987E-3</v>
      </c>
      <c r="L50" s="12">
        <v>0</v>
      </c>
    </row>
    <row r="51" spans="1:12" x14ac:dyDescent="0.2">
      <c r="A51" s="6">
        <v>2008</v>
      </c>
      <c r="B51" s="12">
        <v>1.2357167999999998E-2</v>
      </c>
      <c r="I51" s="24">
        <f t="shared" si="0"/>
        <v>0</v>
      </c>
      <c r="K51" s="12">
        <v>-1.2357167999999998E-2</v>
      </c>
      <c r="L51" s="12">
        <v>0</v>
      </c>
    </row>
    <row r="52" spans="1:12" x14ac:dyDescent="0.2">
      <c r="A52" s="6">
        <v>2009</v>
      </c>
      <c r="B52" s="12">
        <v>6.5432239999999994E-3</v>
      </c>
      <c r="I52" s="24">
        <f t="shared" si="0"/>
        <v>0</v>
      </c>
      <c r="K52" s="12">
        <v>-6.5432239999999994E-3</v>
      </c>
      <c r="L52" s="12">
        <v>0</v>
      </c>
    </row>
    <row r="53" spans="1:12" x14ac:dyDescent="0.2">
      <c r="A53" s="6">
        <v>2010</v>
      </c>
      <c r="B53" s="12">
        <v>7.3865399999999996E-3</v>
      </c>
      <c r="I53" s="24">
        <f t="shared" si="0"/>
        <v>0</v>
      </c>
      <c r="K53" s="12">
        <v>-7.3865399999999996E-3</v>
      </c>
      <c r="L53" s="12">
        <v>0</v>
      </c>
    </row>
    <row r="54" spans="1:12" x14ac:dyDescent="0.2">
      <c r="A54" s="6">
        <v>2011</v>
      </c>
      <c r="B54" s="12">
        <v>0.13880400000000001</v>
      </c>
      <c r="I54" s="24">
        <f t="shared" si="0"/>
        <v>0</v>
      </c>
      <c r="K54" s="12">
        <v>-0.13880400000000001</v>
      </c>
      <c r="L54" s="12">
        <v>0</v>
      </c>
    </row>
    <row r="55" spans="1:12" x14ac:dyDescent="0.2">
      <c r="A55" s="6">
        <v>2012</v>
      </c>
      <c r="B55" s="12">
        <v>0.70287514479999991</v>
      </c>
      <c r="I55" s="24">
        <f t="shared" si="0"/>
        <v>1.3053794156725473E-16</v>
      </c>
      <c r="K55" s="12">
        <v>-0.70261714480000004</v>
      </c>
      <c r="L55" s="12">
        <v>-2.5799999999999998E-4</v>
      </c>
    </row>
    <row r="56" spans="1:12" x14ac:dyDescent="0.2">
      <c r="A56" s="6">
        <v>2013</v>
      </c>
      <c r="B56" s="12">
        <v>1.296370794</v>
      </c>
      <c r="I56" s="24">
        <f t="shared" si="0"/>
        <v>-1.4398204850607499E-16</v>
      </c>
      <c r="K56" s="12">
        <v>-1.2953387939999998</v>
      </c>
      <c r="L56" s="12">
        <v>-1.0319999999999999E-3</v>
      </c>
    </row>
    <row r="57" spans="1:12" x14ac:dyDescent="0.2">
      <c r="A57" s="6">
        <v>2014</v>
      </c>
      <c r="B57" s="12">
        <v>1.371356</v>
      </c>
      <c r="I57" s="24">
        <f t="shared" si="0"/>
        <v>-1.4398204850607499E-16</v>
      </c>
      <c r="K57" s="12">
        <v>-1.3703239999999999</v>
      </c>
      <c r="L57" s="12">
        <v>-1.0319999999999999E-3</v>
      </c>
    </row>
    <row r="58" spans="1:12" x14ac:dyDescent="0.2">
      <c r="A58" s="6">
        <v>2015</v>
      </c>
      <c r="B58" s="12">
        <v>1.2627379999999999</v>
      </c>
      <c r="I58" s="24">
        <f t="shared" si="0"/>
        <v>7.8062556418956319E-17</v>
      </c>
      <c r="K58" s="12">
        <v>-1.261706</v>
      </c>
      <c r="L58" s="12">
        <v>-1.0319999999999999E-3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Z58"/>
  <sheetViews>
    <sheetView workbookViewId="0">
      <selection activeCell="P34" sqref="P34"/>
    </sheetView>
  </sheetViews>
  <sheetFormatPr defaultColWidth="11.44140625" defaultRowHeight="10.199999999999999" x14ac:dyDescent="0.2"/>
  <cols>
    <col min="1" max="1" width="11.44140625" style="1"/>
    <col min="2" max="9" width="6.109375" style="1" customWidth="1"/>
    <col min="10" max="10" width="1.88671875" style="1" customWidth="1"/>
    <col min="11" max="19" width="5" style="1" customWidth="1"/>
    <col min="20" max="20" width="3.33203125" style="1" customWidth="1"/>
    <col min="21" max="26" width="6" style="1" customWidth="1"/>
    <col min="27" max="16384" width="11.44140625" style="1"/>
  </cols>
  <sheetData>
    <row r="1" spans="1:26" x14ac:dyDescent="0.2">
      <c r="A1" s="25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I3" s="24">
        <f>-B3-K3-L3+Y3</f>
        <v>0</v>
      </c>
      <c r="K3" s="13">
        <v>0</v>
      </c>
      <c r="L3" s="13">
        <v>0</v>
      </c>
    </row>
    <row r="4" spans="1:26" x14ac:dyDescent="0.2">
      <c r="A4" s="5">
        <v>1961</v>
      </c>
      <c r="I4" s="24">
        <f t="shared" ref="I4:I58" si="0">-B4-K4-L4+Y4</f>
        <v>0</v>
      </c>
      <c r="K4" s="13">
        <v>0</v>
      </c>
      <c r="L4" s="13">
        <v>0</v>
      </c>
    </row>
    <row r="5" spans="1:26" x14ac:dyDescent="0.2">
      <c r="A5" s="5">
        <v>1962</v>
      </c>
      <c r="I5" s="24">
        <f t="shared" si="0"/>
        <v>0</v>
      </c>
      <c r="K5" s="13">
        <v>0</v>
      </c>
      <c r="L5" s="13">
        <v>0</v>
      </c>
    </row>
    <row r="6" spans="1:26" x14ac:dyDescent="0.2">
      <c r="A6" s="5">
        <v>1963</v>
      </c>
      <c r="I6" s="24">
        <f t="shared" si="0"/>
        <v>0</v>
      </c>
      <c r="K6" s="13">
        <v>0</v>
      </c>
      <c r="L6" s="13">
        <v>0</v>
      </c>
    </row>
    <row r="7" spans="1:26" x14ac:dyDescent="0.2">
      <c r="A7" s="5">
        <v>1964</v>
      </c>
      <c r="I7" s="24">
        <f t="shared" si="0"/>
        <v>0</v>
      </c>
      <c r="K7" s="13">
        <v>0</v>
      </c>
      <c r="L7" s="13">
        <v>0</v>
      </c>
    </row>
    <row r="8" spans="1:26" x14ac:dyDescent="0.2">
      <c r="A8" s="5">
        <v>1965</v>
      </c>
      <c r="I8" s="24">
        <f t="shared" si="0"/>
        <v>0</v>
      </c>
      <c r="K8" s="13">
        <v>0</v>
      </c>
      <c r="L8" s="13">
        <v>0</v>
      </c>
    </row>
    <row r="9" spans="1:26" x14ac:dyDescent="0.2">
      <c r="A9" s="5">
        <v>1966</v>
      </c>
      <c r="I9" s="24">
        <f t="shared" si="0"/>
        <v>0</v>
      </c>
      <c r="K9" s="13">
        <v>0</v>
      </c>
      <c r="L9" s="13">
        <v>0</v>
      </c>
    </row>
    <row r="10" spans="1:26" x14ac:dyDescent="0.2">
      <c r="A10" s="5">
        <v>1967</v>
      </c>
      <c r="I10" s="24">
        <f t="shared" si="0"/>
        <v>0</v>
      </c>
      <c r="K10" s="13">
        <v>0</v>
      </c>
      <c r="L10" s="13">
        <v>0</v>
      </c>
    </row>
    <row r="11" spans="1:26" x14ac:dyDescent="0.2">
      <c r="A11" s="5">
        <v>1968</v>
      </c>
      <c r="I11" s="24">
        <f t="shared" si="0"/>
        <v>0</v>
      </c>
      <c r="K11" s="13">
        <v>0</v>
      </c>
      <c r="L11" s="13">
        <v>0</v>
      </c>
    </row>
    <row r="12" spans="1:26" x14ac:dyDescent="0.2">
      <c r="A12" s="5">
        <v>1969</v>
      </c>
      <c r="I12" s="24">
        <f t="shared" si="0"/>
        <v>0</v>
      </c>
      <c r="K12" s="13">
        <v>0</v>
      </c>
      <c r="L12" s="13">
        <v>0</v>
      </c>
    </row>
    <row r="13" spans="1:26" x14ac:dyDescent="0.2">
      <c r="A13" s="5">
        <v>1970</v>
      </c>
      <c r="I13" s="24">
        <f t="shared" si="0"/>
        <v>0</v>
      </c>
      <c r="K13" s="13">
        <v>0</v>
      </c>
      <c r="L13" s="13">
        <v>0</v>
      </c>
    </row>
    <row r="14" spans="1:26" x14ac:dyDescent="0.2">
      <c r="A14" s="5">
        <v>1971</v>
      </c>
      <c r="I14" s="24">
        <f t="shared" si="0"/>
        <v>0</v>
      </c>
      <c r="K14" s="13">
        <v>0</v>
      </c>
      <c r="L14" s="13">
        <v>0</v>
      </c>
    </row>
    <row r="15" spans="1:26" x14ac:dyDescent="0.2">
      <c r="A15" s="5">
        <v>1972</v>
      </c>
      <c r="I15" s="24">
        <f t="shared" si="0"/>
        <v>0</v>
      </c>
      <c r="K15" s="13">
        <v>0</v>
      </c>
      <c r="L15" s="13">
        <v>0</v>
      </c>
    </row>
    <row r="16" spans="1:26" x14ac:dyDescent="0.2">
      <c r="A16" s="5">
        <v>1973</v>
      </c>
      <c r="I16" s="24">
        <f t="shared" si="0"/>
        <v>0</v>
      </c>
      <c r="K16" s="13">
        <v>0</v>
      </c>
      <c r="L16" s="13">
        <v>0</v>
      </c>
    </row>
    <row r="17" spans="1:12" x14ac:dyDescent="0.2">
      <c r="A17" s="5">
        <v>1974</v>
      </c>
      <c r="I17" s="24">
        <f t="shared" si="0"/>
        <v>0</v>
      </c>
      <c r="K17" s="13">
        <v>0</v>
      </c>
      <c r="L17" s="13">
        <v>0</v>
      </c>
    </row>
    <row r="18" spans="1:12" x14ac:dyDescent="0.2">
      <c r="A18" s="5">
        <v>1975</v>
      </c>
      <c r="I18" s="24">
        <f t="shared" si="0"/>
        <v>0</v>
      </c>
      <c r="K18" s="13">
        <v>0</v>
      </c>
      <c r="L18" s="13">
        <v>0</v>
      </c>
    </row>
    <row r="19" spans="1:12" x14ac:dyDescent="0.2">
      <c r="A19" s="5">
        <v>1976</v>
      </c>
      <c r="I19" s="24">
        <f t="shared" si="0"/>
        <v>0</v>
      </c>
      <c r="K19" s="13">
        <v>0</v>
      </c>
      <c r="L19" s="13">
        <v>0</v>
      </c>
    </row>
    <row r="20" spans="1:12" x14ac:dyDescent="0.2">
      <c r="A20" s="5">
        <v>1977</v>
      </c>
      <c r="I20" s="24">
        <f t="shared" si="0"/>
        <v>0</v>
      </c>
      <c r="K20" s="13">
        <v>0</v>
      </c>
      <c r="L20" s="13">
        <v>0</v>
      </c>
    </row>
    <row r="21" spans="1:12" x14ac:dyDescent="0.2">
      <c r="A21" s="5">
        <v>1978</v>
      </c>
      <c r="I21" s="24">
        <f t="shared" si="0"/>
        <v>0</v>
      </c>
      <c r="K21" s="13">
        <v>0</v>
      </c>
      <c r="L21" s="13">
        <v>0</v>
      </c>
    </row>
    <row r="22" spans="1:12" x14ac:dyDescent="0.2">
      <c r="A22" s="5">
        <v>1979</v>
      </c>
      <c r="I22" s="24">
        <f t="shared" si="0"/>
        <v>0</v>
      </c>
      <c r="K22" s="13">
        <v>0</v>
      </c>
      <c r="L22" s="13">
        <v>0</v>
      </c>
    </row>
    <row r="23" spans="1:12" x14ac:dyDescent="0.2">
      <c r="A23" s="5">
        <v>1980</v>
      </c>
      <c r="I23" s="24">
        <f t="shared" si="0"/>
        <v>0</v>
      </c>
      <c r="K23" s="13">
        <v>0</v>
      </c>
      <c r="L23" s="13">
        <v>0</v>
      </c>
    </row>
    <row r="24" spans="1:12" x14ac:dyDescent="0.2">
      <c r="A24" s="5">
        <v>1981</v>
      </c>
      <c r="I24" s="24">
        <f t="shared" si="0"/>
        <v>0</v>
      </c>
      <c r="K24" s="13">
        <v>0</v>
      </c>
      <c r="L24" s="13">
        <v>0</v>
      </c>
    </row>
    <row r="25" spans="1:12" x14ac:dyDescent="0.2">
      <c r="A25" s="5">
        <v>1982</v>
      </c>
      <c r="I25" s="24">
        <f t="shared" si="0"/>
        <v>0</v>
      </c>
      <c r="K25" s="13">
        <v>0</v>
      </c>
      <c r="L25" s="13">
        <v>0</v>
      </c>
    </row>
    <row r="26" spans="1:12" x14ac:dyDescent="0.2">
      <c r="A26" s="5">
        <v>1983</v>
      </c>
      <c r="I26" s="24">
        <f t="shared" si="0"/>
        <v>0</v>
      </c>
      <c r="K26" s="13">
        <v>0</v>
      </c>
      <c r="L26" s="13">
        <v>0</v>
      </c>
    </row>
    <row r="27" spans="1:12" x14ac:dyDescent="0.2">
      <c r="A27" s="5">
        <v>1984</v>
      </c>
      <c r="I27" s="24">
        <f t="shared" si="0"/>
        <v>0</v>
      </c>
      <c r="K27" s="13">
        <v>0</v>
      </c>
      <c r="L27" s="13">
        <v>0</v>
      </c>
    </row>
    <row r="28" spans="1:12" x14ac:dyDescent="0.2">
      <c r="A28" s="5">
        <v>1985</v>
      </c>
      <c r="I28" s="24">
        <f t="shared" si="0"/>
        <v>0</v>
      </c>
      <c r="K28" s="13">
        <v>0</v>
      </c>
      <c r="L28" s="13">
        <v>0</v>
      </c>
    </row>
    <row r="29" spans="1:12" x14ac:dyDescent="0.2">
      <c r="A29" s="5">
        <v>1986</v>
      </c>
      <c r="I29" s="24">
        <f t="shared" si="0"/>
        <v>0</v>
      </c>
      <c r="K29" s="13">
        <v>0</v>
      </c>
      <c r="L29" s="13">
        <v>0</v>
      </c>
    </row>
    <row r="30" spans="1:12" x14ac:dyDescent="0.2">
      <c r="A30" s="5">
        <v>1987</v>
      </c>
      <c r="I30" s="24">
        <f t="shared" si="0"/>
        <v>0</v>
      </c>
      <c r="K30" s="13">
        <v>0</v>
      </c>
      <c r="L30" s="13">
        <v>0</v>
      </c>
    </row>
    <row r="31" spans="1:12" x14ac:dyDescent="0.2">
      <c r="A31" s="5">
        <v>1988</v>
      </c>
      <c r="I31" s="24">
        <f t="shared" si="0"/>
        <v>0</v>
      </c>
      <c r="K31" s="13">
        <v>0</v>
      </c>
      <c r="L31" s="13">
        <v>0</v>
      </c>
    </row>
    <row r="32" spans="1:12" x14ac:dyDescent="0.2">
      <c r="A32" s="5">
        <v>1989</v>
      </c>
      <c r="I32" s="24">
        <f t="shared" si="0"/>
        <v>0</v>
      </c>
      <c r="K32" s="13">
        <v>0</v>
      </c>
      <c r="L32" s="13">
        <v>0</v>
      </c>
    </row>
    <row r="33" spans="1:25" x14ac:dyDescent="0.2">
      <c r="A33" s="5">
        <v>1990</v>
      </c>
      <c r="I33" s="24">
        <f t="shared" si="0"/>
        <v>0</v>
      </c>
      <c r="K33" s="13">
        <v>0</v>
      </c>
      <c r="L33" s="13">
        <v>0</v>
      </c>
    </row>
    <row r="34" spans="1:25" x14ac:dyDescent="0.2">
      <c r="A34" s="5">
        <v>1991</v>
      </c>
      <c r="I34" s="24">
        <f t="shared" si="0"/>
        <v>0</v>
      </c>
      <c r="K34" s="13">
        <v>0</v>
      </c>
      <c r="L34" s="13">
        <v>0</v>
      </c>
    </row>
    <row r="35" spans="1:25" x14ac:dyDescent="0.2">
      <c r="A35" s="5">
        <v>1992</v>
      </c>
      <c r="I35" s="24">
        <f t="shared" si="0"/>
        <v>0</v>
      </c>
      <c r="K35" s="13">
        <v>0</v>
      </c>
      <c r="L35" s="13">
        <v>0</v>
      </c>
    </row>
    <row r="36" spans="1:25" x14ac:dyDescent="0.2">
      <c r="A36" s="5">
        <v>1993</v>
      </c>
      <c r="I36" s="24">
        <f t="shared" si="0"/>
        <v>0</v>
      </c>
      <c r="K36" s="13">
        <v>0</v>
      </c>
      <c r="L36" s="13">
        <v>0</v>
      </c>
    </row>
    <row r="37" spans="1:25" x14ac:dyDescent="0.2">
      <c r="A37" s="5">
        <v>1994</v>
      </c>
      <c r="I37" s="24">
        <f t="shared" si="0"/>
        <v>0</v>
      </c>
      <c r="K37" s="13">
        <v>0</v>
      </c>
      <c r="L37" s="13">
        <v>0</v>
      </c>
    </row>
    <row r="38" spans="1:25" x14ac:dyDescent="0.2">
      <c r="A38" s="5">
        <v>1995</v>
      </c>
      <c r="I38" s="24">
        <f t="shared" si="0"/>
        <v>0</v>
      </c>
      <c r="K38" s="13">
        <v>0</v>
      </c>
      <c r="L38" s="13">
        <v>0</v>
      </c>
    </row>
    <row r="39" spans="1:25" x14ac:dyDescent="0.2">
      <c r="A39" s="5">
        <v>1996</v>
      </c>
      <c r="I39" s="24">
        <f t="shared" si="0"/>
        <v>0</v>
      </c>
      <c r="K39" s="13">
        <v>0</v>
      </c>
      <c r="L39" s="13">
        <v>0</v>
      </c>
    </row>
    <row r="40" spans="1:25" x14ac:dyDescent="0.2">
      <c r="A40" s="5">
        <v>1997</v>
      </c>
      <c r="I40" s="24">
        <f t="shared" si="0"/>
        <v>0</v>
      </c>
      <c r="K40" s="13">
        <v>0</v>
      </c>
      <c r="L40" s="13">
        <v>0</v>
      </c>
    </row>
    <row r="41" spans="1:25" x14ac:dyDescent="0.2">
      <c r="A41" s="5">
        <v>1998</v>
      </c>
      <c r="I41" s="24">
        <f t="shared" si="0"/>
        <v>0</v>
      </c>
      <c r="K41" s="13">
        <v>0</v>
      </c>
      <c r="L41" s="13">
        <v>0</v>
      </c>
    </row>
    <row r="42" spans="1:25" x14ac:dyDescent="0.2">
      <c r="A42" s="5">
        <v>1999</v>
      </c>
      <c r="I42" s="24">
        <f t="shared" si="0"/>
        <v>0</v>
      </c>
      <c r="K42" s="13">
        <v>0</v>
      </c>
      <c r="L42" s="13">
        <v>0</v>
      </c>
    </row>
    <row r="43" spans="1:25" x14ac:dyDescent="0.2">
      <c r="A43" s="5">
        <v>2000</v>
      </c>
      <c r="I43" s="24">
        <f t="shared" si="0"/>
        <v>0</v>
      </c>
      <c r="K43" s="13">
        <v>0</v>
      </c>
      <c r="L43" s="13">
        <v>0</v>
      </c>
    </row>
    <row r="44" spans="1:25" x14ac:dyDescent="0.2">
      <c r="A44" s="5">
        <v>2001</v>
      </c>
      <c r="I44" s="24">
        <f t="shared" si="0"/>
        <v>0</v>
      </c>
      <c r="K44" s="13">
        <v>0</v>
      </c>
      <c r="L44" s="13">
        <v>0</v>
      </c>
    </row>
    <row r="45" spans="1:25" x14ac:dyDescent="0.2">
      <c r="A45" s="5">
        <v>2002</v>
      </c>
      <c r="I45" s="24">
        <f t="shared" si="0"/>
        <v>0</v>
      </c>
      <c r="K45" s="13">
        <v>0</v>
      </c>
      <c r="L45" s="13">
        <v>0</v>
      </c>
    </row>
    <row r="46" spans="1:25" x14ac:dyDescent="0.2">
      <c r="A46" s="5">
        <v>2003</v>
      </c>
      <c r="I46" s="24">
        <f t="shared" si="0"/>
        <v>0</v>
      </c>
      <c r="K46" s="13">
        <v>0</v>
      </c>
      <c r="L46" s="13">
        <v>0</v>
      </c>
    </row>
    <row r="47" spans="1:25" x14ac:dyDescent="0.2">
      <c r="A47" s="5">
        <v>2004</v>
      </c>
      <c r="B47" s="13">
        <v>135.230356</v>
      </c>
      <c r="I47" s="24">
        <f t="shared" si="0"/>
        <v>0</v>
      </c>
      <c r="K47" s="13">
        <v>-6.2303559999999996</v>
      </c>
      <c r="L47" s="13">
        <v>0</v>
      </c>
      <c r="Y47" s="13">
        <v>129.00000000000003</v>
      </c>
    </row>
    <row r="48" spans="1:25" x14ac:dyDescent="0.2">
      <c r="A48" s="5">
        <v>2005</v>
      </c>
      <c r="B48" s="13">
        <v>135.16789119000003</v>
      </c>
      <c r="I48" s="24">
        <f t="shared" si="0"/>
        <v>0</v>
      </c>
      <c r="K48" s="13">
        <v>-6.1678911900000006</v>
      </c>
      <c r="L48" s="13">
        <v>0</v>
      </c>
      <c r="Y48" s="13">
        <v>129.00000000000003</v>
      </c>
    </row>
    <row r="49" spans="1:25" x14ac:dyDescent="0.2">
      <c r="A49" s="5">
        <v>2006</v>
      </c>
      <c r="B49" s="13">
        <v>134.98904000000002</v>
      </c>
      <c r="I49" s="24">
        <f t="shared" si="0"/>
        <v>0</v>
      </c>
      <c r="K49" s="13">
        <v>-5.9890400000000001</v>
      </c>
      <c r="L49" s="13">
        <v>0</v>
      </c>
      <c r="Y49" s="13">
        <v>129.00000000000003</v>
      </c>
    </row>
    <row r="50" spans="1:25" x14ac:dyDescent="0.2">
      <c r="A50" s="6">
        <v>2007</v>
      </c>
      <c r="B50" s="12">
        <v>134.225634684</v>
      </c>
      <c r="I50" s="24">
        <f t="shared" si="0"/>
        <v>0</v>
      </c>
      <c r="K50" s="12">
        <v>-5.2969979999999994</v>
      </c>
      <c r="L50" s="12">
        <v>0</v>
      </c>
      <c r="Y50" s="12">
        <v>128.92863668399997</v>
      </c>
    </row>
    <row r="51" spans="1:25" x14ac:dyDescent="0.2">
      <c r="A51" s="6">
        <v>2008</v>
      </c>
      <c r="B51" s="12">
        <v>132.536429392</v>
      </c>
      <c r="I51" s="24">
        <f t="shared" si="0"/>
        <v>0</v>
      </c>
      <c r="K51" s="12">
        <v>-3.6077927079999998</v>
      </c>
      <c r="L51" s="12">
        <v>0</v>
      </c>
      <c r="Y51" s="12">
        <v>128.92863668399997</v>
      </c>
    </row>
    <row r="52" spans="1:25" x14ac:dyDescent="0.2">
      <c r="A52" s="6">
        <v>2009</v>
      </c>
      <c r="B52" s="12">
        <v>132.09614814359998</v>
      </c>
      <c r="I52" s="24">
        <f t="shared" si="0"/>
        <v>0</v>
      </c>
      <c r="K52" s="12">
        <v>-3.1675114596000005</v>
      </c>
      <c r="L52" s="12">
        <v>0</v>
      </c>
      <c r="Y52" s="12">
        <v>128.92863668399997</v>
      </c>
    </row>
    <row r="53" spans="1:25" x14ac:dyDescent="0.2">
      <c r="A53" s="6">
        <v>2010</v>
      </c>
      <c r="B53" s="12">
        <v>131.10887481719999</v>
      </c>
      <c r="I53" s="24">
        <f t="shared" si="0"/>
        <v>0</v>
      </c>
      <c r="K53" s="12">
        <v>-2.1802381332</v>
      </c>
      <c r="L53" s="12">
        <v>0</v>
      </c>
      <c r="Y53" s="12">
        <v>128.92863668399997</v>
      </c>
    </row>
    <row r="54" spans="1:25" x14ac:dyDescent="0.2">
      <c r="A54" s="6">
        <v>2011</v>
      </c>
      <c r="B54" s="12">
        <v>131.25321668399999</v>
      </c>
      <c r="I54" s="24">
        <f t="shared" si="0"/>
        <v>0</v>
      </c>
      <c r="K54" s="12">
        <v>-2.2558660000000001</v>
      </c>
      <c r="L54" s="12">
        <v>-6.8713999999999997E-2</v>
      </c>
      <c r="Y54" s="12">
        <v>128.92863668399997</v>
      </c>
    </row>
    <row r="55" spans="1:25" x14ac:dyDescent="0.2">
      <c r="A55" s="6">
        <v>2012</v>
      </c>
      <c r="B55" s="12">
        <v>160.80208992663799</v>
      </c>
      <c r="I55" s="24">
        <f t="shared" si="0"/>
        <v>0</v>
      </c>
      <c r="K55" s="12">
        <v>-31.754687242637999</v>
      </c>
      <c r="L55" s="12">
        <v>-0.118766</v>
      </c>
      <c r="Y55" s="12">
        <v>128.92863668399997</v>
      </c>
    </row>
    <row r="56" spans="1:25" x14ac:dyDescent="0.2">
      <c r="A56" s="6">
        <v>2013</v>
      </c>
      <c r="B56" s="12">
        <v>168.01998621999999</v>
      </c>
      <c r="I56" s="24">
        <f t="shared" si="0"/>
        <v>0</v>
      </c>
      <c r="K56" s="12">
        <v>-38.904385535999992</v>
      </c>
      <c r="L56" s="12">
        <v>-0.18696399999999999</v>
      </c>
      <c r="Y56" s="12">
        <v>128.92863668399997</v>
      </c>
    </row>
    <row r="57" spans="1:25" x14ac:dyDescent="0.2">
      <c r="A57" s="6">
        <v>2014</v>
      </c>
      <c r="B57" s="12">
        <v>182.20486268400001</v>
      </c>
      <c r="I57" s="24">
        <f t="shared" si="0"/>
        <v>0</v>
      </c>
      <c r="K57" s="12">
        <v>-53.242083999999998</v>
      </c>
      <c r="L57" s="12">
        <v>-3.4141999999999999E-2</v>
      </c>
      <c r="Y57" s="12">
        <v>128.92863668399997</v>
      </c>
    </row>
    <row r="58" spans="1:25" x14ac:dyDescent="0.2">
      <c r="A58" s="6">
        <v>2015</v>
      </c>
      <c r="B58" s="12">
        <v>179.95544350199998</v>
      </c>
      <c r="I58" s="24">
        <f t="shared" si="0"/>
        <v>0</v>
      </c>
      <c r="K58" s="12">
        <v>-50.993782817999993</v>
      </c>
      <c r="L58" s="12">
        <v>-3.3023999999999998E-2</v>
      </c>
      <c r="Y58" s="12">
        <v>128.92863668399997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45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1">
        <v>0</v>
      </c>
      <c r="I3" s="24">
        <f>-B3-L3+Z3</f>
        <v>0</v>
      </c>
      <c r="K3" s="8"/>
      <c r="L3" s="8">
        <v>0</v>
      </c>
      <c r="O3" s="3"/>
      <c r="Z3" s="1">
        <v>0</v>
      </c>
    </row>
    <row r="4" spans="1:26" x14ac:dyDescent="0.2">
      <c r="A4" s="5">
        <v>1961</v>
      </c>
      <c r="B4" s="8">
        <v>0</v>
      </c>
      <c r="I4" s="24">
        <f t="shared" ref="I4:I58" si="0">-B4-L4+Z4</f>
        <v>0</v>
      </c>
      <c r="K4" s="8"/>
      <c r="L4" s="8">
        <v>0</v>
      </c>
      <c r="O4" s="3"/>
      <c r="Z4" s="8">
        <v>0</v>
      </c>
    </row>
    <row r="5" spans="1:26" x14ac:dyDescent="0.2">
      <c r="A5" s="5">
        <v>1962</v>
      </c>
      <c r="B5" s="8">
        <v>0</v>
      </c>
      <c r="I5" s="24">
        <f t="shared" si="0"/>
        <v>0</v>
      </c>
      <c r="K5" s="8"/>
      <c r="L5" s="8">
        <v>0</v>
      </c>
      <c r="O5" s="3"/>
      <c r="Z5" s="8">
        <v>0</v>
      </c>
    </row>
    <row r="6" spans="1:26" x14ac:dyDescent="0.2">
      <c r="A6" s="5">
        <v>1963</v>
      </c>
      <c r="B6" s="8">
        <v>0</v>
      </c>
      <c r="I6" s="24">
        <f t="shared" si="0"/>
        <v>0</v>
      </c>
      <c r="K6" s="8"/>
      <c r="L6" s="8">
        <v>0</v>
      </c>
      <c r="O6" s="3"/>
      <c r="Z6" s="8">
        <v>0</v>
      </c>
    </row>
    <row r="7" spans="1:26" x14ac:dyDescent="0.2">
      <c r="A7" s="5">
        <v>1964</v>
      </c>
      <c r="B7" s="8">
        <v>0</v>
      </c>
      <c r="I7" s="24">
        <f t="shared" si="0"/>
        <v>0</v>
      </c>
      <c r="K7" s="8"/>
      <c r="L7" s="8">
        <v>0</v>
      </c>
      <c r="O7" s="3"/>
      <c r="Z7" s="8">
        <v>0</v>
      </c>
    </row>
    <row r="8" spans="1:26" x14ac:dyDescent="0.2">
      <c r="A8" s="5">
        <v>1965</v>
      </c>
      <c r="B8" s="8">
        <v>0</v>
      </c>
      <c r="I8" s="24">
        <f t="shared" si="0"/>
        <v>0</v>
      </c>
      <c r="K8" s="8"/>
      <c r="L8" s="8">
        <v>0</v>
      </c>
      <c r="O8" s="3"/>
      <c r="Z8" s="8">
        <v>0</v>
      </c>
    </row>
    <row r="9" spans="1:26" x14ac:dyDescent="0.2">
      <c r="A9" s="5">
        <v>1966</v>
      </c>
      <c r="B9" s="8">
        <v>0</v>
      </c>
      <c r="I9" s="24">
        <f t="shared" si="0"/>
        <v>0</v>
      </c>
      <c r="K9" s="8"/>
      <c r="L9" s="8">
        <v>0</v>
      </c>
      <c r="O9" s="3"/>
      <c r="Z9" s="8">
        <v>0</v>
      </c>
    </row>
    <row r="10" spans="1:26" x14ac:dyDescent="0.2">
      <c r="A10" s="5">
        <v>1967</v>
      </c>
      <c r="B10" s="8">
        <v>0</v>
      </c>
      <c r="I10" s="24">
        <f t="shared" si="0"/>
        <v>0</v>
      </c>
      <c r="K10" s="8"/>
      <c r="L10" s="8">
        <v>0</v>
      </c>
      <c r="O10" s="3"/>
      <c r="Z10" s="8">
        <v>0</v>
      </c>
    </row>
    <row r="11" spans="1:26" x14ac:dyDescent="0.2">
      <c r="A11" s="5">
        <v>1968</v>
      </c>
      <c r="B11" s="8">
        <v>0</v>
      </c>
      <c r="I11" s="24">
        <f t="shared" si="0"/>
        <v>0</v>
      </c>
      <c r="K11" s="8"/>
      <c r="L11" s="8">
        <v>0</v>
      </c>
      <c r="O11" s="3"/>
      <c r="Z11" s="8">
        <v>0</v>
      </c>
    </row>
    <row r="12" spans="1:26" x14ac:dyDescent="0.2">
      <c r="A12" s="5">
        <v>1969</v>
      </c>
      <c r="B12" s="8">
        <v>0</v>
      </c>
      <c r="I12" s="24">
        <f t="shared" si="0"/>
        <v>0</v>
      </c>
      <c r="K12" s="8"/>
      <c r="L12" s="8">
        <v>0</v>
      </c>
      <c r="O12" s="3"/>
      <c r="Z12" s="8">
        <v>0</v>
      </c>
    </row>
    <row r="13" spans="1:26" x14ac:dyDescent="0.2">
      <c r="A13" s="5">
        <v>1970</v>
      </c>
      <c r="B13" s="8">
        <v>345.99999999999994</v>
      </c>
      <c r="I13" s="24">
        <f t="shared" si="0"/>
        <v>0</v>
      </c>
      <c r="K13" s="8"/>
      <c r="L13" s="8">
        <v>-15</v>
      </c>
      <c r="O13" s="3"/>
      <c r="Z13" s="8">
        <v>330.99999999999994</v>
      </c>
    </row>
    <row r="14" spans="1:26" x14ac:dyDescent="0.2">
      <c r="A14" s="5">
        <v>1971</v>
      </c>
      <c r="B14" s="8">
        <v>327</v>
      </c>
      <c r="I14" s="24">
        <f t="shared" si="0"/>
        <v>0</v>
      </c>
      <c r="K14" s="8"/>
      <c r="L14" s="8">
        <v>-15.999999999999998</v>
      </c>
      <c r="O14" s="3"/>
      <c r="Z14" s="8">
        <v>311</v>
      </c>
    </row>
    <row r="15" spans="1:26" x14ac:dyDescent="0.2">
      <c r="A15" s="5">
        <v>1972</v>
      </c>
      <c r="B15" s="8">
        <v>428</v>
      </c>
      <c r="I15" s="24">
        <f t="shared" si="0"/>
        <v>0</v>
      </c>
      <c r="K15" s="8"/>
      <c r="L15" s="8">
        <v>-23</v>
      </c>
      <c r="O15" s="3"/>
      <c r="Z15" s="8">
        <v>405</v>
      </c>
    </row>
    <row r="16" spans="1:26" x14ac:dyDescent="0.2">
      <c r="A16" s="5">
        <v>1973</v>
      </c>
      <c r="B16" s="8">
        <v>594</v>
      </c>
      <c r="I16" s="24">
        <f t="shared" si="0"/>
        <v>0</v>
      </c>
      <c r="K16" s="8"/>
      <c r="L16" s="8">
        <v>-16.999999999999996</v>
      </c>
      <c r="O16" s="3"/>
      <c r="Z16" s="8">
        <v>577</v>
      </c>
    </row>
    <row r="17" spans="1:26" x14ac:dyDescent="0.2">
      <c r="A17" s="5">
        <v>1974</v>
      </c>
      <c r="B17" s="8">
        <v>547</v>
      </c>
      <c r="I17" s="24">
        <f t="shared" si="0"/>
        <v>0</v>
      </c>
      <c r="K17" s="8"/>
      <c r="L17" s="8">
        <v>-18.999999999999996</v>
      </c>
      <c r="O17" s="3"/>
      <c r="Z17" s="8">
        <v>528</v>
      </c>
    </row>
    <row r="18" spans="1:26" x14ac:dyDescent="0.2">
      <c r="A18" s="5">
        <v>1975</v>
      </c>
      <c r="B18" s="8">
        <v>532.99999999999989</v>
      </c>
      <c r="I18" s="24">
        <f t="shared" si="0"/>
        <v>0</v>
      </c>
      <c r="K18" s="8"/>
      <c r="L18" s="8">
        <v>-18</v>
      </c>
      <c r="O18" s="3"/>
      <c r="Z18" s="8">
        <v>514.99999999999989</v>
      </c>
    </row>
    <row r="19" spans="1:26" x14ac:dyDescent="0.2">
      <c r="A19" s="5">
        <v>1976</v>
      </c>
      <c r="B19" s="8">
        <v>531</v>
      </c>
      <c r="I19" s="24">
        <f t="shared" si="0"/>
        <v>0</v>
      </c>
      <c r="K19" s="8"/>
      <c r="L19" s="8">
        <v>-16.999999999999996</v>
      </c>
      <c r="O19" s="3"/>
      <c r="Z19" s="8">
        <v>513.99999999999989</v>
      </c>
    </row>
    <row r="20" spans="1:26" x14ac:dyDescent="0.2">
      <c r="A20" s="5">
        <v>1977</v>
      </c>
      <c r="B20" s="8">
        <v>570</v>
      </c>
      <c r="I20" s="24">
        <f t="shared" si="0"/>
        <v>0</v>
      </c>
      <c r="K20" s="8"/>
      <c r="L20" s="8">
        <v>-16.999999999999996</v>
      </c>
      <c r="O20" s="3"/>
      <c r="Z20" s="8">
        <v>553</v>
      </c>
    </row>
    <row r="21" spans="1:26" x14ac:dyDescent="0.2">
      <c r="A21" s="5">
        <v>1978</v>
      </c>
      <c r="B21" s="8">
        <v>526.99999999999989</v>
      </c>
      <c r="I21" s="24">
        <f t="shared" si="0"/>
        <v>0</v>
      </c>
      <c r="K21" s="8"/>
      <c r="L21" s="8">
        <v>-16.999999999999996</v>
      </c>
      <c r="O21" s="3"/>
      <c r="Z21" s="8">
        <v>509.99999999999989</v>
      </c>
    </row>
    <row r="22" spans="1:26" x14ac:dyDescent="0.2">
      <c r="A22" s="5">
        <v>1979</v>
      </c>
      <c r="B22" s="8">
        <v>537</v>
      </c>
      <c r="I22" s="24">
        <f t="shared" si="0"/>
        <v>0</v>
      </c>
      <c r="K22" s="8"/>
      <c r="L22" s="8">
        <v>-18</v>
      </c>
      <c r="O22" s="3"/>
      <c r="Z22" s="8">
        <v>519</v>
      </c>
    </row>
    <row r="23" spans="1:26" x14ac:dyDescent="0.2">
      <c r="A23" s="5">
        <v>1980</v>
      </c>
      <c r="B23" s="8">
        <v>673</v>
      </c>
      <c r="I23" s="24">
        <f t="shared" si="0"/>
        <v>0</v>
      </c>
      <c r="K23" s="8"/>
      <c r="L23" s="8">
        <v>-23</v>
      </c>
      <c r="O23" s="3"/>
      <c r="Z23" s="8">
        <v>650.00000000000011</v>
      </c>
    </row>
    <row r="24" spans="1:26" x14ac:dyDescent="0.2">
      <c r="A24" s="5">
        <v>1981</v>
      </c>
      <c r="B24" s="8">
        <v>582</v>
      </c>
      <c r="I24" s="24">
        <f t="shared" si="0"/>
        <v>0</v>
      </c>
      <c r="K24" s="8"/>
      <c r="L24" s="8">
        <v>-21</v>
      </c>
      <c r="O24" s="3"/>
      <c r="Z24" s="8">
        <v>561</v>
      </c>
    </row>
    <row r="25" spans="1:26" x14ac:dyDescent="0.2">
      <c r="A25" s="5">
        <v>1982</v>
      </c>
      <c r="B25" s="8">
        <v>541</v>
      </c>
      <c r="I25" s="24">
        <f t="shared" si="0"/>
        <v>0</v>
      </c>
      <c r="K25" s="8"/>
      <c r="L25" s="8">
        <v>-33</v>
      </c>
      <c r="O25" s="3"/>
      <c r="Z25" s="8">
        <v>507.99999999999994</v>
      </c>
    </row>
    <row r="26" spans="1:26" x14ac:dyDescent="0.2">
      <c r="A26" s="5">
        <v>1983</v>
      </c>
      <c r="B26" s="8">
        <v>577.99999999999989</v>
      </c>
      <c r="I26" s="24">
        <f t="shared" si="0"/>
        <v>0</v>
      </c>
      <c r="K26" s="8"/>
      <c r="L26" s="8">
        <v>-30</v>
      </c>
      <c r="O26" s="3"/>
      <c r="Z26" s="8">
        <v>547.99999999999989</v>
      </c>
    </row>
    <row r="27" spans="1:26" x14ac:dyDescent="0.2">
      <c r="A27" s="5">
        <v>1984</v>
      </c>
      <c r="B27" s="8">
        <v>607</v>
      </c>
      <c r="I27" s="24">
        <f t="shared" si="0"/>
        <v>0</v>
      </c>
      <c r="K27" s="8"/>
      <c r="L27" s="8">
        <v>-30</v>
      </c>
      <c r="O27" s="3"/>
      <c r="Z27" s="8">
        <v>577</v>
      </c>
    </row>
    <row r="28" spans="1:26" x14ac:dyDescent="0.2">
      <c r="A28" s="5">
        <v>1985</v>
      </c>
      <c r="B28" s="8">
        <v>553</v>
      </c>
      <c r="I28" s="24">
        <f t="shared" si="0"/>
        <v>0</v>
      </c>
      <c r="K28" s="8"/>
      <c r="L28" s="8">
        <v>-27.999999999999996</v>
      </c>
      <c r="O28" s="3"/>
      <c r="Z28" s="8">
        <v>525</v>
      </c>
    </row>
    <row r="29" spans="1:26" x14ac:dyDescent="0.2">
      <c r="A29" s="5">
        <v>1986</v>
      </c>
      <c r="B29" s="8">
        <v>537</v>
      </c>
      <c r="I29" s="24">
        <f t="shared" si="0"/>
        <v>0</v>
      </c>
      <c r="K29" s="8"/>
      <c r="L29" s="8">
        <v>-30</v>
      </c>
      <c r="O29" s="3"/>
      <c r="Z29" s="8">
        <v>507</v>
      </c>
    </row>
    <row r="30" spans="1:26" x14ac:dyDescent="0.2">
      <c r="A30" s="5">
        <v>1987</v>
      </c>
      <c r="B30" s="8">
        <v>588.99999999999989</v>
      </c>
      <c r="I30" s="24">
        <f t="shared" si="0"/>
        <v>0</v>
      </c>
      <c r="K30" s="8"/>
      <c r="L30" s="8">
        <v>-30.999999999999996</v>
      </c>
      <c r="O30" s="3"/>
      <c r="Z30" s="8">
        <v>557.99999999999989</v>
      </c>
    </row>
    <row r="31" spans="1:26" x14ac:dyDescent="0.2">
      <c r="A31" s="5">
        <v>1988</v>
      </c>
      <c r="B31" s="8">
        <v>552</v>
      </c>
      <c r="I31" s="24">
        <f t="shared" si="0"/>
        <v>0</v>
      </c>
      <c r="K31" s="8"/>
      <c r="L31" s="8">
        <v>-33.999999999999993</v>
      </c>
      <c r="O31" s="3"/>
      <c r="Z31" s="8">
        <v>518</v>
      </c>
    </row>
    <row r="32" spans="1:26" x14ac:dyDescent="0.2">
      <c r="A32" s="5">
        <v>1989</v>
      </c>
      <c r="B32" s="8">
        <v>443</v>
      </c>
      <c r="I32" s="24">
        <f t="shared" si="0"/>
        <v>0</v>
      </c>
      <c r="K32" s="8"/>
      <c r="L32" s="8">
        <v>-30</v>
      </c>
      <c r="O32" s="3"/>
      <c r="Z32" s="8">
        <v>413</v>
      </c>
    </row>
    <row r="33" spans="1:26" x14ac:dyDescent="0.2">
      <c r="A33" s="5">
        <v>1990</v>
      </c>
      <c r="B33" s="8">
        <v>441.99999999999989</v>
      </c>
      <c r="I33" s="24">
        <f t="shared" si="0"/>
        <v>0</v>
      </c>
      <c r="K33" s="8"/>
      <c r="L33" s="8">
        <v>-12</v>
      </c>
      <c r="O33" s="3"/>
      <c r="Z33" s="8">
        <v>429.99999999999989</v>
      </c>
    </row>
    <row r="34" spans="1:26" x14ac:dyDescent="0.2">
      <c r="A34" s="5">
        <v>1991</v>
      </c>
      <c r="B34" s="8">
        <v>441.99999999999989</v>
      </c>
      <c r="I34" s="24">
        <f t="shared" si="0"/>
        <v>0</v>
      </c>
      <c r="K34" s="8"/>
      <c r="L34" s="8">
        <v>-13.649999999999999</v>
      </c>
      <c r="O34" s="3"/>
      <c r="Z34" s="8">
        <v>428.34999999999991</v>
      </c>
    </row>
    <row r="35" spans="1:26" x14ac:dyDescent="0.2">
      <c r="A35" s="5">
        <v>1992</v>
      </c>
      <c r="B35" s="8">
        <v>454.99999999999994</v>
      </c>
      <c r="I35" s="24">
        <f t="shared" si="0"/>
        <v>0</v>
      </c>
      <c r="K35" s="8"/>
      <c r="L35" s="8">
        <v>-15.859999999999996</v>
      </c>
      <c r="O35" s="3"/>
      <c r="Z35" s="8">
        <v>439.13999999999993</v>
      </c>
    </row>
    <row r="36" spans="1:26" x14ac:dyDescent="0.2">
      <c r="A36" s="5">
        <v>1993</v>
      </c>
      <c r="B36" s="8">
        <v>536</v>
      </c>
      <c r="I36" s="24">
        <f t="shared" si="0"/>
        <v>0</v>
      </c>
      <c r="K36" s="8"/>
      <c r="L36" s="8">
        <v>-18.850000000000001</v>
      </c>
      <c r="O36" s="3"/>
      <c r="Z36" s="8">
        <v>517.15</v>
      </c>
    </row>
    <row r="37" spans="1:26" x14ac:dyDescent="0.2">
      <c r="A37" s="5">
        <v>1994</v>
      </c>
      <c r="B37" s="8">
        <v>586</v>
      </c>
      <c r="I37" s="24">
        <f t="shared" si="0"/>
        <v>0</v>
      </c>
      <c r="K37" s="8"/>
      <c r="L37" s="8">
        <v>-18.98</v>
      </c>
      <c r="O37" s="3"/>
      <c r="Z37" s="8">
        <v>567.01999999999987</v>
      </c>
    </row>
    <row r="38" spans="1:26" x14ac:dyDescent="0.2">
      <c r="A38" s="5">
        <v>1995</v>
      </c>
      <c r="B38" s="8">
        <v>714</v>
      </c>
      <c r="I38" s="24">
        <f t="shared" si="0"/>
        <v>0</v>
      </c>
      <c r="K38" s="8"/>
      <c r="L38" s="8">
        <v>-21.709999999999997</v>
      </c>
      <c r="O38" s="3"/>
      <c r="Z38" s="8">
        <v>692.29</v>
      </c>
    </row>
    <row r="39" spans="1:26" x14ac:dyDescent="0.2">
      <c r="A39" s="5">
        <v>1996</v>
      </c>
      <c r="B39" s="8">
        <v>708.99999999999989</v>
      </c>
      <c r="I39" s="24">
        <f t="shared" si="0"/>
        <v>0</v>
      </c>
      <c r="K39" s="8"/>
      <c r="L39" s="8">
        <v>-31.2</v>
      </c>
      <c r="O39" s="3"/>
      <c r="Z39" s="8">
        <v>677.79999999999984</v>
      </c>
    </row>
    <row r="40" spans="1:26" x14ac:dyDescent="0.2">
      <c r="A40" s="5">
        <v>1997</v>
      </c>
      <c r="B40" s="8">
        <v>783.99999999999989</v>
      </c>
      <c r="I40" s="24">
        <f t="shared" si="0"/>
        <v>0</v>
      </c>
      <c r="K40" s="8"/>
      <c r="L40" s="8">
        <v>-30.999999999999996</v>
      </c>
      <c r="O40" s="3"/>
      <c r="Z40" s="8">
        <v>752.99999999999989</v>
      </c>
    </row>
    <row r="41" spans="1:26" x14ac:dyDescent="0.2">
      <c r="A41" s="5">
        <v>1998</v>
      </c>
      <c r="B41" s="8">
        <v>867.99999999999989</v>
      </c>
      <c r="I41" s="24">
        <f t="shared" si="0"/>
        <v>0</v>
      </c>
      <c r="K41" s="8"/>
      <c r="L41" s="8">
        <v>-37.04999999999999</v>
      </c>
      <c r="O41" s="3"/>
      <c r="Z41" s="8">
        <v>830.94999999999993</v>
      </c>
    </row>
    <row r="42" spans="1:26" x14ac:dyDescent="0.2">
      <c r="A42" s="5">
        <v>1999</v>
      </c>
      <c r="B42" s="8">
        <v>832</v>
      </c>
      <c r="I42" s="24">
        <f t="shared" si="0"/>
        <v>0</v>
      </c>
      <c r="K42" s="8"/>
      <c r="L42" s="8">
        <v>-35.1</v>
      </c>
      <c r="O42" s="3"/>
      <c r="Z42" s="8">
        <v>796.9</v>
      </c>
    </row>
    <row r="43" spans="1:26" x14ac:dyDescent="0.2">
      <c r="A43" s="5">
        <v>2000</v>
      </c>
      <c r="B43" s="8">
        <v>883.99999999999977</v>
      </c>
      <c r="I43" s="24">
        <f t="shared" si="0"/>
        <v>0</v>
      </c>
      <c r="K43" s="8"/>
      <c r="L43" s="8">
        <v>-44.46</v>
      </c>
      <c r="O43" s="3"/>
      <c r="Z43" s="8">
        <v>839.53999999999974</v>
      </c>
    </row>
    <row r="44" spans="1:26" x14ac:dyDescent="0.2">
      <c r="A44" s="5">
        <v>2001</v>
      </c>
      <c r="B44" s="8">
        <v>910</v>
      </c>
      <c r="I44" s="24">
        <f t="shared" si="0"/>
        <v>0</v>
      </c>
      <c r="K44" s="8"/>
      <c r="L44" s="8">
        <v>-45</v>
      </c>
      <c r="O44" s="3"/>
      <c r="Z44" s="8">
        <v>865</v>
      </c>
    </row>
    <row r="45" spans="1:26" x14ac:dyDescent="0.2">
      <c r="A45" s="5">
        <v>2002</v>
      </c>
      <c r="B45" s="8">
        <v>676</v>
      </c>
      <c r="I45" s="24">
        <f t="shared" si="0"/>
        <v>0</v>
      </c>
      <c r="K45" s="8"/>
      <c r="L45" s="8">
        <v>-63</v>
      </c>
      <c r="O45" s="3"/>
      <c r="Z45" s="8">
        <v>613</v>
      </c>
    </row>
    <row r="46" spans="1:26" x14ac:dyDescent="0.2">
      <c r="A46" s="5">
        <v>2003</v>
      </c>
      <c r="B46" s="8">
        <v>749.00000000000011</v>
      </c>
      <c r="I46" s="24">
        <f t="shared" si="0"/>
        <v>0</v>
      </c>
      <c r="K46" s="8"/>
      <c r="L46" s="8">
        <v>-77</v>
      </c>
      <c r="O46" s="3"/>
      <c r="Z46" s="8">
        <v>672.00000000000011</v>
      </c>
    </row>
    <row r="47" spans="1:26" x14ac:dyDescent="0.2">
      <c r="A47" s="5">
        <v>2004</v>
      </c>
      <c r="B47" s="8">
        <v>753.02767961999996</v>
      </c>
      <c r="I47" s="24">
        <f t="shared" si="0"/>
        <v>0</v>
      </c>
      <c r="K47" s="8"/>
      <c r="L47" s="8">
        <v>-64.112174999999993</v>
      </c>
      <c r="O47" s="3"/>
      <c r="Z47" s="8">
        <v>688.91550461999987</v>
      </c>
    </row>
    <row r="48" spans="1:26" x14ac:dyDescent="0.2">
      <c r="A48" s="5">
        <v>2005</v>
      </c>
      <c r="B48" s="8">
        <v>815.29779627000005</v>
      </c>
      <c r="I48" s="24">
        <f t="shared" si="0"/>
        <v>0</v>
      </c>
      <c r="K48" s="8"/>
      <c r="L48" s="8">
        <v>-78.481462499999992</v>
      </c>
      <c r="O48" s="3"/>
      <c r="Z48" s="8">
        <v>736.81633377000003</v>
      </c>
    </row>
    <row r="49" spans="1:26" x14ac:dyDescent="0.2">
      <c r="A49" s="5">
        <v>2006</v>
      </c>
      <c r="B49" s="8">
        <v>919.96392937499991</v>
      </c>
      <c r="I49" s="24">
        <f t="shared" si="0"/>
        <v>0</v>
      </c>
      <c r="K49" s="8"/>
      <c r="L49" s="8">
        <v>-92.87898749999998</v>
      </c>
      <c r="O49" s="3"/>
      <c r="Z49" s="8">
        <v>827.08494187499991</v>
      </c>
    </row>
    <row r="50" spans="1:26" x14ac:dyDescent="0.2">
      <c r="A50" s="6">
        <v>2007</v>
      </c>
      <c r="B50" s="8">
        <v>931.81048771500002</v>
      </c>
      <c r="I50" s="24">
        <f t="shared" si="0"/>
        <v>0</v>
      </c>
      <c r="K50" s="8"/>
      <c r="L50" s="8">
        <v>-115.67576249999999</v>
      </c>
      <c r="O50" s="3"/>
      <c r="Z50" s="8">
        <v>816.134725215</v>
      </c>
    </row>
    <row r="51" spans="1:26" x14ac:dyDescent="0.2">
      <c r="A51" s="6">
        <v>2008</v>
      </c>
      <c r="B51" s="8">
        <v>961.95709979999992</v>
      </c>
      <c r="I51" s="24">
        <f t="shared" si="0"/>
        <v>0</v>
      </c>
      <c r="K51" s="8"/>
      <c r="L51" s="8">
        <v>-107.603325</v>
      </c>
      <c r="O51" s="3"/>
      <c r="Z51" s="8">
        <v>854.3537748</v>
      </c>
    </row>
    <row r="52" spans="1:26" x14ac:dyDescent="0.2">
      <c r="A52" s="6">
        <v>2009</v>
      </c>
      <c r="B52" s="8">
        <v>930.01198499999987</v>
      </c>
      <c r="I52" s="24">
        <f t="shared" si="0"/>
        <v>0</v>
      </c>
      <c r="K52" s="8"/>
      <c r="L52" s="8">
        <v>-105.96791249999998</v>
      </c>
      <c r="O52" s="3"/>
      <c r="Z52" s="8">
        <v>824.04407249999986</v>
      </c>
    </row>
    <row r="53" spans="1:26" x14ac:dyDescent="0.2">
      <c r="A53" s="6">
        <v>2010</v>
      </c>
      <c r="B53" s="8">
        <v>850.05</v>
      </c>
      <c r="I53" s="24">
        <f t="shared" si="0"/>
        <v>0</v>
      </c>
      <c r="K53" s="8"/>
      <c r="L53" s="8">
        <v>-115.2950625</v>
      </c>
      <c r="O53" s="3"/>
      <c r="Z53" s="8">
        <v>734.75493749999998</v>
      </c>
    </row>
    <row r="54" spans="1:26" x14ac:dyDescent="0.2">
      <c r="A54" s="6">
        <v>2011</v>
      </c>
      <c r="B54" s="8">
        <v>891.31004999999993</v>
      </c>
      <c r="I54" s="24">
        <f t="shared" si="0"/>
        <v>0</v>
      </c>
      <c r="K54" s="8"/>
      <c r="L54" s="8">
        <v>-108.65632499999998</v>
      </c>
      <c r="O54" s="3"/>
      <c r="Z54" s="8">
        <v>782.65372500000001</v>
      </c>
    </row>
    <row r="55" spans="1:26" x14ac:dyDescent="0.2">
      <c r="A55" s="6">
        <v>2012</v>
      </c>
      <c r="B55" s="8">
        <v>889.48741499999994</v>
      </c>
      <c r="I55" s="24">
        <f t="shared" si="0"/>
        <v>0</v>
      </c>
      <c r="K55" s="8"/>
      <c r="L55" s="8">
        <v>-111.73027499999999</v>
      </c>
      <c r="O55" s="3"/>
      <c r="Z55" s="8">
        <v>777.75713999999994</v>
      </c>
    </row>
    <row r="56" spans="1:26" x14ac:dyDescent="0.2">
      <c r="A56" s="6">
        <v>2013</v>
      </c>
      <c r="B56" s="8">
        <v>787.53002701499997</v>
      </c>
      <c r="I56" s="24">
        <f t="shared" si="0"/>
        <v>0</v>
      </c>
      <c r="K56" s="8"/>
      <c r="L56" s="8">
        <v>-110.11499999999998</v>
      </c>
      <c r="O56" s="3"/>
      <c r="Z56" s="8">
        <v>677.41502701499996</v>
      </c>
    </row>
    <row r="57" spans="1:26" x14ac:dyDescent="0.2">
      <c r="A57" s="6">
        <v>2014</v>
      </c>
      <c r="B57" s="8">
        <v>866.02877999999998</v>
      </c>
      <c r="I57" s="24">
        <f t="shared" si="0"/>
        <v>0</v>
      </c>
      <c r="K57" s="8"/>
      <c r="L57" s="8">
        <v>-106.4568</v>
      </c>
      <c r="O57" s="3"/>
      <c r="Z57" s="8">
        <v>759.57197999999994</v>
      </c>
    </row>
    <row r="58" spans="1:26" x14ac:dyDescent="0.2">
      <c r="A58" s="6">
        <v>2015</v>
      </c>
      <c r="B58" s="8">
        <v>804.27559499999995</v>
      </c>
      <c r="I58" s="24">
        <f t="shared" si="0"/>
        <v>0</v>
      </c>
      <c r="K58" s="8"/>
      <c r="L58" s="8">
        <v>-145.99994999999998</v>
      </c>
      <c r="O58" s="3"/>
      <c r="Z58" s="8">
        <v>658.27564499999994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58"/>
  <sheetViews>
    <sheetView tabSelected="1" workbookViewId="0"/>
  </sheetViews>
  <sheetFormatPr defaultColWidth="11.44140625" defaultRowHeight="10.199999999999999" x14ac:dyDescent="0.2"/>
  <cols>
    <col min="1" max="1" width="11.44140625" style="1"/>
    <col min="2" max="9" width="6.6640625" style="1" customWidth="1"/>
    <col min="10" max="10" width="3.5546875" style="1" customWidth="1"/>
    <col min="11" max="11" width="7.6640625" style="1" customWidth="1"/>
    <col min="12" max="19" width="6.5546875" style="1" customWidth="1"/>
    <col min="20" max="20" width="3" style="1" customWidth="1"/>
    <col min="21" max="26" width="6.88671875" style="1" customWidth="1"/>
    <col min="27" max="16384" width="11.44140625" style="1"/>
  </cols>
  <sheetData>
    <row r="1" spans="1:26" x14ac:dyDescent="0.2">
      <c r="A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8">
        <v>0</v>
      </c>
      <c r="C3" s="9"/>
      <c r="D3" s="10">
        <v>0</v>
      </c>
      <c r="I3" s="24">
        <f>-SUM(B3:H3)-K3</f>
        <v>0</v>
      </c>
      <c r="K3" s="8">
        <v>0</v>
      </c>
      <c r="L3" s="3"/>
    </row>
    <row r="4" spans="1:26" x14ac:dyDescent="0.2">
      <c r="A4" s="5">
        <v>1961</v>
      </c>
      <c r="B4" s="8">
        <v>0</v>
      </c>
      <c r="C4" s="9"/>
      <c r="D4" s="10">
        <v>0</v>
      </c>
      <c r="I4" s="24">
        <f t="shared" ref="I4:I58" si="0">-SUM(B4:H4)-K4</f>
        <v>0</v>
      </c>
      <c r="K4" s="8">
        <v>0</v>
      </c>
      <c r="L4" s="3"/>
    </row>
    <row r="5" spans="1:26" x14ac:dyDescent="0.2">
      <c r="A5" s="5">
        <v>1962</v>
      </c>
      <c r="B5" s="8">
        <v>0</v>
      </c>
      <c r="C5" s="9"/>
      <c r="D5" s="10">
        <v>0</v>
      </c>
      <c r="I5" s="24">
        <f t="shared" si="0"/>
        <v>0</v>
      </c>
      <c r="K5" s="8">
        <v>0</v>
      </c>
      <c r="L5" s="3"/>
    </row>
    <row r="6" spans="1:26" x14ac:dyDescent="0.2">
      <c r="A6" s="5">
        <v>1963</v>
      </c>
      <c r="B6" s="8">
        <v>0</v>
      </c>
      <c r="C6" s="9"/>
      <c r="D6" s="10">
        <v>0</v>
      </c>
      <c r="I6" s="24">
        <f t="shared" si="0"/>
        <v>0</v>
      </c>
      <c r="K6" s="8">
        <v>0</v>
      </c>
      <c r="L6" s="3"/>
    </row>
    <row r="7" spans="1:26" x14ac:dyDescent="0.2">
      <c r="A7" s="5">
        <v>1964</v>
      </c>
      <c r="B7" s="8">
        <v>0</v>
      </c>
      <c r="C7" s="9"/>
      <c r="D7" s="10">
        <v>0</v>
      </c>
      <c r="I7" s="24">
        <f t="shared" si="0"/>
        <v>0</v>
      </c>
      <c r="K7" s="8">
        <v>0</v>
      </c>
      <c r="L7" s="3"/>
    </row>
    <row r="8" spans="1:26" x14ac:dyDescent="0.2">
      <c r="A8" s="5">
        <v>1965</v>
      </c>
      <c r="B8" s="8">
        <v>0</v>
      </c>
      <c r="C8" s="9"/>
      <c r="D8" s="10">
        <v>0</v>
      </c>
      <c r="I8" s="24">
        <f t="shared" si="0"/>
        <v>0</v>
      </c>
      <c r="K8" s="8">
        <v>0</v>
      </c>
      <c r="L8" s="3"/>
    </row>
    <row r="9" spans="1:26" x14ac:dyDescent="0.2">
      <c r="A9" s="5">
        <v>1966</v>
      </c>
      <c r="B9" s="8">
        <v>0</v>
      </c>
      <c r="C9" s="9"/>
      <c r="D9" s="10">
        <v>0</v>
      </c>
      <c r="I9" s="24">
        <f t="shared" si="0"/>
        <v>0</v>
      </c>
      <c r="K9" s="8">
        <v>0</v>
      </c>
      <c r="L9" s="3"/>
    </row>
    <row r="10" spans="1:26" x14ac:dyDescent="0.2">
      <c r="A10" s="5">
        <v>1967</v>
      </c>
      <c r="B10" s="8">
        <v>0</v>
      </c>
      <c r="C10" s="9"/>
      <c r="D10" s="10">
        <v>0</v>
      </c>
      <c r="I10" s="24">
        <f t="shared" si="0"/>
        <v>0</v>
      </c>
      <c r="K10" s="8">
        <v>0</v>
      </c>
      <c r="L10" s="3"/>
    </row>
    <row r="11" spans="1:26" x14ac:dyDescent="0.2">
      <c r="A11" s="5">
        <v>1968</v>
      </c>
      <c r="B11" s="8">
        <v>0</v>
      </c>
      <c r="C11" s="9"/>
      <c r="D11" s="10">
        <v>0</v>
      </c>
      <c r="I11" s="24">
        <f t="shared" si="0"/>
        <v>0</v>
      </c>
      <c r="K11" s="8">
        <v>0</v>
      </c>
      <c r="L11" s="3"/>
    </row>
    <row r="12" spans="1:26" x14ac:dyDescent="0.2">
      <c r="A12" s="5">
        <v>1969</v>
      </c>
      <c r="B12" s="8">
        <v>0</v>
      </c>
      <c r="C12" s="9"/>
      <c r="D12" s="10">
        <v>0</v>
      </c>
      <c r="I12" s="24">
        <f t="shared" si="0"/>
        <v>0</v>
      </c>
      <c r="K12" s="8">
        <v>0</v>
      </c>
      <c r="L12" s="3"/>
    </row>
    <row r="13" spans="1:26" x14ac:dyDescent="0.2">
      <c r="A13" s="5">
        <v>1970</v>
      </c>
      <c r="B13" s="8">
        <v>0</v>
      </c>
      <c r="C13" s="9"/>
      <c r="D13" s="10">
        <v>0</v>
      </c>
      <c r="I13" s="24">
        <f t="shared" si="0"/>
        <v>0</v>
      </c>
      <c r="K13" s="8">
        <v>0</v>
      </c>
      <c r="L13" s="3"/>
    </row>
    <row r="14" spans="1:26" x14ac:dyDescent="0.2">
      <c r="A14" s="5">
        <v>1971</v>
      </c>
      <c r="B14" s="8">
        <v>0</v>
      </c>
      <c r="C14" s="9"/>
      <c r="D14" s="10">
        <v>0</v>
      </c>
      <c r="I14" s="24">
        <f t="shared" si="0"/>
        <v>0</v>
      </c>
      <c r="K14" s="8">
        <v>0</v>
      </c>
      <c r="L14" s="3"/>
    </row>
    <row r="15" spans="1:26" x14ac:dyDescent="0.2">
      <c r="A15" s="5">
        <v>1972</v>
      </c>
      <c r="B15" s="8">
        <v>0</v>
      </c>
      <c r="C15" s="9"/>
      <c r="D15" s="10">
        <v>0</v>
      </c>
      <c r="I15" s="24">
        <f t="shared" si="0"/>
        <v>0</v>
      </c>
      <c r="K15" s="8">
        <v>0</v>
      </c>
      <c r="L15" s="3"/>
    </row>
    <row r="16" spans="1:26" x14ac:dyDescent="0.2">
      <c r="A16" s="5">
        <v>1973</v>
      </c>
      <c r="B16" s="8">
        <v>0</v>
      </c>
      <c r="C16" s="9"/>
      <c r="D16" s="10">
        <v>0</v>
      </c>
      <c r="I16" s="24">
        <f t="shared" si="0"/>
        <v>0</v>
      </c>
      <c r="K16" s="8">
        <v>0</v>
      </c>
      <c r="L16" s="3"/>
    </row>
    <row r="17" spans="1:12" x14ac:dyDescent="0.2">
      <c r="A17" s="5">
        <v>1974</v>
      </c>
      <c r="B17" s="8">
        <v>454</v>
      </c>
      <c r="C17" s="9"/>
      <c r="D17" s="10">
        <v>-454</v>
      </c>
      <c r="I17" s="24">
        <f t="shared" si="0"/>
        <v>0</v>
      </c>
      <c r="K17" s="8">
        <v>0</v>
      </c>
      <c r="L17" s="3"/>
    </row>
    <row r="18" spans="1:12" x14ac:dyDescent="0.2">
      <c r="A18" s="5">
        <v>1975</v>
      </c>
      <c r="B18" s="8">
        <v>877</v>
      </c>
      <c r="C18" s="9"/>
      <c r="D18" s="10">
        <v>5.0636200999999801</v>
      </c>
      <c r="I18" s="24">
        <f t="shared" si="0"/>
        <v>0</v>
      </c>
      <c r="K18" s="8">
        <v>-882.06362009999998</v>
      </c>
      <c r="L18" s="3"/>
    </row>
    <row r="19" spans="1:12" x14ac:dyDescent="0.2">
      <c r="A19" s="5">
        <v>1976</v>
      </c>
      <c r="B19" s="8">
        <v>905</v>
      </c>
      <c r="C19" s="9"/>
      <c r="D19" s="10">
        <v>-0.16644299999995837</v>
      </c>
      <c r="I19" s="24">
        <f t="shared" si="0"/>
        <v>0</v>
      </c>
      <c r="K19" s="8">
        <v>-904.83355700000004</v>
      </c>
      <c r="L19" s="3"/>
    </row>
    <row r="20" spans="1:12" x14ac:dyDescent="0.2">
      <c r="A20" s="5">
        <v>1977</v>
      </c>
      <c r="B20" s="8">
        <v>653</v>
      </c>
      <c r="C20" s="9"/>
      <c r="D20" s="10">
        <v>-2.7330000000006294E-2</v>
      </c>
      <c r="I20" s="24">
        <f t="shared" si="0"/>
        <v>0</v>
      </c>
      <c r="K20" s="8">
        <v>-652.97266999999999</v>
      </c>
      <c r="L20" s="3"/>
    </row>
    <row r="21" spans="1:12" x14ac:dyDescent="0.2">
      <c r="A21" s="5">
        <v>1978</v>
      </c>
      <c r="B21" s="8">
        <v>1077</v>
      </c>
      <c r="C21" s="9"/>
      <c r="D21" s="10">
        <v>0.40490550000004077</v>
      </c>
      <c r="I21" s="24">
        <f t="shared" si="0"/>
        <v>0</v>
      </c>
      <c r="K21" s="8">
        <v>-1077.4049055</v>
      </c>
      <c r="L21" s="3"/>
    </row>
    <row r="22" spans="1:12" x14ac:dyDescent="0.2">
      <c r="A22" s="5">
        <v>1979</v>
      </c>
      <c r="B22" s="8">
        <v>963</v>
      </c>
      <c r="C22" s="9"/>
      <c r="D22" s="10">
        <v>0.15762640000002648</v>
      </c>
      <c r="I22" s="24">
        <f t="shared" si="0"/>
        <v>0</v>
      </c>
      <c r="K22" s="8">
        <v>-963.15762640000003</v>
      </c>
      <c r="L22" s="3"/>
    </row>
    <row r="23" spans="1:12" x14ac:dyDescent="0.2">
      <c r="A23" s="5">
        <v>1980</v>
      </c>
      <c r="B23" s="8">
        <v>837</v>
      </c>
      <c r="C23" s="9"/>
      <c r="D23" s="10">
        <v>0.22718290000000252</v>
      </c>
      <c r="I23" s="24">
        <f t="shared" si="0"/>
        <v>0</v>
      </c>
      <c r="K23" s="8">
        <v>-837.2271829</v>
      </c>
      <c r="L23" s="3"/>
    </row>
    <row r="24" spans="1:12" x14ac:dyDescent="0.2">
      <c r="A24" s="5">
        <v>1981</v>
      </c>
      <c r="B24" s="8">
        <v>1036</v>
      </c>
      <c r="C24" s="9"/>
      <c r="D24" s="10">
        <v>-0.57190900000000511</v>
      </c>
      <c r="I24" s="24">
        <f t="shared" si="0"/>
        <v>0</v>
      </c>
      <c r="K24" s="8">
        <v>-1035.428091</v>
      </c>
      <c r="L24" s="3"/>
    </row>
    <row r="25" spans="1:12" x14ac:dyDescent="0.2">
      <c r="A25" s="5">
        <v>1982</v>
      </c>
      <c r="B25" s="8">
        <v>669</v>
      </c>
      <c r="C25" s="9"/>
      <c r="D25" s="10">
        <v>0.30463280000003579</v>
      </c>
      <c r="I25" s="24">
        <f t="shared" si="0"/>
        <v>0</v>
      </c>
      <c r="K25" s="8">
        <v>-669.30463280000004</v>
      </c>
      <c r="L25" s="3"/>
    </row>
    <row r="26" spans="1:12" x14ac:dyDescent="0.2">
      <c r="A26" s="5">
        <v>1983</v>
      </c>
      <c r="B26" s="8">
        <v>1210</v>
      </c>
      <c r="C26" s="9"/>
      <c r="D26" s="10">
        <v>-0.24196899999992638</v>
      </c>
      <c r="I26" s="24">
        <f t="shared" si="0"/>
        <v>0</v>
      </c>
      <c r="K26" s="8">
        <v>-1209.7580310000001</v>
      </c>
      <c r="L26" s="3"/>
    </row>
    <row r="27" spans="1:12" x14ac:dyDescent="0.2">
      <c r="A27" s="5">
        <v>1984</v>
      </c>
      <c r="B27" s="8">
        <v>1506</v>
      </c>
      <c r="C27" s="9"/>
      <c r="D27" s="10">
        <v>-0.38571030000002793</v>
      </c>
      <c r="I27" s="24">
        <f t="shared" si="0"/>
        <v>0</v>
      </c>
      <c r="K27" s="8">
        <v>-1505.6142897</v>
      </c>
      <c r="L27" s="3"/>
    </row>
    <row r="28" spans="1:12" x14ac:dyDescent="0.2">
      <c r="A28" s="5">
        <v>1985</v>
      </c>
      <c r="B28" s="8">
        <v>1807</v>
      </c>
      <c r="C28" s="9"/>
      <c r="D28" s="10">
        <v>0.20508590000008553</v>
      </c>
      <c r="I28" s="24">
        <f t="shared" si="0"/>
        <v>0</v>
      </c>
      <c r="K28" s="8">
        <v>-1807.2050859000001</v>
      </c>
      <c r="L28" s="3"/>
    </row>
    <row r="29" spans="1:12" x14ac:dyDescent="0.2">
      <c r="A29" s="5">
        <v>1986</v>
      </c>
      <c r="B29" s="8">
        <v>1796</v>
      </c>
      <c r="C29" s="9"/>
      <c r="D29" s="10">
        <v>456.4651616000001</v>
      </c>
      <c r="I29" s="24">
        <f t="shared" si="0"/>
        <v>0</v>
      </c>
      <c r="K29" s="8">
        <v>-2252.4651616000001</v>
      </c>
      <c r="L29" s="3"/>
    </row>
    <row r="30" spans="1:12" x14ac:dyDescent="0.2">
      <c r="A30" s="5">
        <v>1987</v>
      </c>
      <c r="B30" s="8">
        <v>1964</v>
      </c>
      <c r="C30" s="9"/>
      <c r="D30" s="10">
        <v>-0.32614689999968505</v>
      </c>
      <c r="I30" s="24">
        <f t="shared" si="0"/>
        <v>0</v>
      </c>
      <c r="K30" s="8">
        <v>-1963.6738531000003</v>
      </c>
      <c r="L30" s="3"/>
    </row>
    <row r="31" spans="1:12" x14ac:dyDescent="0.2">
      <c r="A31" s="5">
        <v>1988</v>
      </c>
      <c r="B31" s="8">
        <v>1711</v>
      </c>
      <c r="C31" s="9"/>
      <c r="D31" s="10">
        <v>-0.1657282999999552</v>
      </c>
      <c r="I31" s="24">
        <f t="shared" si="0"/>
        <v>0</v>
      </c>
      <c r="K31" s="8">
        <v>-1710.8342717</v>
      </c>
      <c r="L31" s="3"/>
    </row>
    <row r="32" spans="1:12" x14ac:dyDescent="0.2">
      <c r="A32" s="5">
        <v>1989</v>
      </c>
      <c r="B32" s="8">
        <v>1446</v>
      </c>
      <c r="C32" s="9"/>
      <c r="D32" s="10">
        <v>-0.20840549999979885</v>
      </c>
      <c r="I32" s="24">
        <f t="shared" si="0"/>
        <v>0</v>
      </c>
      <c r="K32" s="8">
        <v>-1445.7915945000002</v>
      </c>
      <c r="L32" s="3"/>
    </row>
    <row r="33" spans="1:12" x14ac:dyDescent="0.2">
      <c r="A33" s="5">
        <v>1990</v>
      </c>
      <c r="B33" s="8">
        <v>2252</v>
      </c>
      <c r="C33" s="9"/>
      <c r="D33" s="10">
        <v>0.46516160000010132</v>
      </c>
      <c r="I33" s="24">
        <f t="shared" si="0"/>
        <v>0</v>
      </c>
      <c r="K33" s="8">
        <v>-2252.4651616000001</v>
      </c>
      <c r="L33" s="3"/>
    </row>
    <row r="34" spans="1:12" x14ac:dyDescent="0.2">
      <c r="A34" s="5">
        <v>1991</v>
      </c>
      <c r="B34" s="8">
        <v>2432</v>
      </c>
      <c r="C34" s="9"/>
      <c r="D34" s="10">
        <v>4.0291900000283931E-2</v>
      </c>
      <c r="I34" s="24">
        <f t="shared" si="0"/>
        <v>0</v>
      </c>
      <c r="K34" s="8">
        <v>-2432.0402919000003</v>
      </c>
      <c r="L34" s="3"/>
    </row>
    <row r="35" spans="1:12" x14ac:dyDescent="0.2">
      <c r="A35" s="5">
        <v>1992</v>
      </c>
      <c r="B35" s="8">
        <v>2185</v>
      </c>
      <c r="C35" s="9"/>
      <c r="D35" s="10">
        <v>-0.26354929999979504</v>
      </c>
      <c r="I35" s="24">
        <f t="shared" si="0"/>
        <v>0</v>
      </c>
      <c r="K35" s="8">
        <v>-2184.7364507000002</v>
      </c>
      <c r="L35" s="3"/>
    </row>
    <row r="36" spans="1:12" x14ac:dyDescent="0.2">
      <c r="A36" s="5">
        <v>1993</v>
      </c>
      <c r="B36" s="8">
        <v>2403</v>
      </c>
      <c r="C36" s="9"/>
      <c r="D36" s="10">
        <v>-0.10645070000009582</v>
      </c>
      <c r="I36" s="24">
        <f t="shared" si="0"/>
        <v>0</v>
      </c>
      <c r="K36" s="8">
        <v>-2402.8935492999999</v>
      </c>
      <c r="L36" s="3"/>
    </row>
    <row r="37" spans="1:12" x14ac:dyDescent="0.2">
      <c r="A37" s="5">
        <v>1994</v>
      </c>
      <c r="B37" s="8">
        <v>2555</v>
      </c>
      <c r="C37" s="9"/>
      <c r="D37" s="10">
        <v>-0.48527920000015001</v>
      </c>
      <c r="I37" s="24">
        <f t="shared" si="0"/>
        <v>0</v>
      </c>
      <c r="K37" s="8">
        <v>-2554.5147207999998</v>
      </c>
      <c r="L37" s="3"/>
    </row>
    <row r="38" spans="1:12" x14ac:dyDescent="0.2">
      <c r="A38" s="5">
        <v>1995</v>
      </c>
      <c r="B38" s="8">
        <v>2186</v>
      </c>
      <c r="C38" s="9"/>
      <c r="D38" s="10">
        <v>-0.10134969999990062</v>
      </c>
      <c r="I38" s="24">
        <f t="shared" si="0"/>
        <v>0</v>
      </c>
      <c r="K38" s="8">
        <v>-2185.8986503000001</v>
      </c>
      <c r="L38" s="3"/>
    </row>
    <row r="39" spans="1:12" x14ac:dyDescent="0.2">
      <c r="A39" s="5">
        <v>1996</v>
      </c>
      <c r="B39" s="8">
        <v>2194</v>
      </c>
      <c r="C39" s="9"/>
      <c r="D39" s="10">
        <v>-0.19312325999999302</v>
      </c>
      <c r="I39" s="24">
        <f t="shared" si="0"/>
        <v>0</v>
      </c>
      <c r="K39" s="8">
        <v>-2193.80687674</v>
      </c>
      <c r="L39" s="3"/>
    </row>
    <row r="40" spans="1:12" x14ac:dyDescent="0.2">
      <c r="A40" s="5">
        <v>1997</v>
      </c>
      <c r="B40" s="8">
        <v>2412</v>
      </c>
      <c r="C40" s="9"/>
      <c r="D40" s="10">
        <v>0.36810162000028868</v>
      </c>
      <c r="I40" s="24">
        <f t="shared" si="0"/>
        <v>0</v>
      </c>
      <c r="K40" s="8">
        <v>-2412.3681016200003</v>
      </c>
      <c r="L40" s="3"/>
    </row>
    <row r="41" spans="1:12" x14ac:dyDescent="0.2">
      <c r="A41" s="5">
        <v>1998</v>
      </c>
      <c r="B41" s="8">
        <v>2237</v>
      </c>
      <c r="C41" s="9"/>
      <c r="D41" s="10">
        <v>0.41881195999985721</v>
      </c>
      <c r="I41" s="24">
        <f t="shared" si="0"/>
        <v>0</v>
      </c>
      <c r="K41" s="8">
        <v>-2237.4188119599999</v>
      </c>
      <c r="L41" s="3"/>
    </row>
    <row r="42" spans="1:12" x14ac:dyDescent="0.2">
      <c r="A42" s="5">
        <v>1999</v>
      </c>
      <c r="B42" s="8">
        <v>2090</v>
      </c>
      <c r="C42" s="9"/>
      <c r="D42" s="10">
        <v>0.22015976000011506</v>
      </c>
      <c r="I42" s="24">
        <f t="shared" si="0"/>
        <v>0</v>
      </c>
      <c r="K42" s="8">
        <v>-2090.2201597600001</v>
      </c>
      <c r="L42" s="3"/>
    </row>
    <row r="43" spans="1:12" x14ac:dyDescent="0.2">
      <c r="A43" s="5">
        <v>2000</v>
      </c>
      <c r="B43" s="8">
        <v>1775</v>
      </c>
      <c r="C43" s="9"/>
      <c r="D43" s="10">
        <v>4.7001340000178971E-2</v>
      </c>
      <c r="I43" s="24">
        <f t="shared" si="0"/>
        <v>0</v>
      </c>
      <c r="K43" s="8">
        <v>-1775.0470013400002</v>
      </c>
      <c r="L43" s="3"/>
    </row>
    <row r="44" spans="1:12" x14ac:dyDescent="0.2">
      <c r="A44" s="5">
        <v>2001</v>
      </c>
      <c r="B44" s="9"/>
      <c r="C44" s="8">
        <v>2030</v>
      </c>
      <c r="D44" s="10">
        <v>-0.42954979999967691</v>
      </c>
      <c r="I44" s="24">
        <f t="shared" si="0"/>
        <v>0</v>
      </c>
      <c r="K44" s="8">
        <v>-2029.5704502000003</v>
      </c>
      <c r="L44" s="3"/>
    </row>
    <row r="45" spans="1:12" x14ac:dyDescent="0.2">
      <c r="A45" s="5">
        <v>2002</v>
      </c>
      <c r="B45" s="9"/>
      <c r="C45" s="8">
        <v>1716</v>
      </c>
      <c r="D45" s="10">
        <v>-4.4962140000052386E-2</v>
      </c>
      <c r="I45" s="24">
        <f t="shared" si="0"/>
        <v>0</v>
      </c>
      <c r="K45" s="8">
        <v>-1715.9550378599999</v>
      </c>
      <c r="L45" s="3"/>
    </row>
    <row r="46" spans="1:12" x14ac:dyDescent="0.2">
      <c r="A46" s="5">
        <v>2003</v>
      </c>
      <c r="B46" s="9"/>
      <c r="C46" s="8">
        <v>2213.0805634899998</v>
      </c>
      <c r="D46" s="10">
        <v>-4.2042699997182353E-3</v>
      </c>
      <c r="I46" s="24">
        <f t="shared" si="0"/>
        <v>0</v>
      </c>
      <c r="K46" s="8">
        <v>-2213.0763592200001</v>
      </c>
      <c r="L46" s="3"/>
    </row>
    <row r="47" spans="1:12" x14ac:dyDescent="0.2">
      <c r="A47" s="5">
        <v>2004</v>
      </c>
      <c r="B47" s="9"/>
      <c r="C47" s="8">
        <v>2378.6163389600001</v>
      </c>
      <c r="D47" s="10">
        <v>0</v>
      </c>
      <c r="I47" s="24">
        <f t="shared" si="0"/>
        <v>0</v>
      </c>
      <c r="K47" s="8">
        <v>-2378.6163389599997</v>
      </c>
      <c r="L47" s="3"/>
    </row>
    <row r="48" spans="1:12" x14ac:dyDescent="0.2">
      <c r="A48" s="5">
        <v>2005</v>
      </c>
      <c r="B48" s="9"/>
      <c r="C48" s="8">
        <v>2089.3352536839998</v>
      </c>
      <c r="D48" s="10">
        <v>0</v>
      </c>
      <c r="I48" s="24">
        <f t="shared" si="0"/>
        <v>0</v>
      </c>
      <c r="K48" s="8">
        <v>-2089.3352536840002</v>
      </c>
      <c r="L48" s="3"/>
    </row>
    <row r="49" spans="1:12" x14ac:dyDescent="0.2">
      <c r="A49" s="5">
        <v>2006</v>
      </c>
      <c r="B49" s="9"/>
      <c r="C49" s="8">
        <v>2218.6815200000001</v>
      </c>
      <c r="D49" s="10">
        <v>-1.5364540760001546</v>
      </c>
      <c r="I49" s="24">
        <f t="shared" si="0"/>
        <v>0</v>
      </c>
      <c r="K49" s="8">
        <v>-2217.1450659239999</v>
      </c>
      <c r="L49" s="3"/>
    </row>
    <row r="50" spans="1:12" x14ac:dyDescent="0.2">
      <c r="A50" s="6">
        <v>2007</v>
      </c>
      <c r="B50" s="20"/>
      <c r="C50" s="12">
        <v>2142</v>
      </c>
      <c r="D50" s="19"/>
      <c r="I50" s="24">
        <f t="shared" si="0"/>
        <v>0.24921996000011859</v>
      </c>
      <c r="K50" s="12">
        <v>-2142.2492199600001</v>
      </c>
      <c r="L50" s="3"/>
    </row>
    <row r="51" spans="1:12" x14ac:dyDescent="0.2">
      <c r="A51" s="6">
        <v>2008</v>
      </c>
      <c r="B51" s="20"/>
      <c r="C51" s="12">
        <v>2189</v>
      </c>
      <c r="D51" s="19"/>
      <c r="I51" s="24">
        <f t="shared" si="0"/>
        <v>-8.104439699991417E-2</v>
      </c>
      <c r="K51" s="12">
        <v>-2188.9189556030001</v>
      </c>
      <c r="L51" s="3"/>
    </row>
    <row r="52" spans="1:12" x14ac:dyDescent="0.2">
      <c r="A52" s="6">
        <v>2009</v>
      </c>
      <c r="B52" s="20"/>
      <c r="C52" s="12">
        <v>2282</v>
      </c>
      <c r="D52" s="19"/>
      <c r="I52" s="24">
        <f t="shared" si="0"/>
        <v>-0.35396757999978945</v>
      </c>
      <c r="K52" s="12">
        <v>-2281.6460324200002</v>
      </c>
      <c r="L52" s="3"/>
    </row>
    <row r="53" spans="1:12" x14ac:dyDescent="0.2">
      <c r="A53" s="6">
        <v>2010</v>
      </c>
      <c r="B53" s="20"/>
      <c r="C53" s="12">
        <v>2283</v>
      </c>
      <c r="D53" s="19"/>
      <c r="I53" s="24">
        <f t="shared" si="0"/>
        <v>-0.34648434599967004</v>
      </c>
      <c r="K53" s="12">
        <v>-2282.6535156540003</v>
      </c>
      <c r="L53" s="3"/>
    </row>
    <row r="54" spans="1:12" x14ac:dyDescent="0.2">
      <c r="A54" s="6">
        <v>2011</v>
      </c>
      <c r="B54" s="20"/>
      <c r="C54" s="12">
        <v>1910</v>
      </c>
      <c r="D54" s="19"/>
      <c r="I54" s="24">
        <f t="shared" si="0"/>
        <v>0.15022614000008616</v>
      </c>
      <c r="K54" s="12">
        <v>-1910.1502261400001</v>
      </c>
      <c r="L54" s="3"/>
    </row>
    <row r="55" spans="1:12" x14ac:dyDescent="0.2">
      <c r="A55" s="6">
        <v>2012</v>
      </c>
      <c r="B55" s="20"/>
      <c r="C55" s="12">
        <v>1854</v>
      </c>
      <c r="D55" s="19"/>
      <c r="I55" s="24">
        <f t="shared" si="0"/>
        <v>0.31035709999991923</v>
      </c>
      <c r="K55" s="12">
        <v>-1854.3103570999999</v>
      </c>
      <c r="L55" s="3"/>
    </row>
    <row r="56" spans="1:12" x14ac:dyDescent="0.2">
      <c r="A56" s="6">
        <v>2013</v>
      </c>
      <c r="B56" s="20"/>
      <c r="C56" s="12">
        <v>1850</v>
      </c>
      <c r="D56" s="19"/>
      <c r="I56" s="24">
        <f t="shared" si="0"/>
        <v>-0.17502139999987776</v>
      </c>
      <c r="K56" s="12">
        <v>-1849.8249786000001</v>
      </c>
      <c r="L56" s="3"/>
    </row>
    <row r="57" spans="1:12" x14ac:dyDescent="0.2">
      <c r="A57" s="6">
        <v>2014</v>
      </c>
      <c r="B57" s="20"/>
      <c r="C57" s="12">
        <v>1280</v>
      </c>
      <c r="D57" s="19"/>
      <c r="I57" s="24">
        <f t="shared" si="0"/>
        <v>9.6413849999862578E-2</v>
      </c>
      <c r="K57" s="12">
        <v>-1280.0964138499999</v>
      </c>
      <c r="L57" s="3"/>
    </row>
    <row r="58" spans="1:12" x14ac:dyDescent="0.2">
      <c r="A58" s="6">
        <v>2015</v>
      </c>
      <c r="B58" s="20"/>
      <c r="C58" s="12">
        <v>2204</v>
      </c>
      <c r="D58" s="19"/>
      <c r="I58" s="24">
        <f t="shared" si="0"/>
        <v>-0.25262685999996393</v>
      </c>
      <c r="K58" s="12">
        <v>-2203.74737314</v>
      </c>
      <c r="L58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Z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10">
        <v>1288.9695000000002</v>
      </c>
      <c r="I3" s="24">
        <f>-B3-L3+Z3</f>
        <v>0</v>
      </c>
      <c r="K3" s="8"/>
      <c r="L3" s="10">
        <v>0</v>
      </c>
      <c r="O3" s="3"/>
      <c r="Z3" s="10">
        <v>1288.9695000000002</v>
      </c>
    </row>
    <row r="4" spans="1:26" x14ac:dyDescent="0.2">
      <c r="A4" s="5">
        <v>1961</v>
      </c>
      <c r="B4" s="10">
        <v>1206.27675</v>
      </c>
      <c r="I4" s="24">
        <f t="shared" ref="I4:I58" si="0">-B4-L4+Z4</f>
        <v>0</v>
      </c>
      <c r="K4" s="8"/>
      <c r="L4" s="10">
        <v>0</v>
      </c>
      <c r="O4" s="3"/>
      <c r="Z4" s="10">
        <v>1206.27675</v>
      </c>
    </row>
    <row r="5" spans="1:26" x14ac:dyDescent="0.2">
      <c r="A5" s="5">
        <v>1962</v>
      </c>
      <c r="B5" s="10">
        <v>1242.4859999999999</v>
      </c>
      <c r="I5" s="24">
        <f t="shared" si="0"/>
        <v>0</v>
      </c>
      <c r="K5" s="8"/>
      <c r="L5" s="10">
        <v>0</v>
      </c>
      <c r="O5" s="3"/>
      <c r="Z5" s="10">
        <v>1242.4859999999999</v>
      </c>
    </row>
    <row r="6" spans="1:26" x14ac:dyDescent="0.2">
      <c r="A6" s="5">
        <v>1963</v>
      </c>
      <c r="B6" s="10">
        <v>1373.3579999999999</v>
      </c>
      <c r="I6" s="24">
        <f t="shared" si="0"/>
        <v>0</v>
      </c>
      <c r="K6" s="8"/>
      <c r="L6" s="10">
        <v>0</v>
      </c>
      <c r="O6" s="3"/>
      <c r="Z6" s="10">
        <v>1373.3579999999999</v>
      </c>
    </row>
    <row r="7" spans="1:26" x14ac:dyDescent="0.2">
      <c r="A7" s="5">
        <v>1964</v>
      </c>
      <c r="B7" s="10">
        <v>1333.7572499999999</v>
      </c>
      <c r="I7" s="24">
        <f t="shared" si="0"/>
        <v>0</v>
      </c>
      <c r="K7" s="8"/>
      <c r="L7" s="10">
        <v>0</v>
      </c>
      <c r="O7" s="3"/>
      <c r="Z7" s="10">
        <v>1333.7572499999999</v>
      </c>
    </row>
    <row r="8" spans="1:26" x14ac:dyDescent="0.2">
      <c r="A8" s="5">
        <v>1965</v>
      </c>
      <c r="B8" s="10">
        <v>1262.9347499999999</v>
      </c>
      <c r="I8" s="24">
        <f t="shared" si="0"/>
        <v>0</v>
      </c>
      <c r="K8" s="8"/>
      <c r="L8" s="10">
        <v>0</v>
      </c>
      <c r="O8" s="3"/>
      <c r="Z8" s="10">
        <v>1262.9347499999999</v>
      </c>
    </row>
    <row r="9" spans="1:26" x14ac:dyDescent="0.2">
      <c r="A9" s="5">
        <v>1966</v>
      </c>
      <c r="B9" s="10">
        <v>1260.93975</v>
      </c>
      <c r="I9" s="24">
        <f t="shared" si="0"/>
        <v>0</v>
      </c>
      <c r="K9" s="8"/>
      <c r="L9" s="10">
        <v>0</v>
      </c>
      <c r="O9" s="3"/>
      <c r="Z9" s="10">
        <v>1260.93975</v>
      </c>
    </row>
    <row r="10" spans="1:26" x14ac:dyDescent="0.2">
      <c r="A10" s="5">
        <v>1967</v>
      </c>
      <c r="B10" s="10">
        <v>1067.4247499999999</v>
      </c>
      <c r="I10" s="24">
        <f t="shared" si="0"/>
        <v>0</v>
      </c>
      <c r="K10" s="8"/>
      <c r="L10" s="10">
        <v>0</v>
      </c>
      <c r="O10" s="3"/>
      <c r="Z10" s="10">
        <v>1067.4247499999999</v>
      </c>
    </row>
    <row r="11" spans="1:26" x14ac:dyDescent="0.2">
      <c r="A11" s="5">
        <v>1968</v>
      </c>
      <c r="B11" s="10">
        <v>1073.60925</v>
      </c>
      <c r="I11" s="24">
        <f t="shared" si="0"/>
        <v>0</v>
      </c>
      <c r="K11" s="8"/>
      <c r="L11" s="10">
        <v>0</v>
      </c>
      <c r="O11" s="3"/>
      <c r="Z11" s="10">
        <v>1073.60925</v>
      </c>
    </row>
    <row r="12" spans="1:26" x14ac:dyDescent="0.2">
      <c r="A12" s="5">
        <v>1969</v>
      </c>
      <c r="B12" s="10">
        <v>1134.1575</v>
      </c>
      <c r="I12" s="24">
        <f t="shared" si="0"/>
        <v>0</v>
      </c>
      <c r="K12" s="8"/>
      <c r="L12" s="10">
        <v>0</v>
      </c>
      <c r="O12" s="3"/>
      <c r="Z12" s="10">
        <v>1134.1575</v>
      </c>
    </row>
    <row r="13" spans="1:26" x14ac:dyDescent="0.2">
      <c r="A13" s="5">
        <v>1970</v>
      </c>
      <c r="B13" s="10">
        <v>864.83249999999998</v>
      </c>
      <c r="I13" s="24">
        <f t="shared" si="0"/>
        <v>0</v>
      </c>
      <c r="K13" s="8"/>
      <c r="L13" s="10">
        <v>-23.94</v>
      </c>
      <c r="O13" s="3"/>
      <c r="Z13" s="10">
        <v>840.89250000000004</v>
      </c>
    </row>
    <row r="14" spans="1:26" x14ac:dyDescent="0.2">
      <c r="A14" s="5">
        <v>1971</v>
      </c>
      <c r="B14" s="10">
        <v>855.85500000000002</v>
      </c>
      <c r="I14" s="24">
        <f t="shared" si="0"/>
        <v>0</v>
      </c>
      <c r="K14" s="8"/>
      <c r="L14" s="10">
        <v>-24.9375</v>
      </c>
      <c r="O14" s="3"/>
      <c r="Z14" s="10">
        <v>830.91750000000002</v>
      </c>
    </row>
    <row r="15" spans="1:26" x14ac:dyDescent="0.2">
      <c r="A15" s="5">
        <v>1972</v>
      </c>
      <c r="B15" s="10">
        <v>682.29</v>
      </c>
      <c r="I15" s="24">
        <f t="shared" si="0"/>
        <v>0</v>
      </c>
      <c r="K15" s="8"/>
      <c r="L15" s="10">
        <v>-27.93</v>
      </c>
      <c r="O15" s="3"/>
      <c r="Z15" s="10">
        <v>654.36</v>
      </c>
    </row>
    <row r="16" spans="1:26" x14ac:dyDescent="0.2">
      <c r="A16" s="5">
        <v>1973</v>
      </c>
      <c r="B16" s="10">
        <v>586.53</v>
      </c>
      <c r="I16" s="24">
        <f t="shared" si="0"/>
        <v>0</v>
      </c>
      <c r="K16" s="8"/>
      <c r="L16" s="10">
        <v>-21.945</v>
      </c>
      <c r="O16" s="3"/>
      <c r="Z16" s="10">
        <v>564.58500000000004</v>
      </c>
    </row>
    <row r="17" spans="1:26" x14ac:dyDescent="0.2">
      <c r="A17" s="5">
        <v>1974</v>
      </c>
      <c r="B17" s="10">
        <v>613.46249999999998</v>
      </c>
      <c r="I17" s="24">
        <f t="shared" si="0"/>
        <v>0</v>
      </c>
      <c r="K17" s="8"/>
      <c r="L17" s="10">
        <v>-20.947499999999998</v>
      </c>
      <c r="O17" s="3"/>
      <c r="Z17" s="10">
        <v>592.51499999999999</v>
      </c>
    </row>
    <row r="18" spans="1:26" x14ac:dyDescent="0.2">
      <c r="A18" s="5">
        <v>1975</v>
      </c>
      <c r="B18" s="10">
        <v>568.57499999999993</v>
      </c>
      <c r="I18" s="24">
        <f t="shared" si="0"/>
        <v>0</v>
      </c>
      <c r="K18" s="8"/>
      <c r="L18" s="10">
        <v>-19.95</v>
      </c>
      <c r="O18" s="3"/>
      <c r="Z18" s="10">
        <v>548.625</v>
      </c>
    </row>
    <row r="19" spans="1:26" x14ac:dyDescent="0.2">
      <c r="A19" s="5">
        <v>1976</v>
      </c>
      <c r="B19" s="10">
        <v>513.71249999999998</v>
      </c>
      <c r="I19" s="24">
        <f t="shared" si="0"/>
        <v>0</v>
      </c>
      <c r="K19" s="8"/>
      <c r="L19" s="10">
        <v>-22.942500000000003</v>
      </c>
      <c r="O19" s="3"/>
      <c r="Z19" s="10">
        <v>490.77</v>
      </c>
    </row>
    <row r="20" spans="1:26" x14ac:dyDescent="0.2">
      <c r="A20" s="5">
        <v>1977</v>
      </c>
      <c r="B20" s="10">
        <v>590.52</v>
      </c>
      <c r="I20" s="24">
        <f t="shared" si="0"/>
        <v>0</v>
      </c>
      <c r="K20" s="8"/>
      <c r="L20" s="10">
        <v>-25.934999999999999</v>
      </c>
      <c r="O20" s="3"/>
      <c r="Z20" s="10">
        <v>564.58500000000004</v>
      </c>
    </row>
    <row r="21" spans="1:26" x14ac:dyDescent="0.2">
      <c r="A21" s="5">
        <v>1978</v>
      </c>
      <c r="B21" s="10">
        <v>609.47250000000008</v>
      </c>
      <c r="I21" s="24">
        <f t="shared" si="0"/>
        <v>0</v>
      </c>
      <c r="K21" s="8"/>
      <c r="L21" s="10">
        <v>-25.934999999999999</v>
      </c>
      <c r="O21" s="3"/>
      <c r="Z21" s="10">
        <v>583.53750000000002</v>
      </c>
    </row>
    <row r="22" spans="1:26" x14ac:dyDescent="0.2">
      <c r="A22" s="5">
        <v>1979</v>
      </c>
      <c r="B22" s="10">
        <v>636.40499999999997</v>
      </c>
      <c r="I22" s="24">
        <f t="shared" si="0"/>
        <v>0</v>
      </c>
      <c r="K22" s="8"/>
      <c r="L22" s="10">
        <v>-46.8825</v>
      </c>
      <c r="O22" s="3"/>
      <c r="Z22" s="10">
        <v>589.52250000000004</v>
      </c>
    </row>
    <row r="23" spans="1:26" x14ac:dyDescent="0.2">
      <c r="A23" s="5">
        <v>1980</v>
      </c>
      <c r="B23" s="10">
        <v>598.5</v>
      </c>
      <c r="I23" s="24">
        <f t="shared" si="0"/>
        <v>0</v>
      </c>
      <c r="K23" s="8"/>
      <c r="L23" s="10">
        <v>-44.887499999999996</v>
      </c>
      <c r="O23" s="3"/>
      <c r="Z23" s="10">
        <v>553.61249999999995</v>
      </c>
    </row>
    <row r="24" spans="1:26" x14ac:dyDescent="0.2">
      <c r="A24" s="5">
        <v>1981</v>
      </c>
      <c r="B24" s="10">
        <v>749.12250000000006</v>
      </c>
      <c r="I24" s="24">
        <f t="shared" si="0"/>
        <v>0</v>
      </c>
      <c r="K24" s="8"/>
      <c r="L24" s="10">
        <v>-37.904999999999994</v>
      </c>
      <c r="O24" s="3"/>
      <c r="Z24" s="10">
        <v>711.21749999999997</v>
      </c>
    </row>
    <row r="25" spans="1:26" x14ac:dyDescent="0.2">
      <c r="A25" s="5">
        <v>1982</v>
      </c>
      <c r="B25" s="10">
        <v>677.30250000000001</v>
      </c>
      <c r="I25" s="24">
        <f t="shared" si="0"/>
        <v>0</v>
      </c>
      <c r="K25" s="8"/>
      <c r="L25" s="10">
        <v>-37.904999999999994</v>
      </c>
      <c r="O25" s="3"/>
      <c r="Z25" s="10">
        <v>639.39750000000004</v>
      </c>
    </row>
    <row r="26" spans="1:26" x14ac:dyDescent="0.2">
      <c r="A26" s="5">
        <v>1983</v>
      </c>
      <c r="B26" s="10">
        <v>738.15</v>
      </c>
      <c r="I26" s="24">
        <f t="shared" si="0"/>
        <v>0</v>
      </c>
      <c r="K26" s="8"/>
      <c r="L26" s="10">
        <v>-77.805000000000007</v>
      </c>
      <c r="O26" s="3"/>
      <c r="Z26" s="10">
        <v>660.34500000000003</v>
      </c>
    </row>
    <row r="27" spans="1:26" x14ac:dyDescent="0.2">
      <c r="A27" s="5">
        <v>1984</v>
      </c>
      <c r="B27" s="10">
        <v>712.21500000000003</v>
      </c>
      <c r="I27" s="24">
        <f t="shared" si="0"/>
        <v>0</v>
      </c>
      <c r="K27" s="8"/>
      <c r="L27" s="10">
        <v>-30.922500000000003</v>
      </c>
      <c r="O27" s="3"/>
      <c r="Z27" s="10">
        <v>681.2924999999999</v>
      </c>
    </row>
    <row r="28" spans="1:26" x14ac:dyDescent="0.2">
      <c r="A28" s="5">
        <v>1985</v>
      </c>
      <c r="B28" s="10">
        <v>703.23749999999995</v>
      </c>
      <c r="I28" s="24">
        <f t="shared" si="0"/>
        <v>0</v>
      </c>
      <c r="K28" s="8"/>
      <c r="L28" s="10">
        <v>-28.927500000000002</v>
      </c>
      <c r="O28" s="3"/>
      <c r="Z28" s="10">
        <v>674.31000000000006</v>
      </c>
    </row>
    <row r="29" spans="1:26" x14ac:dyDescent="0.2">
      <c r="A29" s="5">
        <v>1986</v>
      </c>
      <c r="B29" s="10">
        <v>744.13499999999999</v>
      </c>
      <c r="I29" s="24">
        <f t="shared" si="0"/>
        <v>0</v>
      </c>
      <c r="K29" s="8"/>
      <c r="L29" s="10">
        <v>-29.924999999999997</v>
      </c>
      <c r="O29" s="3"/>
      <c r="Z29" s="10">
        <v>714.21</v>
      </c>
    </row>
    <row r="30" spans="1:26" x14ac:dyDescent="0.2">
      <c r="A30" s="5">
        <v>1987</v>
      </c>
      <c r="B30" s="10">
        <v>810.96750000000009</v>
      </c>
      <c r="I30" s="24">
        <f t="shared" si="0"/>
        <v>0</v>
      </c>
      <c r="K30" s="8"/>
      <c r="L30" s="10">
        <v>-12.967499999999999</v>
      </c>
      <c r="O30" s="3"/>
      <c r="Z30" s="10">
        <v>798</v>
      </c>
    </row>
    <row r="31" spans="1:26" x14ac:dyDescent="0.2">
      <c r="A31" s="5">
        <v>1988</v>
      </c>
      <c r="B31" s="10">
        <v>650.37</v>
      </c>
      <c r="I31" s="24">
        <f t="shared" si="0"/>
        <v>0</v>
      </c>
      <c r="K31" s="8"/>
      <c r="L31" s="10">
        <v>-22.942500000000003</v>
      </c>
      <c r="O31" s="3"/>
      <c r="Z31" s="10">
        <v>627.42750000000001</v>
      </c>
    </row>
    <row r="32" spans="1:26" x14ac:dyDescent="0.2">
      <c r="A32" s="5">
        <v>1989</v>
      </c>
      <c r="B32" s="10">
        <v>571.5675</v>
      </c>
      <c r="I32" s="24">
        <f t="shared" si="0"/>
        <v>0</v>
      </c>
      <c r="K32" s="8"/>
      <c r="L32" s="10">
        <v>-17.955000000000002</v>
      </c>
      <c r="O32" s="3"/>
      <c r="Z32" s="10">
        <v>553.61249999999995</v>
      </c>
    </row>
    <row r="33" spans="1:26" x14ac:dyDescent="0.2">
      <c r="A33" s="5">
        <v>1990</v>
      </c>
      <c r="B33" s="10">
        <v>720.19499999999994</v>
      </c>
      <c r="I33" s="24">
        <f t="shared" si="0"/>
        <v>0</v>
      </c>
      <c r="K33" s="8"/>
      <c r="L33" s="10">
        <v>-66.83250000000001</v>
      </c>
      <c r="O33" s="3"/>
      <c r="Z33" s="10">
        <v>653.36249999999995</v>
      </c>
    </row>
    <row r="34" spans="1:26" x14ac:dyDescent="0.2">
      <c r="A34" s="5">
        <v>1991</v>
      </c>
      <c r="B34" s="10">
        <v>872.8125</v>
      </c>
      <c r="I34" s="24">
        <f t="shared" si="0"/>
        <v>0</v>
      </c>
      <c r="K34" s="8"/>
      <c r="L34" s="10">
        <v>-57.855000000000004</v>
      </c>
      <c r="O34" s="3"/>
      <c r="Z34" s="10">
        <v>814.95749999999998</v>
      </c>
    </row>
    <row r="35" spans="1:26" x14ac:dyDescent="0.2">
      <c r="A35" s="5">
        <v>1992</v>
      </c>
      <c r="B35" s="10">
        <v>770.06999999999994</v>
      </c>
      <c r="I35" s="24">
        <f t="shared" si="0"/>
        <v>0</v>
      </c>
      <c r="K35" s="8"/>
      <c r="L35" s="10">
        <v>-55.86</v>
      </c>
      <c r="O35" s="3"/>
      <c r="Z35" s="10">
        <v>714.21</v>
      </c>
    </row>
    <row r="36" spans="1:26" x14ac:dyDescent="0.2">
      <c r="A36" s="5">
        <v>1993</v>
      </c>
      <c r="B36" s="10">
        <v>741.14249999999993</v>
      </c>
      <c r="I36" s="24">
        <f t="shared" si="0"/>
        <v>0</v>
      </c>
      <c r="K36" s="8"/>
      <c r="L36" s="10">
        <v>-21.945</v>
      </c>
      <c r="O36" s="3"/>
      <c r="Z36" s="10">
        <v>719.19749999999999</v>
      </c>
    </row>
    <row r="37" spans="1:26" x14ac:dyDescent="0.2">
      <c r="A37" s="5">
        <v>1994</v>
      </c>
      <c r="B37" s="10">
        <v>448.875</v>
      </c>
      <c r="I37" s="24">
        <f t="shared" si="0"/>
        <v>0</v>
      </c>
      <c r="K37" s="8"/>
      <c r="L37" s="10">
        <v>-28.927500000000002</v>
      </c>
      <c r="O37" s="3"/>
      <c r="Z37" s="10">
        <v>419.94749999999999</v>
      </c>
    </row>
    <row r="38" spans="1:26" x14ac:dyDescent="0.2">
      <c r="A38" s="5">
        <v>1995</v>
      </c>
      <c r="B38" s="10">
        <v>455.41141800000003</v>
      </c>
      <c r="I38" s="24">
        <f t="shared" si="0"/>
        <v>0</v>
      </c>
      <c r="K38" s="8"/>
      <c r="L38" s="10">
        <v>-40.897500000000001</v>
      </c>
      <c r="O38" s="3"/>
      <c r="Z38" s="10">
        <v>414.51391800000005</v>
      </c>
    </row>
    <row r="39" spans="1:26" x14ac:dyDescent="0.2">
      <c r="A39" s="5">
        <v>1996</v>
      </c>
      <c r="B39" s="10">
        <v>443.06396399999994</v>
      </c>
      <c r="I39" s="24">
        <f t="shared" si="0"/>
        <v>0</v>
      </c>
      <c r="K39" s="8"/>
      <c r="L39" s="10">
        <v>-67.83</v>
      </c>
      <c r="O39" s="3"/>
      <c r="Z39" s="10">
        <v>375.23396399999996</v>
      </c>
    </row>
    <row r="40" spans="1:26" x14ac:dyDescent="0.2">
      <c r="A40" s="5">
        <v>1997</v>
      </c>
      <c r="B40" s="10">
        <v>466.83</v>
      </c>
      <c r="I40" s="24">
        <f t="shared" si="0"/>
        <v>0</v>
      </c>
      <c r="K40" s="8"/>
      <c r="L40" s="10">
        <v>-32.917499999999997</v>
      </c>
      <c r="O40" s="3"/>
      <c r="Z40" s="10">
        <v>433.91249999999997</v>
      </c>
    </row>
    <row r="41" spans="1:26" x14ac:dyDescent="0.2">
      <c r="A41" s="5">
        <v>1998</v>
      </c>
      <c r="B41" s="10">
        <v>459.05448749999999</v>
      </c>
      <c r="I41" s="24">
        <f t="shared" si="0"/>
        <v>0</v>
      </c>
      <c r="K41" s="8"/>
      <c r="L41" s="10">
        <v>-43.89</v>
      </c>
      <c r="O41" s="3"/>
      <c r="Z41" s="10">
        <v>415.16448750000001</v>
      </c>
    </row>
    <row r="42" spans="1:26" x14ac:dyDescent="0.2">
      <c r="A42" s="5">
        <v>1999</v>
      </c>
      <c r="B42" s="10">
        <v>530.67718200000002</v>
      </c>
      <c r="I42" s="24">
        <f t="shared" si="0"/>
        <v>0</v>
      </c>
      <c r="K42" s="8"/>
      <c r="L42" s="10">
        <v>-75.809999999999988</v>
      </c>
      <c r="O42" s="3"/>
      <c r="Z42" s="10">
        <v>454.86718200000001</v>
      </c>
    </row>
    <row r="43" spans="1:26" x14ac:dyDescent="0.2">
      <c r="A43" s="5">
        <v>2000</v>
      </c>
      <c r="B43" s="10">
        <v>504.74218199999996</v>
      </c>
      <c r="I43" s="24">
        <f t="shared" si="0"/>
        <v>0</v>
      </c>
      <c r="K43" s="8"/>
      <c r="L43" s="10">
        <v>-109.72499999999999</v>
      </c>
      <c r="O43" s="3"/>
      <c r="Z43" s="10">
        <v>395.01718199999999</v>
      </c>
    </row>
    <row r="44" spans="1:26" x14ac:dyDescent="0.2">
      <c r="A44" s="5">
        <v>2001</v>
      </c>
      <c r="B44" s="10">
        <v>429.92848499999997</v>
      </c>
      <c r="I44" s="24">
        <f t="shared" si="0"/>
        <v>0</v>
      </c>
      <c r="K44" s="8"/>
      <c r="L44" s="10">
        <v>-100.7475</v>
      </c>
      <c r="O44" s="3"/>
      <c r="Z44" s="10">
        <v>329.18098499999996</v>
      </c>
    </row>
    <row r="45" spans="1:26" x14ac:dyDescent="0.2">
      <c r="A45" s="5">
        <v>2002</v>
      </c>
      <c r="B45" s="10">
        <v>410.97478799999999</v>
      </c>
      <c r="I45" s="24">
        <f t="shared" si="0"/>
        <v>0</v>
      </c>
      <c r="K45" s="8"/>
      <c r="L45" s="10">
        <v>-147.63</v>
      </c>
      <c r="O45" s="3"/>
      <c r="Z45" s="10">
        <v>263.34478799999999</v>
      </c>
    </row>
    <row r="46" spans="1:26" x14ac:dyDescent="0.2">
      <c r="A46" s="5">
        <v>2003</v>
      </c>
      <c r="B46" s="10">
        <v>356.11109099999999</v>
      </c>
      <c r="I46" s="24">
        <f t="shared" si="0"/>
        <v>0</v>
      </c>
      <c r="K46" s="8"/>
      <c r="L46" s="10">
        <v>-158.60250000000002</v>
      </c>
      <c r="O46" s="3"/>
      <c r="Z46" s="10">
        <v>197.508591</v>
      </c>
    </row>
    <row r="47" spans="1:26" x14ac:dyDescent="0.2">
      <c r="A47" s="5">
        <v>2004</v>
      </c>
      <c r="B47" s="10">
        <v>371.15389449999998</v>
      </c>
      <c r="I47" s="24">
        <f t="shared" si="0"/>
        <v>0</v>
      </c>
      <c r="K47" s="8"/>
      <c r="L47" s="10">
        <v>-239.48150049999998</v>
      </c>
      <c r="O47" s="3"/>
      <c r="Z47" s="10">
        <v>131.672394</v>
      </c>
    </row>
    <row r="48" spans="1:26" x14ac:dyDescent="0.2">
      <c r="A48" s="5">
        <v>2005</v>
      </c>
      <c r="B48" s="10">
        <v>330.86592399999995</v>
      </c>
      <c r="I48" s="24">
        <f t="shared" si="0"/>
        <v>0</v>
      </c>
      <c r="K48" s="8"/>
      <c r="L48" s="10">
        <v>-265.02972699999998</v>
      </c>
      <c r="O48" s="3"/>
      <c r="Z48" s="10">
        <v>65.836196999999999</v>
      </c>
    </row>
    <row r="49" spans="1:26" x14ac:dyDescent="0.2">
      <c r="A49" s="5">
        <v>2006</v>
      </c>
      <c r="B49" s="10">
        <v>278.63302589999995</v>
      </c>
      <c r="I49" s="24">
        <f t="shared" si="0"/>
        <v>0</v>
      </c>
      <c r="K49" s="8"/>
      <c r="L49" s="10">
        <v>-278.63302589999995</v>
      </c>
      <c r="O49" s="3"/>
      <c r="Z49" s="10">
        <v>0</v>
      </c>
    </row>
    <row r="50" spans="1:26" x14ac:dyDescent="0.2">
      <c r="A50" s="6">
        <v>2007</v>
      </c>
      <c r="B50" s="19">
        <v>249.073486</v>
      </c>
      <c r="I50" s="24">
        <f t="shared" si="0"/>
        <v>0</v>
      </c>
      <c r="K50" s="8"/>
      <c r="L50" s="19">
        <v>-249.073486</v>
      </c>
      <c r="O50" s="3"/>
      <c r="Z50" s="19">
        <v>0</v>
      </c>
    </row>
    <row r="51" spans="1:26" x14ac:dyDescent="0.2">
      <c r="A51" s="6">
        <v>2008</v>
      </c>
      <c r="B51" s="19">
        <v>290.89475200000004</v>
      </c>
      <c r="I51" s="24">
        <f t="shared" si="0"/>
        <v>0</v>
      </c>
      <c r="K51" s="8"/>
      <c r="L51" s="19">
        <v>-290.89475200000004</v>
      </c>
      <c r="O51" s="3"/>
      <c r="Z51" s="19">
        <v>0</v>
      </c>
    </row>
    <row r="52" spans="1:26" x14ac:dyDescent="0.2">
      <c r="A52" s="6">
        <v>2009</v>
      </c>
      <c r="B52" s="19">
        <v>304.48449700000003</v>
      </c>
      <c r="I52" s="24">
        <f t="shared" si="0"/>
        <v>0</v>
      </c>
      <c r="K52" s="8"/>
      <c r="L52" s="19">
        <v>-304.48449700000003</v>
      </c>
      <c r="O52" s="3"/>
      <c r="Z52" s="3">
        <v>0</v>
      </c>
    </row>
    <row r="53" spans="1:26" x14ac:dyDescent="0.2">
      <c r="A53" s="6">
        <v>2010</v>
      </c>
      <c r="B53" s="19">
        <v>339.46441700000003</v>
      </c>
      <c r="I53" s="24">
        <f t="shared" si="0"/>
        <v>0</v>
      </c>
      <c r="K53" s="8"/>
      <c r="L53" s="19">
        <v>-339.46441700000003</v>
      </c>
      <c r="O53" s="3"/>
      <c r="Z53" s="3">
        <v>0</v>
      </c>
    </row>
    <row r="54" spans="1:26" x14ac:dyDescent="0.2">
      <c r="A54" s="6">
        <v>2011</v>
      </c>
      <c r="B54" s="19">
        <v>341.44628900000004</v>
      </c>
      <c r="I54" s="24">
        <f t="shared" si="0"/>
        <v>0</v>
      </c>
      <c r="K54" s="8"/>
      <c r="L54" s="19">
        <v>-341.44628900000004</v>
      </c>
      <c r="O54" s="3"/>
      <c r="Z54" s="3">
        <v>0</v>
      </c>
    </row>
    <row r="55" spans="1:26" x14ac:dyDescent="0.2">
      <c r="A55" s="6">
        <v>2012</v>
      </c>
      <c r="B55" s="19">
        <v>358.19651199999998</v>
      </c>
      <c r="I55" s="24">
        <f t="shared" si="0"/>
        <v>0</v>
      </c>
      <c r="K55" s="8"/>
      <c r="L55" s="19">
        <v>-358.19651199999998</v>
      </c>
      <c r="O55" s="3"/>
      <c r="Z55" s="3">
        <v>0</v>
      </c>
    </row>
    <row r="56" spans="1:26" x14ac:dyDescent="0.2">
      <c r="A56" s="6">
        <v>2013</v>
      </c>
      <c r="B56" s="19">
        <v>370.83084000000002</v>
      </c>
      <c r="I56" s="24">
        <f t="shared" si="0"/>
        <v>0</v>
      </c>
      <c r="K56" s="8"/>
      <c r="L56" s="19">
        <v>-370.83084000000002</v>
      </c>
      <c r="O56" s="3"/>
      <c r="Z56" s="3">
        <v>0</v>
      </c>
    </row>
    <row r="57" spans="1:26" x14ac:dyDescent="0.2">
      <c r="A57" s="6">
        <v>2014</v>
      </c>
      <c r="B57" s="19">
        <v>405.33473902699996</v>
      </c>
      <c r="I57" s="24">
        <f t="shared" si="0"/>
        <v>0</v>
      </c>
      <c r="K57" s="8"/>
      <c r="L57" s="19">
        <v>-405.33473902699996</v>
      </c>
      <c r="O57" s="3"/>
      <c r="Z57" s="3">
        <v>0</v>
      </c>
    </row>
    <row r="58" spans="1:26" x14ac:dyDescent="0.2">
      <c r="A58" s="6">
        <v>2015</v>
      </c>
      <c r="B58" s="19">
        <v>365.285882695</v>
      </c>
      <c r="I58" s="24">
        <f t="shared" si="0"/>
        <v>0</v>
      </c>
      <c r="K58" s="8"/>
      <c r="L58" s="19">
        <v>-365.285882695</v>
      </c>
      <c r="O58" s="3"/>
      <c r="Z58" s="3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Z58"/>
  <sheetViews>
    <sheetView workbookViewId="0">
      <selection activeCell="L45" sqref="L45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4" width="5" style="1" customWidth="1"/>
    <col min="15" max="15" width="7" style="1" customWidth="1"/>
    <col min="16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C3" s="9"/>
      <c r="D3" s="9"/>
      <c r="E3" s="9"/>
      <c r="F3" s="9"/>
      <c r="G3" s="9"/>
      <c r="H3" s="9"/>
      <c r="I3" s="10"/>
      <c r="J3" s="9"/>
      <c r="K3" s="8"/>
      <c r="L3" s="10"/>
      <c r="M3" s="9"/>
      <c r="N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 x14ac:dyDescent="0.2">
      <c r="A4" s="5">
        <v>1961</v>
      </c>
      <c r="C4" s="9"/>
      <c r="D4" s="9"/>
      <c r="E4" s="9"/>
      <c r="F4" s="9"/>
      <c r="G4" s="9"/>
      <c r="H4" s="9"/>
      <c r="I4" s="10"/>
      <c r="J4" s="9"/>
      <c r="K4" s="8"/>
      <c r="L4" s="10"/>
      <c r="M4" s="9"/>
      <c r="N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1:26" x14ac:dyDescent="0.2">
      <c r="A5" s="5">
        <v>1962</v>
      </c>
      <c r="C5" s="9"/>
      <c r="D5" s="9"/>
      <c r="E5" s="9"/>
      <c r="F5" s="9"/>
      <c r="G5" s="9"/>
      <c r="H5" s="9"/>
      <c r="I5" s="10"/>
      <c r="J5" s="9"/>
      <c r="K5" s="8"/>
      <c r="L5" s="10"/>
      <c r="M5" s="9"/>
      <c r="N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</row>
    <row r="6" spans="1:26" x14ac:dyDescent="0.2">
      <c r="A6" s="5">
        <v>1963</v>
      </c>
      <c r="C6" s="9"/>
      <c r="D6" s="9"/>
      <c r="E6" s="9"/>
      <c r="F6" s="9"/>
      <c r="G6" s="9"/>
      <c r="H6" s="9"/>
      <c r="I6" s="10"/>
      <c r="J6" s="9"/>
      <c r="K6" s="8"/>
      <c r="L6" s="10"/>
      <c r="M6" s="9"/>
      <c r="N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x14ac:dyDescent="0.2">
      <c r="A7" s="5">
        <v>1964</v>
      </c>
      <c r="C7" s="9"/>
      <c r="D7" s="9"/>
      <c r="E7" s="9"/>
      <c r="F7" s="9"/>
      <c r="G7" s="9"/>
      <c r="H7" s="9"/>
      <c r="I7" s="10"/>
      <c r="J7" s="9"/>
      <c r="K7" s="8"/>
      <c r="L7" s="10"/>
      <c r="M7" s="9"/>
      <c r="N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x14ac:dyDescent="0.2">
      <c r="A8" s="5">
        <v>1965</v>
      </c>
      <c r="C8" s="9"/>
      <c r="D8" s="9"/>
      <c r="E8" s="9"/>
      <c r="F8" s="9"/>
      <c r="G8" s="9"/>
      <c r="H8" s="9"/>
      <c r="I8" s="10"/>
      <c r="J8" s="9"/>
      <c r="K8" s="8"/>
      <c r="L8" s="10"/>
      <c r="M8" s="9"/>
      <c r="N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2">
      <c r="A9" s="5">
        <v>1966</v>
      </c>
      <c r="C9" s="9"/>
      <c r="D9" s="9"/>
      <c r="E9" s="9"/>
      <c r="F9" s="9"/>
      <c r="G9" s="9"/>
      <c r="H9" s="9"/>
      <c r="I9" s="10"/>
      <c r="J9" s="9"/>
      <c r="K9" s="8"/>
      <c r="L9" s="10"/>
      <c r="M9" s="9"/>
      <c r="N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2">
      <c r="A10" s="5">
        <v>1967</v>
      </c>
      <c r="C10" s="9"/>
      <c r="D10" s="9"/>
      <c r="E10" s="9"/>
      <c r="F10" s="9"/>
      <c r="G10" s="9"/>
      <c r="H10" s="9"/>
      <c r="I10" s="10"/>
      <c r="J10" s="9"/>
      <c r="K10" s="8"/>
      <c r="L10" s="10"/>
      <c r="M10" s="9"/>
      <c r="N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2">
      <c r="A11" s="5">
        <v>1968</v>
      </c>
      <c r="C11" s="9"/>
      <c r="D11" s="9"/>
      <c r="E11" s="9"/>
      <c r="F11" s="9"/>
      <c r="G11" s="9"/>
      <c r="H11" s="9"/>
      <c r="I11" s="10"/>
      <c r="J11" s="9"/>
      <c r="K11" s="8"/>
      <c r="L11" s="10"/>
      <c r="M11" s="9"/>
      <c r="N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2">
      <c r="A12" s="5">
        <v>1969</v>
      </c>
      <c r="C12" s="9"/>
      <c r="D12" s="9"/>
      <c r="E12" s="9"/>
      <c r="F12" s="9"/>
      <c r="G12" s="9"/>
      <c r="H12" s="9"/>
      <c r="I12" s="10"/>
      <c r="J12" s="9"/>
      <c r="K12" s="8"/>
      <c r="L12" s="10"/>
      <c r="M12" s="9"/>
      <c r="N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2">
      <c r="A13" s="5">
        <v>1970</v>
      </c>
      <c r="C13" s="9"/>
      <c r="D13" s="9"/>
      <c r="E13" s="9"/>
      <c r="F13" s="9"/>
      <c r="G13" s="9"/>
      <c r="H13" s="9"/>
      <c r="I13" s="10"/>
      <c r="J13" s="9"/>
      <c r="K13" s="8"/>
      <c r="L13" s="10"/>
      <c r="M13" s="9"/>
      <c r="N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2">
      <c r="A14" s="5">
        <v>1971</v>
      </c>
      <c r="C14" s="9"/>
      <c r="D14" s="9"/>
      <c r="E14" s="9"/>
      <c r="F14" s="9"/>
      <c r="G14" s="9"/>
      <c r="H14" s="9"/>
      <c r="I14" s="10"/>
      <c r="J14" s="9"/>
      <c r="K14" s="8"/>
      <c r="L14" s="10"/>
      <c r="M14" s="9"/>
      <c r="N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2">
      <c r="A15" s="5">
        <v>1972</v>
      </c>
      <c r="C15" s="9"/>
      <c r="D15" s="9"/>
      <c r="E15" s="9"/>
      <c r="F15" s="9"/>
      <c r="G15" s="9"/>
      <c r="H15" s="9"/>
      <c r="I15" s="10"/>
      <c r="J15" s="9"/>
      <c r="K15" s="8"/>
      <c r="L15" s="10"/>
      <c r="M15" s="9"/>
      <c r="N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2">
      <c r="A16" s="5">
        <v>1973</v>
      </c>
      <c r="C16" s="9"/>
      <c r="D16" s="9"/>
      <c r="E16" s="9"/>
      <c r="F16" s="9"/>
      <c r="G16" s="9"/>
      <c r="H16" s="9"/>
      <c r="I16" s="10"/>
      <c r="J16" s="9"/>
      <c r="K16" s="8"/>
      <c r="L16" s="10"/>
      <c r="M16" s="9"/>
      <c r="N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2">
      <c r="A17" s="5">
        <v>1974</v>
      </c>
      <c r="C17" s="9"/>
      <c r="D17" s="9"/>
      <c r="E17" s="9"/>
      <c r="F17" s="9"/>
      <c r="G17" s="9"/>
      <c r="H17" s="9"/>
      <c r="I17" s="10"/>
      <c r="J17" s="9"/>
      <c r="K17" s="8"/>
      <c r="L17" s="10"/>
      <c r="M17" s="9"/>
      <c r="N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2">
      <c r="A18" s="5">
        <v>1975</v>
      </c>
      <c r="C18" s="9"/>
      <c r="D18" s="9"/>
      <c r="E18" s="9"/>
      <c r="F18" s="9"/>
      <c r="G18" s="9"/>
      <c r="H18" s="9"/>
      <c r="I18" s="10"/>
      <c r="J18" s="9"/>
      <c r="K18" s="8"/>
      <c r="L18" s="10"/>
      <c r="M18" s="9"/>
      <c r="N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2">
      <c r="A19" s="5">
        <v>1976</v>
      </c>
      <c r="C19" s="9"/>
      <c r="D19" s="9"/>
      <c r="E19" s="9"/>
      <c r="F19" s="9"/>
      <c r="G19" s="9"/>
      <c r="H19" s="9"/>
      <c r="I19" s="10"/>
      <c r="J19" s="9"/>
      <c r="K19" s="8"/>
      <c r="L19" s="10"/>
      <c r="M19" s="9"/>
      <c r="N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2">
      <c r="A20" s="5">
        <v>1977</v>
      </c>
      <c r="C20" s="9"/>
      <c r="D20" s="9"/>
      <c r="E20" s="9"/>
      <c r="F20" s="9"/>
      <c r="G20" s="9"/>
      <c r="H20" s="9"/>
      <c r="I20" s="10"/>
      <c r="J20" s="9"/>
      <c r="K20" s="8"/>
      <c r="L20" s="10"/>
      <c r="M20" s="9"/>
      <c r="N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2">
      <c r="A21" s="5">
        <v>1978</v>
      </c>
      <c r="C21" s="9"/>
      <c r="D21" s="9"/>
      <c r="E21" s="9"/>
      <c r="F21" s="9"/>
      <c r="G21" s="9"/>
      <c r="H21" s="9"/>
      <c r="I21" s="10"/>
      <c r="J21" s="9"/>
      <c r="K21" s="8"/>
      <c r="L21" s="10"/>
      <c r="M21" s="9"/>
      <c r="N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2">
      <c r="A22" s="5">
        <v>1979</v>
      </c>
      <c r="C22" s="9"/>
      <c r="D22" s="9"/>
      <c r="E22" s="9"/>
      <c r="F22" s="9"/>
      <c r="G22" s="9"/>
      <c r="H22" s="9"/>
      <c r="I22" s="10"/>
      <c r="J22" s="9"/>
      <c r="K22" s="8"/>
      <c r="L22" s="10"/>
      <c r="M22" s="9"/>
      <c r="N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2">
      <c r="A23" s="5">
        <v>1980</v>
      </c>
      <c r="C23" s="9"/>
      <c r="D23" s="9"/>
      <c r="E23" s="9"/>
      <c r="F23" s="9"/>
      <c r="G23" s="9"/>
      <c r="H23" s="9"/>
      <c r="I23" s="10"/>
      <c r="J23" s="9"/>
      <c r="K23" s="8"/>
      <c r="L23" s="10"/>
      <c r="M23" s="9"/>
      <c r="N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2">
      <c r="A24" s="5">
        <v>1981</v>
      </c>
      <c r="C24" s="9"/>
      <c r="D24" s="9"/>
      <c r="E24" s="9"/>
      <c r="F24" s="9"/>
      <c r="G24" s="9"/>
      <c r="H24" s="9"/>
      <c r="I24" s="10"/>
      <c r="J24" s="9"/>
      <c r="K24" s="8"/>
      <c r="L24" s="10"/>
      <c r="M24" s="9"/>
      <c r="N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2">
      <c r="A25" s="5">
        <v>1982</v>
      </c>
      <c r="C25" s="9"/>
      <c r="D25" s="9"/>
      <c r="E25" s="9"/>
      <c r="F25" s="9"/>
      <c r="G25" s="9"/>
      <c r="H25" s="9"/>
      <c r="I25" s="10"/>
      <c r="J25" s="9"/>
      <c r="K25" s="8"/>
      <c r="L25" s="10"/>
      <c r="M25" s="9"/>
      <c r="N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2">
      <c r="A26" s="5">
        <v>1983</v>
      </c>
      <c r="C26" s="9"/>
      <c r="D26" s="9"/>
      <c r="E26" s="9"/>
      <c r="F26" s="9"/>
      <c r="G26" s="9"/>
      <c r="H26" s="9"/>
      <c r="I26" s="10"/>
      <c r="J26" s="9"/>
      <c r="K26" s="8"/>
      <c r="L26" s="10"/>
      <c r="M26" s="9"/>
      <c r="N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2">
      <c r="A27" s="5">
        <v>1984</v>
      </c>
      <c r="C27" s="9"/>
      <c r="D27" s="9"/>
      <c r="E27" s="9"/>
      <c r="F27" s="9"/>
      <c r="G27" s="9"/>
      <c r="H27" s="9"/>
      <c r="I27" s="10"/>
      <c r="J27" s="9"/>
      <c r="K27" s="8"/>
      <c r="L27" s="10"/>
      <c r="M27" s="9"/>
      <c r="N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2">
      <c r="A28" s="5">
        <v>1985</v>
      </c>
      <c r="C28" s="9"/>
      <c r="D28" s="9"/>
      <c r="E28" s="9"/>
      <c r="F28" s="9"/>
      <c r="G28" s="9"/>
      <c r="H28" s="9"/>
      <c r="I28" s="10"/>
      <c r="J28" s="9"/>
      <c r="K28" s="8"/>
      <c r="L28" s="10"/>
      <c r="M28" s="9"/>
      <c r="N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2">
      <c r="A29" s="5">
        <v>1986</v>
      </c>
      <c r="C29" s="9"/>
      <c r="D29" s="9"/>
      <c r="E29" s="9"/>
      <c r="F29" s="9"/>
      <c r="G29" s="9"/>
      <c r="H29" s="9"/>
      <c r="I29" s="10"/>
      <c r="J29" s="9"/>
      <c r="K29" s="8"/>
      <c r="L29" s="10"/>
      <c r="M29" s="9"/>
      <c r="N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2">
      <c r="A30" s="5">
        <v>1987</v>
      </c>
      <c r="C30" s="9"/>
      <c r="D30" s="9"/>
      <c r="E30" s="9"/>
      <c r="F30" s="9"/>
      <c r="G30" s="9"/>
      <c r="H30" s="9"/>
      <c r="I30" s="10"/>
      <c r="J30" s="9"/>
      <c r="K30" s="8"/>
      <c r="L30" s="10"/>
      <c r="M30" s="9"/>
      <c r="N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2">
      <c r="A31" s="5">
        <v>1988</v>
      </c>
      <c r="C31" s="9"/>
      <c r="D31" s="9"/>
      <c r="E31" s="9"/>
      <c r="F31" s="9"/>
      <c r="G31" s="9"/>
      <c r="H31" s="9"/>
      <c r="I31" s="10"/>
      <c r="J31" s="9"/>
      <c r="K31" s="8"/>
      <c r="L31" s="10"/>
      <c r="M31" s="9"/>
      <c r="N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2">
      <c r="A32" s="5">
        <v>1989</v>
      </c>
      <c r="C32" s="9"/>
      <c r="D32" s="9"/>
      <c r="E32" s="9"/>
      <c r="F32" s="9"/>
      <c r="G32" s="9"/>
      <c r="H32" s="9"/>
      <c r="I32" s="10"/>
      <c r="J32" s="9"/>
      <c r="K32" s="8"/>
      <c r="L32" s="10"/>
      <c r="M32" s="9"/>
      <c r="N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2">
      <c r="A33" s="5">
        <v>1990</v>
      </c>
      <c r="C33" s="9"/>
      <c r="D33" s="9"/>
      <c r="E33" s="9"/>
      <c r="F33" s="9"/>
      <c r="G33" s="9"/>
      <c r="H33" s="9"/>
      <c r="I33" s="10"/>
      <c r="J33" s="9"/>
      <c r="K33" s="8"/>
      <c r="L33" s="10"/>
      <c r="M33" s="9"/>
      <c r="N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2">
      <c r="A34" s="5">
        <v>1991</v>
      </c>
      <c r="C34" s="9"/>
      <c r="D34" s="9"/>
      <c r="E34" s="9"/>
      <c r="F34" s="9"/>
      <c r="G34" s="9"/>
      <c r="H34" s="9"/>
      <c r="I34" s="10"/>
      <c r="J34" s="9"/>
      <c r="K34" s="8"/>
      <c r="L34" s="10"/>
      <c r="M34" s="9"/>
      <c r="N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2">
      <c r="A35" s="5">
        <v>1992</v>
      </c>
      <c r="C35" s="9"/>
      <c r="D35" s="9"/>
      <c r="E35" s="9"/>
      <c r="F35" s="9"/>
      <c r="G35" s="9"/>
      <c r="H35" s="9"/>
      <c r="I35" s="10"/>
      <c r="J35" s="9"/>
      <c r="K35" s="8"/>
      <c r="L35" s="10"/>
      <c r="M35" s="9"/>
      <c r="N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2">
      <c r="A36" s="5">
        <v>1993</v>
      </c>
      <c r="C36" s="9"/>
      <c r="D36" s="9"/>
      <c r="E36" s="9"/>
      <c r="F36" s="9"/>
      <c r="G36" s="9"/>
      <c r="H36" s="9"/>
      <c r="I36" s="10"/>
      <c r="J36" s="9"/>
      <c r="K36" s="8"/>
      <c r="L36" s="10"/>
      <c r="M36" s="9"/>
      <c r="N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2">
      <c r="A37" s="5">
        <v>1994</v>
      </c>
      <c r="C37" s="9"/>
      <c r="D37" s="9"/>
      <c r="E37" s="9"/>
      <c r="F37" s="9"/>
      <c r="G37" s="9"/>
      <c r="H37" s="9"/>
      <c r="I37" s="10"/>
      <c r="J37" s="9"/>
      <c r="K37" s="8"/>
      <c r="L37" s="10"/>
      <c r="M37" s="9"/>
      <c r="N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2">
      <c r="A38" s="5">
        <v>1995</v>
      </c>
      <c r="C38" s="9"/>
      <c r="D38" s="9"/>
      <c r="E38" s="9"/>
      <c r="F38" s="9"/>
      <c r="G38" s="9"/>
      <c r="H38" s="9"/>
      <c r="I38" s="10"/>
      <c r="J38" s="9"/>
      <c r="K38" s="8"/>
      <c r="L38" s="10"/>
      <c r="M38" s="9"/>
      <c r="N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2">
      <c r="A39" s="5">
        <v>1996</v>
      </c>
      <c r="C39" s="9"/>
      <c r="D39" s="9"/>
      <c r="E39" s="9"/>
      <c r="F39" s="9"/>
      <c r="G39" s="9"/>
      <c r="H39" s="9"/>
      <c r="I39" s="10"/>
      <c r="J39" s="9"/>
      <c r="K39" s="8"/>
      <c r="L39" s="10"/>
      <c r="M39" s="9"/>
      <c r="N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2">
      <c r="A40" s="5">
        <v>1997</v>
      </c>
      <c r="C40" s="9"/>
      <c r="D40" s="9"/>
      <c r="E40" s="9"/>
      <c r="F40" s="9"/>
      <c r="G40" s="9"/>
      <c r="H40" s="9"/>
      <c r="I40" s="10"/>
      <c r="J40" s="9"/>
      <c r="K40" s="8"/>
      <c r="L40" s="10"/>
      <c r="M40" s="9"/>
      <c r="N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2">
      <c r="A41" s="5">
        <v>1998</v>
      </c>
      <c r="C41" s="9"/>
      <c r="D41" s="9"/>
      <c r="E41" s="9"/>
      <c r="F41" s="9"/>
      <c r="G41" s="9"/>
      <c r="H41" s="9"/>
      <c r="I41" s="10"/>
      <c r="J41" s="9"/>
      <c r="K41" s="8"/>
      <c r="L41" s="10"/>
      <c r="M41" s="9"/>
      <c r="N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2">
      <c r="A42" s="5">
        <v>1999</v>
      </c>
      <c r="C42" s="9"/>
      <c r="D42" s="9"/>
      <c r="E42" s="9"/>
      <c r="F42" s="9"/>
      <c r="G42" s="9"/>
      <c r="H42" s="9"/>
      <c r="I42" s="10"/>
      <c r="J42" s="9"/>
      <c r="K42" s="8"/>
      <c r="L42" s="10"/>
      <c r="M42" s="9"/>
      <c r="N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2">
      <c r="A43" s="5">
        <v>2000</v>
      </c>
      <c r="C43" s="9"/>
      <c r="D43" s="9"/>
      <c r="E43" s="9"/>
      <c r="F43" s="9"/>
      <c r="G43" s="9"/>
      <c r="H43" s="9"/>
      <c r="I43" s="10"/>
      <c r="J43" s="9"/>
      <c r="K43" s="8"/>
      <c r="L43" s="10"/>
      <c r="M43" s="9"/>
      <c r="N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2">
      <c r="A44" s="5">
        <v>2001</v>
      </c>
      <c r="C44" s="9"/>
      <c r="D44" s="9"/>
      <c r="E44" s="9"/>
      <c r="F44" s="9"/>
      <c r="G44" s="9"/>
      <c r="H44" s="9"/>
      <c r="I44" s="10"/>
      <c r="J44" s="9"/>
      <c r="K44" s="8"/>
      <c r="L44" s="10"/>
      <c r="M44" s="9"/>
      <c r="N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2">
      <c r="A45" s="5">
        <v>2002</v>
      </c>
      <c r="C45" s="9"/>
      <c r="D45" s="9"/>
      <c r="E45" s="9"/>
      <c r="F45" s="9"/>
      <c r="G45" s="9"/>
      <c r="H45" s="9"/>
      <c r="I45" s="10"/>
      <c r="J45" s="9"/>
      <c r="K45" s="8"/>
      <c r="L45" s="10"/>
      <c r="M45" s="9"/>
      <c r="N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2">
      <c r="A46" s="5">
        <v>2003</v>
      </c>
      <c r="C46" s="9"/>
      <c r="D46" s="9"/>
      <c r="E46" s="9"/>
      <c r="F46" s="9"/>
      <c r="G46" s="9"/>
      <c r="H46" s="9"/>
      <c r="I46" s="10"/>
      <c r="J46" s="9"/>
      <c r="K46" s="8"/>
      <c r="L46" s="10"/>
      <c r="M46" s="9"/>
      <c r="N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2">
      <c r="A47" s="5">
        <v>2004</v>
      </c>
      <c r="C47" s="9"/>
      <c r="D47" s="9"/>
      <c r="E47" s="9"/>
      <c r="F47" s="9"/>
      <c r="G47" s="9"/>
      <c r="H47" s="9"/>
      <c r="I47" s="10"/>
      <c r="J47" s="9"/>
      <c r="K47" s="8"/>
      <c r="L47" s="10"/>
      <c r="M47" s="9"/>
      <c r="N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2">
      <c r="A48" s="5">
        <v>2005</v>
      </c>
      <c r="C48" s="9"/>
      <c r="D48" s="9"/>
      <c r="E48" s="9"/>
      <c r="F48" s="9"/>
      <c r="G48" s="9"/>
      <c r="H48" s="9"/>
      <c r="I48" s="10"/>
      <c r="J48" s="9"/>
      <c r="K48" s="8"/>
      <c r="L48" s="10"/>
      <c r="M48" s="9"/>
      <c r="N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2">
      <c r="A49" s="5">
        <v>2006</v>
      </c>
      <c r="C49" s="9"/>
      <c r="D49" s="9"/>
      <c r="E49" s="9"/>
      <c r="F49" s="9"/>
      <c r="G49" s="9"/>
      <c r="H49" s="9"/>
      <c r="I49" s="10"/>
      <c r="J49" s="9"/>
      <c r="K49" s="8"/>
      <c r="L49" s="10"/>
      <c r="M49" s="9"/>
      <c r="N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2">
      <c r="A50" s="6">
        <v>2007</v>
      </c>
      <c r="C50" s="9"/>
      <c r="D50" s="9"/>
      <c r="E50" s="9"/>
      <c r="F50" s="9"/>
      <c r="G50" s="9"/>
      <c r="H50" s="9"/>
      <c r="I50" s="10"/>
      <c r="J50" s="9"/>
      <c r="K50" s="8"/>
      <c r="L50" s="10"/>
      <c r="M50" s="9"/>
      <c r="N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2">
      <c r="A51" s="6">
        <v>2008</v>
      </c>
      <c r="B51" s="3">
        <v>631.39153461217677</v>
      </c>
      <c r="C51" s="9"/>
      <c r="D51" s="9"/>
      <c r="E51" s="9"/>
      <c r="F51" s="9"/>
      <c r="G51" s="9"/>
      <c r="H51" s="9"/>
      <c r="I51" s="10"/>
      <c r="J51" s="9"/>
      <c r="K51" s="8"/>
      <c r="L51" s="10"/>
      <c r="M51" s="9"/>
      <c r="N51" s="9"/>
      <c r="O51" s="3">
        <v>-631.39153461217677</v>
      </c>
      <c r="P51" s="10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2">
      <c r="A52" s="6">
        <v>2009</v>
      </c>
      <c r="B52" s="3">
        <v>1060.2700271059216</v>
      </c>
      <c r="C52" s="9"/>
      <c r="D52" s="9"/>
      <c r="E52" s="9"/>
      <c r="F52" s="9"/>
      <c r="G52" s="9"/>
      <c r="H52" s="9"/>
      <c r="I52" s="10"/>
      <c r="J52" s="9"/>
      <c r="K52" s="8"/>
      <c r="L52" s="10"/>
      <c r="M52" s="9"/>
      <c r="N52" s="9"/>
      <c r="O52" s="3">
        <v>-1060.2700271059216</v>
      </c>
      <c r="P52" s="10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2">
      <c r="A53" s="6">
        <v>2010</v>
      </c>
      <c r="B53" s="3">
        <v>1717.3548373644703</v>
      </c>
      <c r="C53" s="9"/>
      <c r="D53" s="9"/>
      <c r="E53" s="9"/>
      <c r="F53" s="9"/>
      <c r="G53" s="9"/>
      <c r="H53" s="9"/>
      <c r="I53" s="10"/>
      <c r="J53" s="9"/>
      <c r="K53" s="8"/>
      <c r="L53" s="10"/>
      <c r="M53" s="9"/>
      <c r="N53" s="9"/>
      <c r="O53" s="3">
        <v>-1717.3548373644703</v>
      </c>
      <c r="P53" s="10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2">
      <c r="A54" s="6">
        <v>2011</v>
      </c>
      <c r="B54" s="3">
        <v>2225.087218515429</v>
      </c>
      <c r="C54" s="9"/>
      <c r="D54" s="9"/>
      <c r="E54" s="9"/>
      <c r="F54" s="9"/>
      <c r="G54" s="9"/>
      <c r="H54" s="9"/>
      <c r="I54" s="10"/>
      <c r="J54" s="9"/>
      <c r="K54" s="8"/>
      <c r="L54" s="10"/>
      <c r="M54" s="9"/>
      <c r="N54" s="9"/>
      <c r="O54" s="3">
        <v>-2225.087218515429</v>
      </c>
      <c r="P54" s="10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2">
      <c r="A55" s="6">
        <v>2012</v>
      </c>
      <c r="B55" s="3">
        <v>2243.4532110091745</v>
      </c>
      <c r="C55" s="9"/>
      <c r="D55" s="9"/>
      <c r="E55" s="9"/>
      <c r="F55" s="9"/>
      <c r="G55" s="9"/>
      <c r="H55" s="9"/>
      <c r="I55" s="10"/>
      <c r="J55" s="9"/>
      <c r="K55" s="8"/>
      <c r="L55" s="10"/>
      <c r="M55" s="9"/>
      <c r="N55" s="9"/>
      <c r="O55" s="3">
        <v>-2243.4532110091745</v>
      </c>
      <c r="P55" s="10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2">
      <c r="A56" s="6">
        <v>2013</v>
      </c>
      <c r="B56" s="3">
        <v>1887.4782631359467</v>
      </c>
      <c r="C56" s="9"/>
      <c r="D56" s="9"/>
      <c r="E56" s="9"/>
      <c r="F56" s="9"/>
      <c r="G56" s="9"/>
      <c r="H56" s="9"/>
      <c r="I56" s="10"/>
      <c r="J56" s="9"/>
      <c r="K56" s="8"/>
      <c r="L56" s="10"/>
      <c r="M56" s="9"/>
      <c r="N56" s="9"/>
      <c r="O56" s="3">
        <v>-1887.4782631359467</v>
      </c>
      <c r="P56" s="10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2">
      <c r="A57" s="6">
        <v>2014</v>
      </c>
      <c r="B57" s="3">
        <v>2387.2227272727268</v>
      </c>
      <c r="C57" s="9"/>
      <c r="D57" s="9"/>
      <c r="E57" s="9"/>
      <c r="F57" s="9"/>
      <c r="G57" s="9"/>
      <c r="H57" s="9"/>
      <c r="I57" s="10"/>
      <c r="J57" s="9"/>
      <c r="K57" s="8"/>
      <c r="L57" s="10"/>
      <c r="M57" s="9"/>
      <c r="N57" s="9"/>
      <c r="O57" s="3">
        <v>-2387.2227272727268</v>
      </c>
      <c r="P57" s="10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2">
      <c r="A58" s="6">
        <v>2015</v>
      </c>
      <c r="B58" s="3">
        <v>1672.5421497080902</v>
      </c>
      <c r="C58" s="9"/>
      <c r="D58" s="9"/>
      <c r="E58" s="9"/>
      <c r="F58" s="9"/>
      <c r="G58" s="9"/>
      <c r="H58" s="9"/>
      <c r="I58" s="10"/>
      <c r="J58" s="9"/>
      <c r="K58" s="8"/>
      <c r="L58" s="10"/>
      <c r="M58" s="9"/>
      <c r="N58" s="9"/>
      <c r="O58" s="3">
        <v>-1672.5421497080902</v>
      </c>
      <c r="P58" s="10"/>
      <c r="Q58" s="9"/>
      <c r="R58" s="9"/>
      <c r="S58" s="9"/>
      <c r="T58" s="9"/>
      <c r="U58" s="9"/>
      <c r="V58" s="9"/>
      <c r="W58" s="9"/>
      <c r="X58" s="9"/>
      <c r="Y58" s="9"/>
      <c r="Z58" s="10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Z58"/>
  <sheetViews>
    <sheetView workbookViewId="0">
      <selection activeCell="R52" sqref="R52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4" width="5" style="1" customWidth="1"/>
    <col min="15" max="15" width="7" style="1" customWidth="1"/>
    <col min="16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50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0</v>
      </c>
      <c r="C3" s="9"/>
      <c r="D3" s="9"/>
      <c r="E3" s="9"/>
      <c r="F3" s="9"/>
      <c r="G3" s="9"/>
      <c r="H3" s="9"/>
      <c r="I3" s="10"/>
      <c r="J3" s="9"/>
      <c r="K3" s="8"/>
      <c r="L3" s="10"/>
      <c r="M3" s="9"/>
      <c r="N3" s="9"/>
      <c r="O3" s="3">
        <v>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 x14ac:dyDescent="0.2">
      <c r="A4" s="5">
        <v>1961</v>
      </c>
      <c r="B4" s="3">
        <v>0</v>
      </c>
      <c r="C4" s="9"/>
      <c r="D4" s="9"/>
      <c r="E4" s="9"/>
      <c r="F4" s="9"/>
      <c r="G4" s="9"/>
      <c r="H4" s="9"/>
      <c r="I4" s="10"/>
      <c r="J4" s="9"/>
      <c r="K4" s="8"/>
      <c r="L4" s="10"/>
      <c r="M4" s="9"/>
      <c r="N4" s="9"/>
      <c r="O4" s="3">
        <v>0</v>
      </c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1:26" x14ac:dyDescent="0.2">
      <c r="A5" s="5">
        <v>1962</v>
      </c>
      <c r="B5" s="3">
        <v>0</v>
      </c>
      <c r="C5" s="9"/>
      <c r="D5" s="9"/>
      <c r="E5" s="9"/>
      <c r="F5" s="9"/>
      <c r="G5" s="9"/>
      <c r="H5" s="9"/>
      <c r="I5" s="10"/>
      <c r="J5" s="9"/>
      <c r="K5" s="8"/>
      <c r="L5" s="10"/>
      <c r="M5" s="9"/>
      <c r="N5" s="9"/>
      <c r="O5" s="3">
        <v>0</v>
      </c>
      <c r="P5" s="9"/>
      <c r="Q5" s="9"/>
      <c r="R5" s="9"/>
      <c r="S5" s="9"/>
      <c r="T5" s="9"/>
      <c r="U5" s="9"/>
      <c r="V5" s="9"/>
      <c r="W5" s="9"/>
      <c r="X5" s="9"/>
      <c r="Y5" s="9"/>
      <c r="Z5" s="10"/>
    </row>
    <row r="6" spans="1:26" x14ac:dyDescent="0.2">
      <c r="A6" s="5">
        <v>1963</v>
      </c>
      <c r="B6" s="3">
        <v>0</v>
      </c>
      <c r="C6" s="9"/>
      <c r="D6" s="9"/>
      <c r="E6" s="9"/>
      <c r="F6" s="9"/>
      <c r="G6" s="9"/>
      <c r="H6" s="9"/>
      <c r="I6" s="10"/>
      <c r="J6" s="9"/>
      <c r="K6" s="8"/>
      <c r="L6" s="10"/>
      <c r="M6" s="9"/>
      <c r="N6" s="9"/>
      <c r="O6" s="3"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x14ac:dyDescent="0.2">
      <c r="A7" s="5">
        <v>1964</v>
      </c>
      <c r="B7" s="3">
        <v>0</v>
      </c>
      <c r="C7" s="9"/>
      <c r="D7" s="9"/>
      <c r="E7" s="9"/>
      <c r="F7" s="9"/>
      <c r="G7" s="9"/>
      <c r="H7" s="9"/>
      <c r="I7" s="10"/>
      <c r="J7" s="9"/>
      <c r="K7" s="8"/>
      <c r="L7" s="10"/>
      <c r="M7" s="9"/>
      <c r="N7" s="9"/>
      <c r="O7" s="3">
        <v>0</v>
      </c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x14ac:dyDescent="0.2">
      <c r="A8" s="5">
        <v>1965</v>
      </c>
      <c r="B8" s="3">
        <v>0</v>
      </c>
      <c r="C8" s="9"/>
      <c r="D8" s="9"/>
      <c r="E8" s="9"/>
      <c r="F8" s="9"/>
      <c r="G8" s="9"/>
      <c r="H8" s="9"/>
      <c r="I8" s="10"/>
      <c r="J8" s="9"/>
      <c r="K8" s="8"/>
      <c r="L8" s="10"/>
      <c r="M8" s="9"/>
      <c r="N8" s="9"/>
      <c r="O8" s="3">
        <v>0</v>
      </c>
      <c r="P8" s="9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2">
      <c r="A9" s="5">
        <v>1966</v>
      </c>
      <c r="B9" s="3">
        <v>0</v>
      </c>
      <c r="C9" s="9"/>
      <c r="D9" s="9"/>
      <c r="E9" s="9"/>
      <c r="F9" s="9"/>
      <c r="G9" s="9"/>
      <c r="H9" s="9"/>
      <c r="I9" s="10"/>
      <c r="J9" s="9"/>
      <c r="K9" s="8"/>
      <c r="L9" s="10"/>
      <c r="M9" s="9"/>
      <c r="N9" s="9"/>
      <c r="O9" s="3">
        <v>0</v>
      </c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2">
      <c r="A10" s="5">
        <v>1967</v>
      </c>
      <c r="B10" s="3">
        <v>0</v>
      </c>
      <c r="C10" s="9"/>
      <c r="D10" s="9"/>
      <c r="E10" s="9"/>
      <c r="F10" s="9"/>
      <c r="G10" s="9"/>
      <c r="H10" s="9"/>
      <c r="I10" s="10"/>
      <c r="J10" s="9"/>
      <c r="K10" s="8"/>
      <c r="L10" s="10"/>
      <c r="M10" s="9"/>
      <c r="N10" s="9"/>
      <c r="O10" s="3">
        <v>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2">
      <c r="A11" s="5">
        <v>1968</v>
      </c>
      <c r="B11" s="3">
        <v>0</v>
      </c>
      <c r="C11" s="9"/>
      <c r="D11" s="9"/>
      <c r="E11" s="9"/>
      <c r="F11" s="9"/>
      <c r="G11" s="9"/>
      <c r="H11" s="9"/>
      <c r="I11" s="10"/>
      <c r="J11" s="9"/>
      <c r="K11" s="8"/>
      <c r="L11" s="10"/>
      <c r="M11" s="9"/>
      <c r="N11" s="9"/>
      <c r="O11" s="3">
        <v>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2">
      <c r="A12" s="5">
        <v>1969</v>
      </c>
      <c r="B12" s="3">
        <v>0</v>
      </c>
      <c r="C12" s="9"/>
      <c r="D12" s="9"/>
      <c r="E12" s="9"/>
      <c r="F12" s="9"/>
      <c r="G12" s="9"/>
      <c r="H12" s="9"/>
      <c r="I12" s="10"/>
      <c r="J12" s="9"/>
      <c r="K12" s="8"/>
      <c r="L12" s="10"/>
      <c r="M12" s="9"/>
      <c r="N12" s="9"/>
      <c r="O12" s="3">
        <v>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2">
      <c r="A13" s="5">
        <v>1970</v>
      </c>
      <c r="B13" s="3">
        <v>0</v>
      </c>
      <c r="C13" s="9"/>
      <c r="D13" s="9"/>
      <c r="E13" s="9"/>
      <c r="F13" s="9"/>
      <c r="G13" s="9"/>
      <c r="H13" s="9"/>
      <c r="I13" s="10"/>
      <c r="J13" s="9"/>
      <c r="K13" s="8"/>
      <c r="L13" s="10"/>
      <c r="M13" s="9"/>
      <c r="N13" s="9"/>
      <c r="O13" s="3">
        <v>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2">
      <c r="A14" s="5">
        <v>1971</v>
      </c>
      <c r="B14" s="3">
        <v>0</v>
      </c>
      <c r="C14" s="9"/>
      <c r="D14" s="9"/>
      <c r="E14" s="9"/>
      <c r="F14" s="9"/>
      <c r="G14" s="9"/>
      <c r="H14" s="9"/>
      <c r="I14" s="10"/>
      <c r="J14" s="9"/>
      <c r="K14" s="8"/>
      <c r="L14" s="10"/>
      <c r="M14" s="9"/>
      <c r="N14" s="9"/>
      <c r="O14" s="3">
        <v>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2">
      <c r="A15" s="5">
        <v>1972</v>
      </c>
      <c r="B15" s="3">
        <v>0</v>
      </c>
      <c r="C15" s="9"/>
      <c r="D15" s="9"/>
      <c r="E15" s="9"/>
      <c r="F15" s="9"/>
      <c r="G15" s="9"/>
      <c r="H15" s="9"/>
      <c r="I15" s="10"/>
      <c r="J15" s="9"/>
      <c r="K15" s="8"/>
      <c r="L15" s="10"/>
      <c r="M15" s="9"/>
      <c r="N15" s="9"/>
      <c r="O15" s="3"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2">
      <c r="A16" s="5">
        <v>1973</v>
      </c>
      <c r="B16" s="3">
        <v>0</v>
      </c>
      <c r="C16" s="9"/>
      <c r="D16" s="9"/>
      <c r="E16" s="9"/>
      <c r="F16" s="9"/>
      <c r="G16" s="9"/>
      <c r="H16" s="9"/>
      <c r="I16" s="10"/>
      <c r="J16" s="9"/>
      <c r="K16" s="8"/>
      <c r="L16" s="10"/>
      <c r="M16" s="9"/>
      <c r="N16" s="9"/>
      <c r="O16" s="3"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2">
      <c r="A17" s="5">
        <v>1974</v>
      </c>
      <c r="B17" s="3">
        <v>0</v>
      </c>
      <c r="C17" s="9"/>
      <c r="D17" s="9"/>
      <c r="E17" s="9"/>
      <c r="F17" s="9"/>
      <c r="G17" s="9"/>
      <c r="H17" s="9"/>
      <c r="I17" s="10"/>
      <c r="J17" s="9"/>
      <c r="K17" s="8"/>
      <c r="L17" s="10"/>
      <c r="M17" s="9"/>
      <c r="N17" s="9"/>
      <c r="O17" s="3">
        <v>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2">
      <c r="A18" s="5">
        <v>1975</v>
      </c>
      <c r="B18" s="3">
        <v>0</v>
      </c>
      <c r="C18" s="9"/>
      <c r="D18" s="9"/>
      <c r="E18" s="9"/>
      <c r="F18" s="9"/>
      <c r="G18" s="9"/>
      <c r="H18" s="9"/>
      <c r="I18" s="10"/>
      <c r="J18" s="9"/>
      <c r="K18" s="8"/>
      <c r="L18" s="10"/>
      <c r="M18" s="9"/>
      <c r="N18" s="9"/>
      <c r="O18" s="3"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2">
      <c r="A19" s="5">
        <v>1976</v>
      </c>
      <c r="B19" s="3">
        <v>0</v>
      </c>
      <c r="C19" s="9"/>
      <c r="D19" s="9"/>
      <c r="E19" s="9"/>
      <c r="F19" s="9"/>
      <c r="G19" s="9"/>
      <c r="H19" s="9"/>
      <c r="I19" s="10"/>
      <c r="J19" s="9"/>
      <c r="K19" s="8"/>
      <c r="L19" s="10"/>
      <c r="M19" s="9"/>
      <c r="N19" s="9"/>
      <c r="O19" s="3">
        <v>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2">
      <c r="A20" s="5">
        <v>1977</v>
      </c>
      <c r="B20" s="3">
        <v>0</v>
      </c>
      <c r="C20" s="9"/>
      <c r="D20" s="9"/>
      <c r="E20" s="9"/>
      <c r="F20" s="9"/>
      <c r="G20" s="9"/>
      <c r="H20" s="9"/>
      <c r="I20" s="10"/>
      <c r="J20" s="9"/>
      <c r="K20" s="8"/>
      <c r="L20" s="10"/>
      <c r="M20" s="9"/>
      <c r="N20" s="9"/>
      <c r="O20" s="3"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2">
      <c r="A21" s="5">
        <v>1978</v>
      </c>
      <c r="B21" s="3">
        <v>0</v>
      </c>
      <c r="C21" s="9"/>
      <c r="D21" s="9"/>
      <c r="E21" s="9"/>
      <c r="F21" s="9"/>
      <c r="G21" s="9"/>
      <c r="H21" s="9"/>
      <c r="I21" s="10"/>
      <c r="J21" s="9"/>
      <c r="K21" s="8"/>
      <c r="L21" s="10"/>
      <c r="M21" s="9"/>
      <c r="N21" s="9"/>
      <c r="O21" s="3">
        <v>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2">
      <c r="A22" s="5">
        <v>1979</v>
      </c>
      <c r="B22" s="3">
        <v>0</v>
      </c>
      <c r="C22" s="9"/>
      <c r="D22" s="9"/>
      <c r="E22" s="9"/>
      <c r="F22" s="9"/>
      <c r="G22" s="9"/>
      <c r="H22" s="9"/>
      <c r="I22" s="10"/>
      <c r="J22" s="9"/>
      <c r="K22" s="8"/>
      <c r="L22" s="10"/>
      <c r="M22" s="9"/>
      <c r="N22" s="9"/>
      <c r="O22" s="3"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2">
      <c r="A23" s="5">
        <v>1980</v>
      </c>
      <c r="B23" s="3">
        <v>0</v>
      </c>
      <c r="C23" s="9"/>
      <c r="D23" s="9"/>
      <c r="E23" s="9"/>
      <c r="F23" s="9"/>
      <c r="G23" s="9"/>
      <c r="H23" s="9"/>
      <c r="I23" s="10"/>
      <c r="J23" s="9"/>
      <c r="K23" s="8"/>
      <c r="L23" s="10"/>
      <c r="M23" s="9"/>
      <c r="N23" s="9"/>
      <c r="O23" s="3">
        <v>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2">
      <c r="A24" s="5">
        <v>1981</v>
      </c>
      <c r="B24" s="3">
        <v>0</v>
      </c>
      <c r="C24" s="9"/>
      <c r="D24" s="9"/>
      <c r="E24" s="9"/>
      <c r="F24" s="9"/>
      <c r="G24" s="9"/>
      <c r="H24" s="9"/>
      <c r="I24" s="10"/>
      <c r="J24" s="9"/>
      <c r="K24" s="8"/>
      <c r="L24" s="10"/>
      <c r="M24" s="9"/>
      <c r="N24" s="9"/>
      <c r="O24" s="3">
        <v>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2">
      <c r="A25" s="5">
        <v>1982</v>
      </c>
      <c r="B25" s="3">
        <v>0</v>
      </c>
      <c r="C25" s="9"/>
      <c r="D25" s="9"/>
      <c r="E25" s="9"/>
      <c r="F25" s="9"/>
      <c r="G25" s="9"/>
      <c r="H25" s="9"/>
      <c r="I25" s="10"/>
      <c r="J25" s="9"/>
      <c r="K25" s="8"/>
      <c r="L25" s="10"/>
      <c r="M25" s="9"/>
      <c r="N25" s="9"/>
      <c r="O25" s="3">
        <v>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2">
      <c r="A26" s="5">
        <v>1983</v>
      </c>
      <c r="B26" s="3">
        <v>0</v>
      </c>
      <c r="C26" s="9"/>
      <c r="D26" s="9"/>
      <c r="E26" s="9"/>
      <c r="F26" s="9"/>
      <c r="G26" s="9"/>
      <c r="H26" s="9"/>
      <c r="I26" s="10"/>
      <c r="J26" s="9"/>
      <c r="K26" s="8"/>
      <c r="L26" s="10"/>
      <c r="M26" s="9"/>
      <c r="N26" s="9"/>
      <c r="O26" s="3">
        <v>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2">
      <c r="A27" s="5">
        <v>1984</v>
      </c>
      <c r="B27" s="3">
        <v>0</v>
      </c>
      <c r="C27" s="9"/>
      <c r="D27" s="9"/>
      <c r="E27" s="9"/>
      <c r="F27" s="9"/>
      <c r="G27" s="9"/>
      <c r="H27" s="9"/>
      <c r="I27" s="10"/>
      <c r="J27" s="9"/>
      <c r="K27" s="8"/>
      <c r="L27" s="10"/>
      <c r="M27" s="9"/>
      <c r="N27" s="9"/>
      <c r="O27" s="3">
        <v>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2">
      <c r="A28" s="5">
        <v>1985</v>
      </c>
      <c r="B28" s="3">
        <v>0</v>
      </c>
      <c r="C28" s="9"/>
      <c r="D28" s="9"/>
      <c r="E28" s="9"/>
      <c r="F28" s="9"/>
      <c r="G28" s="9"/>
      <c r="H28" s="9"/>
      <c r="I28" s="10"/>
      <c r="J28" s="9"/>
      <c r="K28" s="8"/>
      <c r="L28" s="10"/>
      <c r="M28" s="9"/>
      <c r="N28" s="9"/>
      <c r="O28" s="3">
        <v>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2">
      <c r="A29" s="5">
        <v>1986</v>
      </c>
      <c r="B29" s="3">
        <v>0</v>
      </c>
      <c r="C29" s="9"/>
      <c r="D29" s="9"/>
      <c r="E29" s="9"/>
      <c r="F29" s="9"/>
      <c r="G29" s="9"/>
      <c r="H29" s="9"/>
      <c r="I29" s="10"/>
      <c r="J29" s="9"/>
      <c r="K29" s="8"/>
      <c r="L29" s="10"/>
      <c r="M29" s="9"/>
      <c r="N29" s="9"/>
      <c r="O29" s="3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2">
      <c r="A30" s="5">
        <v>1987</v>
      </c>
      <c r="B30" s="3">
        <v>0</v>
      </c>
      <c r="C30" s="9"/>
      <c r="D30" s="9"/>
      <c r="E30" s="9"/>
      <c r="F30" s="9"/>
      <c r="G30" s="9"/>
      <c r="H30" s="9"/>
      <c r="I30" s="10"/>
      <c r="J30" s="9"/>
      <c r="K30" s="8"/>
      <c r="L30" s="10"/>
      <c r="M30" s="9"/>
      <c r="N30" s="9"/>
      <c r="O30" s="3">
        <v>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2">
      <c r="A31" s="5">
        <v>1988</v>
      </c>
      <c r="B31" s="3">
        <v>0</v>
      </c>
      <c r="C31" s="9"/>
      <c r="D31" s="9"/>
      <c r="E31" s="9"/>
      <c r="F31" s="9"/>
      <c r="G31" s="9"/>
      <c r="H31" s="9"/>
      <c r="I31" s="10"/>
      <c r="J31" s="9"/>
      <c r="K31" s="8"/>
      <c r="L31" s="10"/>
      <c r="M31" s="9"/>
      <c r="N31" s="9"/>
      <c r="O31" s="3">
        <v>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2">
      <c r="A32" s="5">
        <v>1989</v>
      </c>
      <c r="B32" s="3">
        <v>0</v>
      </c>
      <c r="C32" s="9"/>
      <c r="D32" s="9"/>
      <c r="E32" s="9"/>
      <c r="F32" s="9"/>
      <c r="G32" s="9"/>
      <c r="H32" s="9"/>
      <c r="I32" s="10"/>
      <c r="J32" s="9"/>
      <c r="K32" s="8"/>
      <c r="L32" s="10"/>
      <c r="M32" s="9"/>
      <c r="N32" s="9"/>
      <c r="O32" s="3">
        <v>0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2">
      <c r="A33" s="5">
        <v>1990</v>
      </c>
      <c r="B33" s="3">
        <v>0</v>
      </c>
      <c r="C33" s="9"/>
      <c r="D33" s="9"/>
      <c r="E33" s="9"/>
      <c r="F33" s="9"/>
      <c r="G33" s="9"/>
      <c r="H33" s="9"/>
      <c r="I33" s="10"/>
      <c r="J33" s="9"/>
      <c r="K33" s="8"/>
      <c r="L33" s="10"/>
      <c r="M33" s="9"/>
      <c r="N33" s="9"/>
      <c r="O33" s="3">
        <v>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2">
      <c r="A34" s="5">
        <v>1991</v>
      </c>
      <c r="B34" s="3">
        <v>0</v>
      </c>
      <c r="C34" s="9"/>
      <c r="D34" s="9"/>
      <c r="E34" s="9"/>
      <c r="F34" s="9"/>
      <c r="G34" s="9"/>
      <c r="H34" s="9"/>
      <c r="I34" s="10"/>
      <c r="J34" s="9"/>
      <c r="K34" s="8"/>
      <c r="L34" s="10"/>
      <c r="M34" s="9"/>
      <c r="N34" s="9"/>
      <c r="O34" s="3">
        <v>0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2">
      <c r="A35" s="5">
        <v>1992</v>
      </c>
      <c r="B35" s="3">
        <v>0</v>
      </c>
      <c r="C35" s="9"/>
      <c r="D35" s="9"/>
      <c r="E35" s="9"/>
      <c r="F35" s="9"/>
      <c r="G35" s="9"/>
      <c r="H35" s="9"/>
      <c r="I35" s="10"/>
      <c r="J35" s="9"/>
      <c r="K35" s="8"/>
      <c r="L35" s="10"/>
      <c r="M35" s="9"/>
      <c r="N35" s="9"/>
      <c r="O35" s="3">
        <v>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2">
      <c r="A36" s="5">
        <v>1993</v>
      </c>
      <c r="B36" s="3">
        <v>0</v>
      </c>
      <c r="C36" s="9"/>
      <c r="D36" s="9"/>
      <c r="E36" s="9"/>
      <c r="F36" s="9"/>
      <c r="G36" s="9"/>
      <c r="H36" s="9"/>
      <c r="I36" s="10"/>
      <c r="J36" s="9"/>
      <c r="K36" s="8"/>
      <c r="L36" s="10"/>
      <c r="M36" s="9"/>
      <c r="N36" s="9"/>
      <c r="O36" s="3">
        <v>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2">
      <c r="A37" s="5">
        <v>1994</v>
      </c>
      <c r="B37" s="3">
        <v>0</v>
      </c>
      <c r="C37" s="9"/>
      <c r="D37" s="9"/>
      <c r="E37" s="9"/>
      <c r="F37" s="9"/>
      <c r="G37" s="9"/>
      <c r="H37" s="9"/>
      <c r="I37" s="10"/>
      <c r="J37" s="9"/>
      <c r="K37" s="8"/>
      <c r="L37" s="10"/>
      <c r="M37" s="9"/>
      <c r="N37" s="9"/>
      <c r="O37" s="3">
        <v>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2">
      <c r="A38" s="5">
        <v>1995</v>
      </c>
      <c r="B38" s="3">
        <v>0</v>
      </c>
      <c r="C38" s="9"/>
      <c r="D38" s="9"/>
      <c r="E38" s="9"/>
      <c r="F38" s="9"/>
      <c r="G38" s="9"/>
      <c r="H38" s="9"/>
      <c r="I38" s="10"/>
      <c r="J38" s="9"/>
      <c r="K38" s="8"/>
      <c r="L38" s="10"/>
      <c r="M38" s="9"/>
      <c r="N38" s="9"/>
      <c r="O38" s="3">
        <v>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2">
      <c r="A39" s="5">
        <v>1996</v>
      </c>
      <c r="B39" s="3">
        <v>0</v>
      </c>
      <c r="C39" s="9"/>
      <c r="D39" s="9"/>
      <c r="E39" s="9"/>
      <c r="F39" s="9"/>
      <c r="G39" s="9"/>
      <c r="H39" s="9"/>
      <c r="I39" s="10"/>
      <c r="J39" s="9"/>
      <c r="K39" s="8"/>
      <c r="L39" s="10"/>
      <c r="M39" s="9"/>
      <c r="N39" s="9"/>
      <c r="O39" s="3">
        <v>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2">
      <c r="A40" s="5">
        <v>1997</v>
      </c>
      <c r="B40" s="3">
        <v>0</v>
      </c>
      <c r="C40" s="9"/>
      <c r="D40" s="9"/>
      <c r="E40" s="9"/>
      <c r="F40" s="9"/>
      <c r="G40" s="9"/>
      <c r="H40" s="9"/>
      <c r="I40" s="10"/>
      <c r="J40" s="9"/>
      <c r="K40" s="8"/>
      <c r="L40" s="10"/>
      <c r="M40" s="9"/>
      <c r="N40" s="9"/>
      <c r="O40" s="3">
        <v>0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2">
      <c r="A41" s="5">
        <v>1998</v>
      </c>
      <c r="B41" s="3">
        <v>0</v>
      </c>
      <c r="C41" s="9"/>
      <c r="D41" s="9"/>
      <c r="E41" s="9"/>
      <c r="F41" s="9"/>
      <c r="G41" s="9"/>
      <c r="H41" s="9"/>
      <c r="I41" s="10"/>
      <c r="J41" s="9"/>
      <c r="K41" s="8"/>
      <c r="L41" s="10"/>
      <c r="M41" s="9"/>
      <c r="N41" s="9"/>
      <c r="O41" s="3">
        <v>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2">
      <c r="A42" s="5">
        <v>1999</v>
      </c>
      <c r="B42" s="3">
        <v>0</v>
      </c>
      <c r="C42" s="9"/>
      <c r="D42" s="9"/>
      <c r="E42" s="9"/>
      <c r="F42" s="9"/>
      <c r="G42" s="9"/>
      <c r="H42" s="9"/>
      <c r="I42" s="10"/>
      <c r="J42" s="9"/>
      <c r="K42" s="8"/>
      <c r="L42" s="10"/>
      <c r="M42" s="9"/>
      <c r="N42" s="9"/>
      <c r="O42" s="3">
        <v>0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2">
      <c r="A43" s="5">
        <v>2000</v>
      </c>
      <c r="B43" s="3">
        <v>0</v>
      </c>
      <c r="C43" s="9"/>
      <c r="D43" s="9"/>
      <c r="E43" s="9"/>
      <c r="F43" s="9"/>
      <c r="G43" s="9"/>
      <c r="H43" s="9"/>
      <c r="I43" s="10"/>
      <c r="J43" s="9"/>
      <c r="K43" s="8"/>
      <c r="L43" s="10"/>
      <c r="M43" s="9"/>
      <c r="N43" s="9"/>
      <c r="O43" s="3">
        <v>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2">
      <c r="A44" s="5">
        <v>2001</v>
      </c>
      <c r="B44" s="3">
        <v>0</v>
      </c>
      <c r="C44" s="9"/>
      <c r="D44" s="9"/>
      <c r="E44" s="9"/>
      <c r="F44" s="9"/>
      <c r="G44" s="9"/>
      <c r="H44" s="9"/>
      <c r="I44" s="10"/>
      <c r="J44" s="9"/>
      <c r="K44" s="8"/>
      <c r="L44" s="10"/>
      <c r="M44" s="9"/>
      <c r="N44" s="9"/>
      <c r="O44" s="3">
        <v>0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2">
      <c r="A45" s="5">
        <v>2002</v>
      </c>
      <c r="B45" s="3">
        <v>0</v>
      </c>
      <c r="C45" s="9"/>
      <c r="D45" s="9"/>
      <c r="E45" s="9"/>
      <c r="F45" s="9"/>
      <c r="G45" s="9"/>
      <c r="H45" s="9"/>
      <c r="I45" s="10"/>
      <c r="J45" s="9"/>
      <c r="K45" s="8"/>
      <c r="L45" s="10"/>
      <c r="M45" s="9"/>
      <c r="N45" s="9"/>
      <c r="O45" s="3">
        <v>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2">
      <c r="A46" s="5">
        <v>2003</v>
      </c>
      <c r="B46" s="3">
        <v>0</v>
      </c>
      <c r="C46" s="9"/>
      <c r="D46" s="9"/>
      <c r="E46" s="9"/>
      <c r="F46" s="9"/>
      <c r="G46" s="9"/>
      <c r="H46" s="9"/>
      <c r="I46" s="10"/>
      <c r="J46" s="9"/>
      <c r="K46" s="8"/>
      <c r="L46" s="10"/>
      <c r="M46" s="9"/>
      <c r="N46" s="9"/>
      <c r="O46" s="3">
        <v>0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2">
      <c r="A47" s="5">
        <v>2004</v>
      </c>
      <c r="B47" s="3">
        <v>0</v>
      </c>
      <c r="C47" s="9"/>
      <c r="D47" s="9"/>
      <c r="E47" s="9"/>
      <c r="F47" s="9"/>
      <c r="G47" s="9"/>
      <c r="H47" s="9"/>
      <c r="I47" s="10"/>
      <c r="J47" s="9"/>
      <c r="K47" s="8"/>
      <c r="L47" s="10"/>
      <c r="M47" s="9"/>
      <c r="N47" s="9"/>
      <c r="O47" s="3">
        <v>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2">
      <c r="A48" s="5">
        <v>2005</v>
      </c>
      <c r="B48" s="3">
        <v>0</v>
      </c>
      <c r="C48" s="9"/>
      <c r="D48" s="9"/>
      <c r="E48" s="9"/>
      <c r="F48" s="9"/>
      <c r="G48" s="9"/>
      <c r="H48" s="9"/>
      <c r="I48" s="10"/>
      <c r="J48" s="9"/>
      <c r="K48" s="8"/>
      <c r="L48" s="10"/>
      <c r="M48" s="9"/>
      <c r="N48" s="9"/>
      <c r="O48" s="3">
        <v>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2">
      <c r="A49" s="5">
        <v>2006</v>
      </c>
      <c r="B49" s="3">
        <v>0</v>
      </c>
      <c r="C49" s="9"/>
      <c r="D49" s="9"/>
      <c r="E49" s="9"/>
      <c r="F49" s="9"/>
      <c r="G49" s="9"/>
      <c r="H49" s="9"/>
      <c r="I49" s="10"/>
      <c r="J49" s="9"/>
      <c r="K49" s="8"/>
      <c r="L49" s="10"/>
      <c r="M49" s="9"/>
      <c r="N49" s="9"/>
      <c r="O49" s="3">
        <v>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2">
      <c r="A50" s="6">
        <v>2007</v>
      </c>
      <c r="B50" s="3">
        <v>0</v>
      </c>
      <c r="C50" s="9"/>
      <c r="D50" s="9"/>
      <c r="E50" s="9"/>
      <c r="F50" s="9"/>
      <c r="G50" s="9"/>
      <c r="H50" s="9"/>
      <c r="I50" s="10"/>
      <c r="J50" s="9"/>
      <c r="K50" s="8"/>
      <c r="L50" s="10"/>
      <c r="M50" s="9"/>
      <c r="N50" s="9"/>
      <c r="O50" s="3">
        <v>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2">
      <c r="A51" s="6">
        <v>2008</v>
      </c>
      <c r="B51" s="3">
        <v>0</v>
      </c>
      <c r="C51" s="9"/>
      <c r="D51" s="9"/>
      <c r="E51" s="9"/>
      <c r="F51" s="9"/>
      <c r="G51" s="9"/>
      <c r="H51" s="9"/>
      <c r="I51" s="10"/>
      <c r="J51" s="9"/>
      <c r="K51" s="8"/>
      <c r="L51" s="10"/>
      <c r="M51" s="9"/>
      <c r="N51" s="9"/>
      <c r="O51" s="3">
        <v>0</v>
      </c>
      <c r="P51" s="10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2">
      <c r="A52" s="6">
        <v>2009</v>
      </c>
      <c r="B52" s="3">
        <v>12.155039983520444</v>
      </c>
      <c r="C52" s="9"/>
      <c r="D52" s="9"/>
      <c r="E52" s="9"/>
      <c r="F52" s="9"/>
      <c r="G52" s="9"/>
      <c r="H52" s="9"/>
      <c r="I52" s="10"/>
      <c r="J52" s="9"/>
      <c r="K52" s="8"/>
      <c r="L52" s="10"/>
      <c r="M52" s="9"/>
      <c r="N52" s="9"/>
      <c r="O52" s="3">
        <v>-12.155039983520444</v>
      </c>
      <c r="P52" s="10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2">
      <c r="A53" s="6">
        <v>2010</v>
      </c>
      <c r="B53" s="3">
        <v>65.181317128437541</v>
      </c>
      <c r="C53" s="9"/>
      <c r="D53" s="9"/>
      <c r="E53" s="9"/>
      <c r="F53" s="9"/>
      <c r="G53" s="9"/>
      <c r="H53" s="9"/>
      <c r="I53" s="10"/>
      <c r="J53" s="9"/>
      <c r="K53" s="8"/>
      <c r="L53" s="10"/>
      <c r="M53" s="9"/>
      <c r="N53" s="9"/>
      <c r="O53" s="3">
        <v>-65.181317128437541</v>
      </c>
      <c r="P53" s="10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2">
      <c r="A54" s="6">
        <v>2011</v>
      </c>
      <c r="B54" s="3">
        <v>90.586535049953639</v>
      </c>
      <c r="C54" s="9"/>
      <c r="D54" s="9"/>
      <c r="E54" s="9"/>
      <c r="F54" s="9"/>
      <c r="G54" s="9"/>
      <c r="H54" s="9"/>
      <c r="I54" s="10"/>
      <c r="J54" s="9"/>
      <c r="K54" s="8"/>
      <c r="L54" s="10"/>
      <c r="M54" s="9"/>
      <c r="N54" s="9"/>
      <c r="O54" s="3">
        <v>-90.586535049953639</v>
      </c>
      <c r="P54" s="10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2">
      <c r="A55" s="6">
        <v>2012</v>
      </c>
      <c r="B55" s="3">
        <v>130.6908104233186</v>
      </c>
      <c r="C55" s="9"/>
      <c r="D55" s="9"/>
      <c r="E55" s="9"/>
      <c r="F55" s="9"/>
      <c r="G55" s="9"/>
      <c r="H55" s="9"/>
      <c r="I55" s="10"/>
      <c r="J55" s="9"/>
      <c r="K55" s="8"/>
      <c r="L55" s="10"/>
      <c r="M55" s="9"/>
      <c r="N55" s="9"/>
      <c r="O55" s="3">
        <v>-130.6908104233186</v>
      </c>
      <c r="P55" s="10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2">
      <c r="A56" s="6">
        <v>2013</v>
      </c>
      <c r="B56" s="3">
        <v>246.46082274178599</v>
      </c>
      <c r="C56" s="9"/>
      <c r="D56" s="9"/>
      <c r="E56" s="9"/>
      <c r="F56" s="9"/>
      <c r="G56" s="9"/>
      <c r="H56" s="9"/>
      <c r="I56" s="10"/>
      <c r="J56" s="9"/>
      <c r="K56" s="8"/>
      <c r="L56" s="10"/>
      <c r="M56" s="9"/>
      <c r="N56" s="9"/>
      <c r="O56" s="3">
        <v>-246.46082274178599</v>
      </c>
      <c r="P56" s="10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2">
      <c r="A57" s="6">
        <v>2014</v>
      </c>
      <c r="B57" s="3">
        <v>350.15249125553612</v>
      </c>
      <c r="C57" s="9"/>
      <c r="D57" s="9"/>
      <c r="E57" s="9"/>
      <c r="F57" s="9"/>
      <c r="G57" s="9"/>
      <c r="H57" s="9"/>
      <c r="I57" s="10"/>
      <c r="J57" s="9"/>
      <c r="K57" s="8"/>
      <c r="L57" s="10"/>
      <c r="M57" s="9"/>
      <c r="N57" s="9"/>
      <c r="O57" s="3">
        <v>-350.15249125553612</v>
      </c>
      <c r="P57" s="10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2">
      <c r="A58" s="6">
        <v>2015</v>
      </c>
      <c r="B58" s="3">
        <v>425.43370382119679</v>
      </c>
      <c r="C58" s="9"/>
      <c r="D58" s="9"/>
      <c r="E58" s="9"/>
      <c r="F58" s="9"/>
      <c r="G58" s="9"/>
      <c r="H58" s="9"/>
      <c r="I58" s="10"/>
      <c r="J58" s="9"/>
      <c r="K58" s="8"/>
      <c r="L58" s="10"/>
      <c r="M58" s="9"/>
      <c r="N58" s="9"/>
      <c r="O58" s="3">
        <v>-425.43370382119679</v>
      </c>
      <c r="P58" s="10"/>
      <c r="Q58" s="9"/>
      <c r="R58" s="9"/>
      <c r="S58" s="9"/>
      <c r="T58" s="9"/>
      <c r="U58" s="9"/>
      <c r="V58" s="9"/>
      <c r="W58" s="9"/>
      <c r="X58" s="9"/>
      <c r="Y58" s="9"/>
      <c r="Z58" s="10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Z58"/>
  <sheetViews>
    <sheetView workbookViewId="0">
      <selection activeCell="Q34" sqref="Q34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3" width="5" style="1" customWidth="1"/>
    <col min="14" max="14" width="5.88671875" style="1" customWidth="1"/>
    <col min="15" max="15" width="7" style="1" customWidth="1"/>
    <col min="16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C3" s="9"/>
      <c r="D3" s="9"/>
      <c r="E3" s="9"/>
      <c r="F3" s="9"/>
      <c r="G3" s="9"/>
      <c r="H3" s="9"/>
      <c r="I3" s="24">
        <f>-B3-N3</f>
        <v>0</v>
      </c>
      <c r="J3" s="9"/>
      <c r="K3" s="8"/>
      <c r="L3" s="10"/>
      <c r="M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 x14ac:dyDescent="0.2">
      <c r="A4" s="5">
        <v>1961</v>
      </c>
      <c r="C4" s="9"/>
      <c r="D4" s="9"/>
      <c r="E4" s="9"/>
      <c r="F4" s="9"/>
      <c r="G4" s="9"/>
      <c r="H4" s="9"/>
      <c r="I4" s="24">
        <f t="shared" ref="I4:I58" si="0">-B4-N4</f>
        <v>0</v>
      </c>
      <c r="J4" s="9"/>
      <c r="K4" s="8"/>
      <c r="L4" s="10"/>
      <c r="M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1:26" x14ac:dyDescent="0.2">
      <c r="A5" s="5">
        <v>1962</v>
      </c>
      <c r="C5" s="9"/>
      <c r="D5" s="9"/>
      <c r="E5" s="9"/>
      <c r="F5" s="9"/>
      <c r="G5" s="9"/>
      <c r="H5" s="9"/>
      <c r="I5" s="24">
        <f t="shared" si="0"/>
        <v>0</v>
      </c>
      <c r="J5" s="9"/>
      <c r="K5" s="8"/>
      <c r="L5" s="10"/>
      <c r="M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</row>
    <row r="6" spans="1:26" x14ac:dyDescent="0.2">
      <c r="A6" s="5">
        <v>1963</v>
      </c>
      <c r="C6" s="9"/>
      <c r="D6" s="9"/>
      <c r="E6" s="9"/>
      <c r="F6" s="9"/>
      <c r="G6" s="9"/>
      <c r="H6" s="9"/>
      <c r="I6" s="24">
        <f t="shared" si="0"/>
        <v>0</v>
      </c>
      <c r="J6" s="9"/>
      <c r="K6" s="8"/>
      <c r="L6" s="10"/>
      <c r="M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x14ac:dyDescent="0.2">
      <c r="A7" s="5">
        <v>1964</v>
      </c>
      <c r="C7" s="9"/>
      <c r="D7" s="9"/>
      <c r="E7" s="9"/>
      <c r="F7" s="9"/>
      <c r="G7" s="9"/>
      <c r="H7" s="9"/>
      <c r="I7" s="24">
        <f t="shared" si="0"/>
        <v>0</v>
      </c>
      <c r="J7" s="9"/>
      <c r="K7" s="8"/>
      <c r="L7" s="10"/>
      <c r="M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x14ac:dyDescent="0.2">
      <c r="A8" s="5">
        <v>1965</v>
      </c>
      <c r="C8" s="9"/>
      <c r="D8" s="9"/>
      <c r="E8" s="9"/>
      <c r="F8" s="9"/>
      <c r="G8" s="9"/>
      <c r="H8" s="9"/>
      <c r="I8" s="24">
        <f t="shared" si="0"/>
        <v>0</v>
      </c>
      <c r="J8" s="9"/>
      <c r="K8" s="8"/>
      <c r="L8" s="10"/>
      <c r="M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2">
      <c r="A9" s="5">
        <v>1966</v>
      </c>
      <c r="C9" s="9"/>
      <c r="D9" s="9"/>
      <c r="E9" s="9"/>
      <c r="F9" s="9"/>
      <c r="G9" s="9"/>
      <c r="H9" s="9"/>
      <c r="I9" s="24">
        <f t="shared" si="0"/>
        <v>0</v>
      </c>
      <c r="J9" s="9"/>
      <c r="K9" s="8"/>
      <c r="L9" s="10"/>
      <c r="M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2">
      <c r="A10" s="5">
        <v>1967</v>
      </c>
      <c r="C10" s="9"/>
      <c r="D10" s="9"/>
      <c r="E10" s="9"/>
      <c r="F10" s="9"/>
      <c r="G10" s="9"/>
      <c r="H10" s="9"/>
      <c r="I10" s="24">
        <f t="shared" si="0"/>
        <v>0</v>
      </c>
      <c r="J10" s="9"/>
      <c r="K10" s="8"/>
      <c r="L10" s="10"/>
      <c r="M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2">
      <c r="A11" s="5">
        <v>1968</v>
      </c>
      <c r="C11" s="9"/>
      <c r="D11" s="9"/>
      <c r="E11" s="9"/>
      <c r="F11" s="9"/>
      <c r="G11" s="9"/>
      <c r="H11" s="9"/>
      <c r="I11" s="24">
        <f t="shared" si="0"/>
        <v>0</v>
      </c>
      <c r="J11" s="9"/>
      <c r="K11" s="8"/>
      <c r="L11" s="10"/>
      <c r="M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2">
      <c r="A12" s="5">
        <v>1969</v>
      </c>
      <c r="C12" s="9"/>
      <c r="D12" s="9"/>
      <c r="E12" s="9"/>
      <c r="F12" s="9"/>
      <c r="G12" s="9"/>
      <c r="H12" s="9"/>
      <c r="I12" s="24">
        <f t="shared" si="0"/>
        <v>0</v>
      </c>
      <c r="J12" s="9"/>
      <c r="K12" s="8"/>
      <c r="L12" s="10"/>
      <c r="M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2">
      <c r="A13" s="5">
        <v>1970</v>
      </c>
      <c r="C13" s="9"/>
      <c r="D13" s="9"/>
      <c r="E13" s="9"/>
      <c r="F13" s="9"/>
      <c r="G13" s="9"/>
      <c r="H13" s="9"/>
      <c r="I13" s="24">
        <f t="shared" si="0"/>
        <v>0</v>
      </c>
      <c r="J13" s="9"/>
      <c r="K13" s="8"/>
      <c r="L13" s="10"/>
      <c r="M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2">
      <c r="A14" s="5">
        <v>1971</v>
      </c>
      <c r="C14" s="9"/>
      <c r="D14" s="9"/>
      <c r="E14" s="9"/>
      <c r="F14" s="9"/>
      <c r="G14" s="9"/>
      <c r="H14" s="9"/>
      <c r="I14" s="24">
        <f t="shared" si="0"/>
        <v>0</v>
      </c>
      <c r="J14" s="9"/>
      <c r="K14" s="8"/>
      <c r="L14" s="10"/>
      <c r="M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2">
      <c r="A15" s="5">
        <v>1972</v>
      </c>
      <c r="C15" s="9"/>
      <c r="D15" s="9"/>
      <c r="E15" s="9"/>
      <c r="F15" s="9"/>
      <c r="G15" s="9"/>
      <c r="H15" s="9"/>
      <c r="I15" s="24">
        <f t="shared" si="0"/>
        <v>0</v>
      </c>
      <c r="J15" s="9"/>
      <c r="K15" s="8"/>
      <c r="L15" s="10"/>
      <c r="M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2">
      <c r="A16" s="5">
        <v>1973</v>
      </c>
      <c r="C16" s="9"/>
      <c r="D16" s="9"/>
      <c r="E16" s="9"/>
      <c r="F16" s="9"/>
      <c r="G16" s="9"/>
      <c r="H16" s="9"/>
      <c r="I16" s="24">
        <f t="shared" si="0"/>
        <v>0</v>
      </c>
      <c r="J16" s="9"/>
      <c r="K16" s="8"/>
      <c r="L16" s="10"/>
      <c r="M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2">
      <c r="A17" s="5">
        <v>1974</v>
      </c>
      <c r="C17" s="9"/>
      <c r="D17" s="9"/>
      <c r="E17" s="9"/>
      <c r="F17" s="9"/>
      <c r="G17" s="9"/>
      <c r="H17" s="9"/>
      <c r="I17" s="24">
        <f t="shared" si="0"/>
        <v>0</v>
      </c>
      <c r="J17" s="9"/>
      <c r="K17" s="8"/>
      <c r="L17" s="10"/>
      <c r="M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2">
      <c r="A18" s="5">
        <v>1975</v>
      </c>
      <c r="C18" s="9"/>
      <c r="D18" s="9"/>
      <c r="E18" s="9"/>
      <c r="F18" s="9"/>
      <c r="G18" s="9"/>
      <c r="H18" s="9"/>
      <c r="I18" s="24">
        <f t="shared" si="0"/>
        <v>0</v>
      </c>
      <c r="J18" s="9"/>
      <c r="K18" s="8"/>
      <c r="L18" s="10"/>
      <c r="M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2">
      <c r="A19" s="5">
        <v>1976</v>
      </c>
      <c r="C19" s="9"/>
      <c r="D19" s="9"/>
      <c r="E19" s="9"/>
      <c r="F19" s="9"/>
      <c r="G19" s="9"/>
      <c r="H19" s="9"/>
      <c r="I19" s="24">
        <f t="shared" si="0"/>
        <v>0</v>
      </c>
      <c r="J19" s="9"/>
      <c r="K19" s="8"/>
      <c r="L19" s="10"/>
      <c r="M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2">
      <c r="A20" s="5">
        <v>1977</v>
      </c>
      <c r="C20" s="9"/>
      <c r="D20" s="9"/>
      <c r="E20" s="9"/>
      <c r="F20" s="9"/>
      <c r="G20" s="9"/>
      <c r="H20" s="9"/>
      <c r="I20" s="24">
        <f t="shared" si="0"/>
        <v>0</v>
      </c>
      <c r="J20" s="9"/>
      <c r="K20" s="8"/>
      <c r="L20" s="10"/>
      <c r="M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2">
      <c r="A21" s="5">
        <v>1978</v>
      </c>
      <c r="C21" s="9"/>
      <c r="D21" s="9"/>
      <c r="E21" s="9"/>
      <c r="F21" s="9"/>
      <c r="G21" s="9"/>
      <c r="H21" s="9"/>
      <c r="I21" s="24">
        <f t="shared" si="0"/>
        <v>0</v>
      </c>
      <c r="J21" s="9"/>
      <c r="K21" s="8"/>
      <c r="L21" s="10"/>
      <c r="M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2">
      <c r="A22" s="5">
        <v>1979</v>
      </c>
      <c r="C22" s="9"/>
      <c r="D22" s="9"/>
      <c r="E22" s="9"/>
      <c r="F22" s="9"/>
      <c r="G22" s="9"/>
      <c r="H22" s="9"/>
      <c r="I22" s="24">
        <f t="shared" si="0"/>
        <v>0</v>
      </c>
      <c r="J22" s="9"/>
      <c r="K22" s="8"/>
      <c r="L22" s="10"/>
      <c r="M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2">
      <c r="A23" s="5">
        <v>1980</v>
      </c>
      <c r="C23" s="9"/>
      <c r="D23" s="9"/>
      <c r="E23" s="9"/>
      <c r="F23" s="9"/>
      <c r="G23" s="9"/>
      <c r="H23" s="9"/>
      <c r="I23" s="24">
        <f t="shared" si="0"/>
        <v>0</v>
      </c>
      <c r="J23" s="9"/>
      <c r="K23" s="8"/>
      <c r="L23" s="10"/>
      <c r="M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2">
      <c r="A24" s="5">
        <v>1981</v>
      </c>
      <c r="C24" s="9"/>
      <c r="D24" s="9"/>
      <c r="E24" s="9"/>
      <c r="F24" s="9"/>
      <c r="G24" s="9"/>
      <c r="H24" s="9"/>
      <c r="I24" s="24">
        <f t="shared" si="0"/>
        <v>0</v>
      </c>
      <c r="J24" s="9"/>
      <c r="K24" s="8"/>
      <c r="L24" s="10"/>
      <c r="M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2">
      <c r="A25" s="5">
        <v>1982</v>
      </c>
      <c r="C25" s="9"/>
      <c r="D25" s="9"/>
      <c r="E25" s="9"/>
      <c r="F25" s="9"/>
      <c r="G25" s="9"/>
      <c r="H25" s="9"/>
      <c r="I25" s="24">
        <f t="shared" si="0"/>
        <v>0</v>
      </c>
      <c r="J25" s="9"/>
      <c r="K25" s="8"/>
      <c r="L25" s="10"/>
      <c r="M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2">
      <c r="A26" s="5">
        <v>1983</v>
      </c>
      <c r="C26" s="9"/>
      <c r="D26" s="9"/>
      <c r="E26" s="9"/>
      <c r="F26" s="9"/>
      <c r="G26" s="9"/>
      <c r="H26" s="9"/>
      <c r="I26" s="24">
        <f t="shared" si="0"/>
        <v>0</v>
      </c>
      <c r="J26" s="9"/>
      <c r="K26" s="8"/>
      <c r="L26" s="10"/>
      <c r="M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2">
      <c r="A27" s="5">
        <v>1984</v>
      </c>
      <c r="C27" s="9"/>
      <c r="D27" s="9"/>
      <c r="E27" s="9"/>
      <c r="F27" s="9"/>
      <c r="G27" s="9"/>
      <c r="H27" s="9"/>
      <c r="I27" s="24">
        <f t="shared" si="0"/>
        <v>0</v>
      </c>
      <c r="J27" s="9"/>
      <c r="K27" s="8"/>
      <c r="L27" s="10"/>
      <c r="M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2">
      <c r="A28" s="5">
        <v>1985</v>
      </c>
      <c r="C28" s="9"/>
      <c r="D28" s="9"/>
      <c r="E28" s="9"/>
      <c r="F28" s="9"/>
      <c r="G28" s="9"/>
      <c r="H28" s="9"/>
      <c r="I28" s="24">
        <f t="shared" si="0"/>
        <v>0</v>
      </c>
      <c r="J28" s="9"/>
      <c r="K28" s="8"/>
      <c r="L28" s="10"/>
      <c r="M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2">
      <c r="A29" s="5">
        <v>1986</v>
      </c>
      <c r="C29" s="9"/>
      <c r="D29" s="9"/>
      <c r="E29" s="9"/>
      <c r="F29" s="9"/>
      <c r="G29" s="9"/>
      <c r="H29" s="9"/>
      <c r="I29" s="24">
        <f t="shared" si="0"/>
        <v>0</v>
      </c>
      <c r="J29" s="9"/>
      <c r="K29" s="8"/>
      <c r="L29" s="10"/>
      <c r="M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2">
      <c r="A30" s="5">
        <v>1987</v>
      </c>
      <c r="C30" s="9"/>
      <c r="D30" s="9"/>
      <c r="E30" s="9"/>
      <c r="F30" s="9"/>
      <c r="G30" s="9"/>
      <c r="H30" s="9"/>
      <c r="I30" s="24">
        <f t="shared" si="0"/>
        <v>0</v>
      </c>
      <c r="J30" s="9"/>
      <c r="K30" s="8"/>
      <c r="L30" s="10"/>
      <c r="M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2">
      <c r="A31" s="5">
        <v>1988</v>
      </c>
      <c r="C31" s="9"/>
      <c r="D31" s="9"/>
      <c r="E31" s="9"/>
      <c r="F31" s="9"/>
      <c r="G31" s="9"/>
      <c r="H31" s="9"/>
      <c r="I31" s="24">
        <f t="shared" si="0"/>
        <v>0</v>
      </c>
      <c r="J31" s="9"/>
      <c r="K31" s="8"/>
      <c r="L31" s="10"/>
      <c r="M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2">
      <c r="A32" s="5">
        <v>1989</v>
      </c>
      <c r="C32" s="9"/>
      <c r="D32" s="9"/>
      <c r="E32" s="9"/>
      <c r="F32" s="9"/>
      <c r="G32" s="9"/>
      <c r="H32" s="9"/>
      <c r="I32" s="24">
        <f t="shared" si="0"/>
        <v>0</v>
      </c>
      <c r="J32" s="9"/>
      <c r="K32" s="8"/>
      <c r="L32" s="10"/>
      <c r="M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2">
      <c r="A33" s="5">
        <v>1990</v>
      </c>
      <c r="C33" s="9"/>
      <c r="D33" s="9"/>
      <c r="E33" s="9"/>
      <c r="F33" s="9"/>
      <c r="G33" s="9"/>
      <c r="H33" s="9"/>
      <c r="I33" s="24">
        <f t="shared" si="0"/>
        <v>0</v>
      </c>
      <c r="J33" s="9"/>
      <c r="K33" s="8"/>
      <c r="L33" s="10"/>
      <c r="M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2">
      <c r="A34" s="5">
        <v>1991</v>
      </c>
      <c r="C34" s="9"/>
      <c r="D34" s="9"/>
      <c r="E34" s="9"/>
      <c r="F34" s="9"/>
      <c r="G34" s="9"/>
      <c r="H34" s="9"/>
      <c r="I34" s="24">
        <f t="shared" si="0"/>
        <v>0</v>
      </c>
      <c r="J34" s="9"/>
      <c r="K34" s="8"/>
      <c r="L34" s="10"/>
      <c r="M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2">
      <c r="A35" s="5">
        <v>1992</v>
      </c>
      <c r="C35" s="9"/>
      <c r="D35" s="9"/>
      <c r="E35" s="9"/>
      <c r="F35" s="9"/>
      <c r="G35" s="9"/>
      <c r="H35" s="9"/>
      <c r="I35" s="24">
        <f t="shared" si="0"/>
        <v>0</v>
      </c>
      <c r="J35" s="9"/>
      <c r="K35" s="8"/>
      <c r="L35" s="10"/>
      <c r="M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2">
      <c r="A36" s="5">
        <v>1993</v>
      </c>
      <c r="C36" s="9"/>
      <c r="D36" s="9"/>
      <c r="E36" s="9"/>
      <c r="F36" s="9"/>
      <c r="G36" s="9"/>
      <c r="H36" s="9"/>
      <c r="I36" s="24">
        <f t="shared" si="0"/>
        <v>0</v>
      </c>
      <c r="J36" s="9"/>
      <c r="K36" s="8"/>
      <c r="L36" s="10"/>
      <c r="M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2">
      <c r="A37" s="5">
        <v>1994</v>
      </c>
      <c r="C37" s="9"/>
      <c r="D37" s="9"/>
      <c r="E37" s="9"/>
      <c r="F37" s="9"/>
      <c r="G37" s="9"/>
      <c r="H37" s="9"/>
      <c r="I37" s="24">
        <f t="shared" si="0"/>
        <v>0</v>
      </c>
      <c r="J37" s="9"/>
      <c r="K37" s="8"/>
      <c r="L37" s="10"/>
      <c r="M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2">
      <c r="A38" s="5">
        <v>1995</v>
      </c>
      <c r="C38" s="9"/>
      <c r="D38" s="9"/>
      <c r="E38" s="9"/>
      <c r="F38" s="9"/>
      <c r="G38" s="9"/>
      <c r="H38" s="9"/>
      <c r="I38" s="24">
        <f t="shared" si="0"/>
        <v>0</v>
      </c>
      <c r="J38" s="9"/>
      <c r="K38" s="8"/>
      <c r="L38" s="10"/>
      <c r="M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2">
      <c r="A39" s="5">
        <v>1996</v>
      </c>
      <c r="C39" s="9"/>
      <c r="D39" s="9"/>
      <c r="E39" s="9"/>
      <c r="F39" s="9"/>
      <c r="G39" s="9"/>
      <c r="H39" s="9"/>
      <c r="I39" s="24">
        <f t="shared" si="0"/>
        <v>0</v>
      </c>
      <c r="J39" s="9"/>
      <c r="K39" s="8"/>
      <c r="L39" s="10"/>
      <c r="M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2">
      <c r="A40" s="5">
        <v>1997</v>
      </c>
      <c r="C40" s="9"/>
      <c r="D40" s="9"/>
      <c r="E40" s="9"/>
      <c r="F40" s="9"/>
      <c r="G40" s="9"/>
      <c r="H40" s="9"/>
      <c r="I40" s="24">
        <f t="shared" si="0"/>
        <v>0</v>
      </c>
      <c r="J40" s="9"/>
      <c r="K40" s="8"/>
      <c r="L40" s="10"/>
      <c r="M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2">
      <c r="A41" s="5">
        <v>1998</v>
      </c>
      <c r="C41" s="9"/>
      <c r="D41" s="9"/>
      <c r="E41" s="9"/>
      <c r="F41" s="9"/>
      <c r="G41" s="9"/>
      <c r="H41" s="9"/>
      <c r="I41" s="24">
        <f t="shared" si="0"/>
        <v>0</v>
      </c>
      <c r="J41" s="9"/>
      <c r="K41" s="8"/>
      <c r="L41" s="10"/>
      <c r="M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2">
      <c r="A42" s="5">
        <v>1999</v>
      </c>
      <c r="C42" s="9"/>
      <c r="D42" s="9"/>
      <c r="E42" s="9"/>
      <c r="F42" s="9"/>
      <c r="G42" s="9"/>
      <c r="H42" s="9"/>
      <c r="I42" s="24">
        <f t="shared" si="0"/>
        <v>0</v>
      </c>
      <c r="J42" s="9"/>
      <c r="K42" s="8"/>
      <c r="L42" s="10"/>
      <c r="M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2">
      <c r="A43" s="5">
        <v>2000</v>
      </c>
      <c r="C43" s="9"/>
      <c r="D43" s="9"/>
      <c r="E43" s="9"/>
      <c r="F43" s="9"/>
      <c r="G43" s="9"/>
      <c r="H43" s="9"/>
      <c r="I43" s="24">
        <f t="shared" si="0"/>
        <v>0</v>
      </c>
      <c r="J43" s="9"/>
      <c r="K43" s="8"/>
      <c r="L43" s="10"/>
      <c r="M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2">
      <c r="A44" s="5">
        <v>2001</v>
      </c>
      <c r="C44" s="9"/>
      <c r="D44" s="9"/>
      <c r="E44" s="9"/>
      <c r="F44" s="9"/>
      <c r="G44" s="9"/>
      <c r="H44" s="9"/>
      <c r="I44" s="24">
        <f t="shared" si="0"/>
        <v>0</v>
      </c>
      <c r="J44" s="9"/>
      <c r="K44" s="8"/>
      <c r="L44" s="10"/>
      <c r="M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2">
      <c r="A45" s="5">
        <v>2002</v>
      </c>
      <c r="C45" s="9"/>
      <c r="D45" s="9"/>
      <c r="E45" s="9"/>
      <c r="F45" s="9"/>
      <c r="G45" s="9"/>
      <c r="H45" s="9"/>
      <c r="I45" s="24">
        <f t="shared" si="0"/>
        <v>0</v>
      </c>
      <c r="J45" s="9"/>
      <c r="K45" s="8"/>
      <c r="L45" s="10"/>
      <c r="M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2">
      <c r="A46" s="5">
        <v>2003</v>
      </c>
      <c r="C46" s="9"/>
      <c r="D46" s="9"/>
      <c r="E46" s="9"/>
      <c r="F46" s="9"/>
      <c r="G46" s="9"/>
      <c r="H46" s="9"/>
      <c r="I46" s="24">
        <f t="shared" si="0"/>
        <v>0</v>
      </c>
      <c r="J46" s="9"/>
      <c r="K46" s="8"/>
      <c r="L46" s="10"/>
      <c r="M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2">
      <c r="A47" s="5">
        <v>2004</v>
      </c>
      <c r="C47" s="9"/>
      <c r="D47" s="9"/>
      <c r="E47" s="9"/>
      <c r="F47" s="9"/>
      <c r="G47" s="9"/>
      <c r="H47" s="9"/>
      <c r="I47" s="24">
        <f t="shared" si="0"/>
        <v>0</v>
      </c>
      <c r="J47" s="9"/>
      <c r="K47" s="8"/>
      <c r="L47" s="10"/>
      <c r="M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2">
      <c r="A48" s="5">
        <v>2005</v>
      </c>
      <c r="C48" s="9"/>
      <c r="D48" s="9"/>
      <c r="E48" s="9"/>
      <c r="F48" s="9"/>
      <c r="G48" s="9"/>
      <c r="H48" s="9"/>
      <c r="I48" s="24">
        <f t="shared" si="0"/>
        <v>0</v>
      </c>
      <c r="J48" s="9"/>
      <c r="K48" s="8"/>
      <c r="L48" s="10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2">
      <c r="A49" s="5">
        <v>2006</v>
      </c>
      <c r="C49" s="9"/>
      <c r="D49" s="9"/>
      <c r="E49" s="9"/>
      <c r="F49" s="9"/>
      <c r="G49" s="9"/>
      <c r="H49" s="9"/>
      <c r="I49" s="24">
        <f t="shared" si="0"/>
        <v>0</v>
      </c>
      <c r="J49" s="9"/>
      <c r="K49" s="8"/>
      <c r="L49" s="10"/>
      <c r="M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2">
      <c r="A50" s="6">
        <v>2007</v>
      </c>
      <c r="C50" s="9"/>
      <c r="D50" s="9"/>
      <c r="E50" s="9"/>
      <c r="F50" s="9"/>
      <c r="G50" s="9"/>
      <c r="H50" s="9"/>
      <c r="I50" s="24">
        <f t="shared" si="0"/>
        <v>0</v>
      </c>
      <c r="J50" s="9"/>
      <c r="K50" s="8"/>
      <c r="L50" s="10"/>
      <c r="M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2">
      <c r="A51" s="6">
        <v>2008</v>
      </c>
      <c r="B51" s="3">
        <v>0</v>
      </c>
      <c r="C51" s="9"/>
      <c r="D51" s="9"/>
      <c r="E51" s="9"/>
      <c r="F51" s="9"/>
      <c r="G51" s="9"/>
      <c r="H51" s="9"/>
      <c r="I51" s="24">
        <f t="shared" si="0"/>
        <v>0</v>
      </c>
      <c r="J51" s="9"/>
      <c r="K51" s="8"/>
      <c r="L51" s="10"/>
      <c r="M51" s="9"/>
      <c r="N51" s="3">
        <v>0</v>
      </c>
      <c r="O51" s="3">
        <v>0</v>
      </c>
      <c r="P51" s="10"/>
      <c r="Q51" s="10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2">
      <c r="A52" s="6">
        <v>2009</v>
      </c>
      <c r="B52" s="3">
        <v>11.801328319999998</v>
      </c>
      <c r="C52" s="9"/>
      <c r="D52" s="9"/>
      <c r="E52" s="9"/>
      <c r="F52" s="9"/>
      <c r="G52" s="9"/>
      <c r="H52" s="9"/>
      <c r="I52" s="24">
        <f t="shared" si="0"/>
        <v>-10.451852479999998</v>
      </c>
      <c r="J52" s="9"/>
      <c r="K52" s="8"/>
      <c r="L52" s="10"/>
      <c r="M52" s="9"/>
      <c r="N52" s="3">
        <v>-1.34947584</v>
      </c>
      <c r="O52" s="3">
        <v>11.801328319999998</v>
      </c>
      <c r="P52" s="10"/>
      <c r="Q52" s="10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2">
      <c r="A53" s="6">
        <v>2010</v>
      </c>
      <c r="B53" s="3">
        <v>63.284540800000002</v>
      </c>
      <c r="C53" s="9"/>
      <c r="D53" s="9"/>
      <c r="E53" s="9"/>
      <c r="F53" s="9"/>
      <c r="G53" s="9"/>
      <c r="H53" s="9"/>
      <c r="I53" s="24">
        <f t="shared" si="0"/>
        <v>-3.6087334400000017</v>
      </c>
      <c r="J53" s="9"/>
      <c r="K53" s="8"/>
      <c r="L53" s="10"/>
      <c r="M53" s="9"/>
      <c r="N53" s="3">
        <v>-59.67580736</v>
      </c>
      <c r="O53" s="3">
        <v>63.284540800000002</v>
      </c>
      <c r="P53" s="10"/>
      <c r="Q53" s="10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2">
      <c r="A54" s="6">
        <v>2011</v>
      </c>
      <c r="B54" s="3">
        <v>87.950466879999993</v>
      </c>
      <c r="C54" s="9"/>
      <c r="D54" s="9"/>
      <c r="E54" s="9"/>
      <c r="F54" s="9"/>
      <c r="G54" s="9"/>
      <c r="H54" s="9"/>
      <c r="I54" s="24">
        <f t="shared" si="0"/>
        <v>-4.1694953599999849</v>
      </c>
      <c r="J54" s="9"/>
      <c r="K54" s="8"/>
      <c r="L54" s="10"/>
      <c r="M54" s="9"/>
      <c r="N54" s="3">
        <v>-83.780971520000008</v>
      </c>
      <c r="O54" s="3">
        <v>87.950466879999993</v>
      </c>
      <c r="P54" s="10"/>
      <c r="Q54" s="10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2">
      <c r="A55" s="6">
        <v>2012</v>
      </c>
      <c r="B55" s="3">
        <v>126.88770784</v>
      </c>
      <c r="C55" s="9"/>
      <c r="D55" s="9"/>
      <c r="E55" s="9"/>
      <c r="F55" s="9"/>
      <c r="G55" s="9"/>
      <c r="H55" s="9"/>
      <c r="I55" s="24">
        <f t="shared" si="0"/>
        <v>-6.4059577600000068</v>
      </c>
      <c r="J55" s="9"/>
      <c r="K55" s="8"/>
      <c r="L55" s="10"/>
      <c r="M55" s="9"/>
      <c r="N55" s="3">
        <v>-120.48175008</v>
      </c>
      <c r="O55" s="3">
        <v>126.88770784</v>
      </c>
      <c r="P55" s="10"/>
      <c r="Q55" s="10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2">
      <c r="A56" s="6">
        <v>2013</v>
      </c>
      <c r="B56" s="3">
        <v>239.28881280000002</v>
      </c>
      <c r="C56" s="9"/>
      <c r="D56" s="9"/>
      <c r="E56" s="9"/>
      <c r="F56" s="9"/>
      <c r="G56" s="9"/>
      <c r="H56" s="9"/>
      <c r="I56" s="24">
        <f t="shared" si="0"/>
        <v>1.2015603199999987</v>
      </c>
      <c r="J56" s="9"/>
      <c r="K56" s="8"/>
      <c r="L56" s="10"/>
      <c r="M56" s="9"/>
      <c r="N56" s="3">
        <v>-240.49037312000002</v>
      </c>
      <c r="O56" s="3">
        <v>239.28881280000002</v>
      </c>
      <c r="P56" s="10"/>
      <c r="Q56" s="10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2">
      <c r="A57" s="6">
        <v>2014</v>
      </c>
      <c r="B57" s="3">
        <v>339.96305376000004</v>
      </c>
      <c r="C57" s="9"/>
      <c r="D57" s="9"/>
      <c r="E57" s="9"/>
      <c r="F57" s="9"/>
      <c r="G57" s="9"/>
      <c r="H57" s="9"/>
      <c r="I57" s="24">
        <f t="shared" si="0"/>
        <v>-4.0621046400000296</v>
      </c>
      <c r="J57" s="9"/>
      <c r="K57" s="8"/>
      <c r="L57" s="10"/>
      <c r="M57" s="9"/>
      <c r="N57" s="3">
        <v>-335.90094912000001</v>
      </c>
      <c r="O57" s="3">
        <v>339.96305376000004</v>
      </c>
      <c r="P57" s="10"/>
      <c r="Q57" s="10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2">
      <c r="A58" s="6">
        <v>2015</v>
      </c>
      <c r="B58" s="3">
        <v>413.05307648000007</v>
      </c>
      <c r="C58" s="9"/>
      <c r="D58" s="9"/>
      <c r="E58" s="9"/>
      <c r="F58" s="9"/>
      <c r="G58" s="9"/>
      <c r="H58" s="9"/>
      <c r="I58" s="24">
        <f t="shared" si="0"/>
        <v>-5.9617046400000504</v>
      </c>
      <c r="J58" s="9"/>
      <c r="K58" s="8"/>
      <c r="L58" s="10"/>
      <c r="M58" s="9"/>
      <c r="N58" s="3">
        <v>-407.09137184000002</v>
      </c>
      <c r="O58" s="3">
        <v>413.05307648000007</v>
      </c>
      <c r="P58" s="10"/>
      <c r="Q58" s="10"/>
      <c r="R58" s="9"/>
      <c r="S58" s="9"/>
      <c r="T58" s="9"/>
      <c r="U58" s="9"/>
      <c r="V58" s="9"/>
      <c r="W58" s="9"/>
      <c r="X58" s="9"/>
      <c r="Y58" s="9"/>
      <c r="Z58" s="10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Z58"/>
  <sheetViews>
    <sheetView topLeftCell="B1" workbookViewId="0">
      <selection activeCell="Q33" sqref="Q33"/>
    </sheetView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4" width="6.109375" style="1" customWidth="1"/>
    <col min="5" max="5" width="7.109375" style="1" customWidth="1"/>
    <col min="6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3" width="5" style="1" customWidth="1"/>
    <col min="14" max="14" width="5.88671875" style="1" customWidth="1"/>
    <col min="15" max="15" width="7" style="1" customWidth="1"/>
    <col min="16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C3" s="9"/>
      <c r="D3" s="9"/>
      <c r="F3" s="9"/>
      <c r="G3" s="9"/>
      <c r="H3" s="9"/>
      <c r="I3" s="24">
        <f>-SUM(B3:H3)-N3-K3</f>
        <v>0</v>
      </c>
      <c r="J3" s="9"/>
      <c r="L3" s="10"/>
      <c r="M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 x14ac:dyDescent="0.2">
      <c r="A4" s="5">
        <v>1961</v>
      </c>
      <c r="C4" s="9"/>
      <c r="D4" s="9"/>
      <c r="F4" s="9"/>
      <c r="G4" s="9"/>
      <c r="H4" s="9"/>
      <c r="I4" s="24">
        <f t="shared" ref="I4:I58" si="0">-SUM(B4:H4)-N4-K4</f>
        <v>0</v>
      </c>
      <c r="J4" s="9"/>
      <c r="L4" s="10"/>
      <c r="M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1:26" x14ac:dyDescent="0.2">
      <c r="A5" s="5">
        <v>1962</v>
      </c>
      <c r="C5" s="9"/>
      <c r="D5" s="9"/>
      <c r="F5" s="9"/>
      <c r="G5" s="9"/>
      <c r="H5" s="9"/>
      <c r="I5" s="24">
        <f t="shared" si="0"/>
        <v>0</v>
      </c>
      <c r="J5" s="9"/>
      <c r="L5" s="10"/>
      <c r="M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</row>
    <row r="6" spans="1:26" x14ac:dyDescent="0.2">
      <c r="A6" s="5">
        <v>1963</v>
      </c>
      <c r="C6" s="9"/>
      <c r="D6" s="9"/>
      <c r="F6" s="9"/>
      <c r="G6" s="9"/>
      <c r="H6" s="9"/>
      <c r="I6" s="24">
        <f t="shared" si="0"/>
        <v>0</v>
      </c>
      <c r="J6" s="9"/>
      <c r="L6" s="10"/>
      <c r="M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x14ac:dyDescent="0.2">
      <c r="A7" s="5">
        <v>1964</v>
      </c>
      <c r="C7" s="9"/>
      <c r="D7" s="9"/>
      <c r="F7" s="9"/>
      <c r="G7" s="9"/>
      <c r="H7" s="9"/>
      <c r="I7" s="24">
        <f t="shared" si="0"/>
        <v>0</v>
      </c>
      <c r="J7" s="9"/>
      <c r="L7" s="10"/>
      <c r="M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x14ac:dyDescent="0.2">
      <c r="A8" s="5">
        <v>1965</v>
      </c>
      <c r="C8" s="9"/>
      <c r="D8" s="9"/>
      <c r="F8" s="9"/>
      <c r="G8" s="9"/>
      <c r="H8" s="9"/>
      <c r="I8" s="24">
        <f t="shared" si="0"/>
        <v>0</v>
      </c>
      <c r="J8" s="9"/>
      <c r="L8" s="10"/>
      <c r="M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2">
      <c r="A9" s="5">
        <v>1966</v>
      </c>
      <c r="C9" s="9"/>
      <c r="D9" s="9"/>
      <c r="F9" s="9"/>
      <c r="G9" s="9"/>
      <c r="H9" s="9"/>
      <c r="I9" s="24">
        <f t="shared" si="0"/>
        <v>0</v>
      </c>
      <c r="J9" s="9"/>
      <c r="L9" s="10"/>
      <c r="M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2">
      <c r="A10" s="5">
        <v>1967</v>
      </c>
      <c r="C10" s="9"/>
      <c r="D10" s="9"/>
      <c r="F10" s="9"/>
      <c r="G10" s="9"/>
      <c r="H10" s="9"/>
      <c r="I10" s="24">
        <f t="shared" si="0"/>
        <v>0</v>
      </c>
      <c r="J10" s="9"/>
      <c r="L10" s="10"/>
      <c r="M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2">
      <c r="A11" s="5">
        <v>1968</v>
      </c>
      <c r="C11" s="9"/>
      <c r="D11" s="9"/>
      <c r="F11" s="9"/>
      <c r="G11" s="9"/>
      <c r="H11" s="9"/>
      <c r="I11" s="24">
        <f t="shared" si="0"/>
        <v>0</v>
      </c>
      <c r="J11" s="9"/>
      <c r="L11" s="10"/>
      <c r="M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2">
      <c r="A12" s="5">
        <v>1969</v>
      </c>
      <c r="C12" s="9"/>
      <c r="D12" s="9"/>
      <c r="F12" s="9"/>
      <c r="G12" s="9"/>
      <c r="H12" s="9"/>
      <c r="I12" s="24">
        <f t="shared" si="0"/>
        <v>0</v>
      </c>
      <c r="J12" s="9"/>
      <c r="L12" s="10"/>
      <c r="M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2">
      <c r="A13" s="5">
        <v>1970</v>
      </c>
      <c r="C13" s="9"/>
      <c r="D13" s="9"/>
      <c r="F13" s="9"/>
      <c r="G13" s="9"/>
      <c r="H13" s="9"/>
      <c r="I13" s="24">
        <f t="shared" si="0"/>
        <v>0</v>
      </c>
      <c r="J13" s="9"/>
      <c r="L13" s="10"/>
      <c r="M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2">
      <c r="A14" s="5">
        <v>1971</v>
      </c>
      <c r="C14" s="9"/>
      <c r="D14" s="9"/>
      <c r="F14" s="9"/>
      <c r="G14" s="9"/>
      <c r="H14" s="9"/>
      <c r="I14" s="24">
        <f t="shared" si="0"/>
        <v>0</v>
      </c>
      <c r="J14" s="9"/>
      <c r="L14" s="10"/>
      <c r="M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2">
      <c r="A15" s="5">
        <v>1972</v>
      </c>
      <c r="C15" s="9"/>
      <c r="D15" s="9"/>
      <c r="F15" s="9"/>
      <c r="G15" s="9"/>
      <c r="H15" s="9"/>
      <c r="I15" s="24">
        <f t="shared" si="0"/>
        <v>0</v>
      </c>
      <c r="J15" s="9"/>
      <c r="L15" s="10"/>
      <c r="M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2">
      <c r="A16" s="5">
        <v>1973</v>
      </c>
      <c r="C16" s="9"/>
      <c r="D16" s="9"/>
      <c r="F16" s="9"/>
      <c r="G16" s="9"/>
      <c r="H16" s="9"/>
      <c r="I16" s="24">
        <f t="shared" si="0"/>
        <v>0</v>
      </c>
      <c r="J16" s="9"/>
      <c r="L16" s="10"/>
      <c r="M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2">
      <c r="A17" s="5">
        <v>1974</v>
      </c>
      <c r="C17" s="9"/>
      <c r="D17" s="9"/>
      <c r="F17" s="9"/>
      <c r="G17" s="9"/>
      <c r="H17" s="9"/>
      <c r="I17" s="24">
        <f t="shared" si="0"/>
        <v>0</v>
      </c>
      <c r="J17" s="9"/>
      <c r="L17" s="10"/>
      <c r="M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2">
      <c r="A18" s="5">
        <v>1975</v>
      </c>
      <c r="C18" s="9"/>
      <c r="D18" s="9"/>
      <c r="F18" s="9"/>
      <c r="G18" s="9"/>
      <c r="H18" s="9"/>
      <c r="I18" s="24">
        <f t="shared" si="0"/>
        <v>0</v>
      </c>
      <c r="J18" s="9"/>
      <c r="L18" s="10"/>
      <c r="M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2">
      <c r="A19" s="5">
        <v>1976</v>
      </c>
      <c r="C19" s="9"/>
      <c r="D19" s="9"/>
      <c r="F19" s="9"/>
      <c r="G19" s="9"/>
      <c r="H19" s="9"/>
      <c r="I19" s="24">
        <f t="shared" si="0"/>
        <v>0</v>
      </c>
      <c r="J19" s="9"/>
      <c r="L19" s="10"/>
      <c r="M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2">
      <c r="A20" s="5">
        <v>1977</v>
      </c>
      <c r="C20" s="9"/>
      <c r="D20" s="9"/>
      <c r="F20" s="9"/>
      <c r="G20" s="9"/>
      <c r="H20" s="9"/>
      <c r="I20" s="24">
        <f t="shared" si="0"/>
        <v>0</v>
      </c>
      <c r="J20" s="9"/>
      <c r="L20" s="10"/>
      <c r="M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2">
      <c r="A21" s="5">
        <v>1978</v>
      </c>
      <c r="C21" s="9"/>
      <c r="D21" s="9"/>
      <c r="F21" s="9"/>
      <c r="G21" s="9"/>
      <c r="H21" s="9"/>
      <c r="I21" s="24">
        <f t="shared" si="0"/>
        <v>0</v>
      </c>
      <c r="J21" s="9"/>
      <c r="L21" s="10"/>
      <c r="M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2">
      <c r="A22" s="5">
        <v>1979</v>
      </c>
      <c r="C22" s="9"/>
      <c r="D22" s="9"/>
      <c r="F22" s="9"/>
      <c r="G22" s="9"/>
      <c r="H22" s="9"/>
      <c r="I22" s="24">
        <f t="shared" si="0"/>
        <v>0</v>
      </c>
      <c r="J22" s="9"/>
      <c r="L22" s="10"/>
      <c r="M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2">
      <c r="A23" s="5">
        <v>1980</v>
      </c>
      <c r="C23" s="9"/>
      <c r="D23" s="9"/>
      <c r="F23" s="9"/>
      <c r="G23" s="9"/>
      <c r="H23" s="9"/>
      <c r="I23" s="24">
        <f t="shared" si="0"/>
        <v>0</v>
      </c>
      <c r="J23" s="9"/>
      <c r="L23" s="10"/>
      <c r="M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2">
      <c r="A24" s="5">
        <v>1981</v>
      </c>
      <c r="C24" s="9"/>
      <c r="D24" s="9"/>
      <c r="F24" s="9"/>
      <c r="G24" s="9"/>
      <c r="H24" s="9"/>
      <c r="I24" s="24">
        <f t="shared" si="0"/>
        <v>0</v>
      </c>
      <c r="J24" s="9"/>
      <c r="L24" s="10"/>
      <c r="M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2">
      <c r="A25" s="5">
        <v>1982</v>
      </c>
      <c r="C25" s="9"/>
      <c r="D25" s="9"/>
      <c r="F25" s="9"/>
      <c r="G25" s="9"/>
      <c r="H25" s="9"/>
      <c r="I25" s="24">
        <f t="shared" si="0"/>
        <v>0</v>
      </c>
      <c r="J25" s="9"/>
      <c r="L25" s="10"/>
      <c r="M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2">
      <c r="A26" s="5">
        <v>1983</v>
      </c>
      <c r="C26" s="9"/>
      <c r="D26" s="9"/>
      <c r="F26" s="9"/>
      <c r="G26" s="9"/>
      <c r="H26" s="9"/>
      <c r="I26" s="24">
        <f t="shared" si="0"/>
        <v>0</v>
      </c>
      <c r="J26" s="9"/>
      <c r="L26" s="10"/>
      <c r="M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2">
      <c r="A27" s="5">
        <v>1984</v>
      </c>
      <c r="C27" s="9"/>
      <c r="D27" s="9"/>
      <c r="F27" s="9"/>
      <c r="G27" s="9"/>
      <c r="H27" s="9"/>
      <c r="I27" s="24">
        <f t="shared" si="0"/>
        <v>0</v>
      </c>
      <c r="J27" s="9"/>
      <c r="L27" s="10"/>
      <c r="M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2">
      <c r="A28" s="5">
        <v>1985</v>
      </c>
      <c r="C28" s="9"/>
      <c r="D28" s="9"/>
      <c r="F28" s="9"/>
      <c r="G28" s="9"/>
      <c r="H28" s="9"/>
      <c r="I28" s="24">
        <f t="shared" si="0"/>
        <v>0</v>
      </c>
      <c r="J28" s="9"/>
      <c r="L28" s="10"/>
      <c r="M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2">
      <c r="A29" s="5">
        <v>1986</v>
      </c>
      <c r="C29" s="9"/>
      <c r="D29" s="9"/>
      <c r="F29" s="9"/>
      <c r="G29" s="9"/>
      <c r="H29" s="9"/>
      <c r="I29" s="24">
        <f t="shared" si="0"/>
        <v>0</v>
      </c>
      <c r="J29" s="9"/>
      <c r="L29" s="10"/>
      <c r="M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2">
      <c r="A30" s="5">
        <v>1987</v>
      </c>
      <c r="C30" s="9"/>
      <c r="D30" s="9"/>
      <c r="F30" s="9"/>
      <c r="G30" s="9"/>
      <c r="H30" s="9"/>
      <c r="I30" s="24">
        <f t="shared" si="0"/>
        <v>0</v>
      </c>
      <c r="J30" s="9"/>
      <c r="L30" s="10"/>
      <c r="M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2">
      <c r="A31" s="5">
        <v>1988</v>
      </c>
      <c r="C31" s="9"/>
      <c r="D31" s="9"/>
      <c r="F31" s="9"/>
      <c r="G31" s="9"/>
      <c r="H31" s="9"/>
      <c r="I31" s="24">
        <f t="shared" si="0"/>
        <v>0</v>
      </c>
      <c r="J31" s="9"/>
      <c r="L31" s="10"/>
      <c r="M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2">
      <c r="A32" s="5">
        <v>1989</v>
      </c>
      <c r="C32" s="9"/>
      <c r="D32" s="9"/>
      <c r="F32" s="9"/>
      <c r="G32" s="9"/>
      <c r="H32" s="9"/>
      <c r="I32" s="24">
        <f t="shared" si="0"/>
        <v>0</v>
      </c>
      <c r="J32" s="9"/>
      <c r="L32" s="10"/>
      <c r="M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2">
      <c r="A33" s="5">
        <v>1990</v>
      </c>
      <c r="C33" s="9"/>
      <c r="D33" s="9"/>
      <c r="F33" s="9"/>
      <c r="G33" s="9"/>
      <c r="H33" s="9"/>
      <c r="I33" s="24">
        <f t="shared" si="0"/>
        <v>0</v>
      </c>
      <c r="J33" s="9"/>
      <c r="L33" s="10"/>
      <c r="M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2">
      <c r="A34" s="5">
        <v>1991</v>
      </c>
      <c r="C34" s="9"/>
      <c r="D34" s="9"/>
      <c r="F34" s="9"/>
      <c r="G34" s="9"/>
      <c r="H34" s="9"/>
      <c r="I34" s="24">
        <f t="shared" si="0"/>
        <v>0</v>
      </c>
      <c r="J34" s="9"/>
      <c r="L34" s="10"/>
      <c r="M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2">
      <c r="A35" s="5">
        <v>1992</v>
      </c>
      <c r="C35" s="9"/>
      <c r="D35" s="9"/>
      <c r="F35" s="9"/>
      <c r="G35" s="9"/>
      <c r="H35" s="9"/>
      <c r="I35" s="24">
        <f t="shared" si="0"/>
        <v>0</v>
      </c>
      <c r="J35" s="9"/>
      <c r="L35" s="10"/>
      <c r="M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2">
      <c r="A36" s="5">
        <v>1993</v>
      </c>
      <c r="C36" s="9"/>
      <c r="D36" s="9"/>
      <c r="F36" s="9"/>
      <c r="G36" s="9"/>
      <c r="H36" s="9"/>
      <c r="I36" s="24">
        <f t="shared" si="0"/>
        <v>0</v>
      </c>
      <c r="J36" s="9"/>
      <c r="L36" s="10"/>
      <c r="M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2">
      <c r="A37" s="5">
        <v>1994</v>
      </c>
      <c r="C37" s="9"/>
      <c r="D37" s="9"/>
      <c r="F37" s="9"/>
      <c r="G37" s="9"/>
      <c r="H37" s="9"/>
      <c r="I37" s="24">
        <f t="shared" si="0"/>
        <v>0</v>
      </c>
      <c r="J37" s="9"/>
      <c r="L37" s="10"/>
      <c r="M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2">
      <c r="A38" s="5">
        <v>1995</v>
      </c>
      <c r="C38" s="9"/>
      <c r="D38" s="9"/>
      <c r="F38" s="9"/>
      <c r="G38" s="9"/>
      <c r="H38" s="9"/>
      <c r="I38" s="24">
        <f t="shared" si="0"/>
        <v>0</v>
      </c>
      <c r="J38" s="9"/>
      <c r="L38" s="10"/>
      <c r="M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2">
      <c r="A39" s="5">
        <v>1996</v>
      </c>
      <c r="C39" s="9"/>
      <c r="D39" s="9"/>
      <c r="F39" s="9"/>
      <c r="G39" s="9"/>
      <c r="H39" s="9"/>
      <c r="I39" s="24">
        <f t="shared" si="0"/>
        <v>0</v>
      </c>
      <c r="J39" s="9"/>
      <c r="L39" s="10"/>
      <c r="M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2">
      <c r="A40" s="5">
        <v>1997</v>
      </c>
      <c r="C40" s="9"/>
      <c r="D40" s="9"/>
      <c r="F40" s="9"/>
      <c r="G40" s="9"/>
      <c r="H40" s="9"/>
      <c r="I40" s="24">
        <f t="shared" si="0"/>
        <v>0</v>
      </c>
      <c r="J40" s="9"/>
      <c r="L40" s="10"/>
      <c r="M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2">
      <c r="A41" s="5">
        <v>1998</v>
      </c>
      <c r="C41" s="9"/>
      <c r="D41" s="9"/>
      <c r="F41" s="9"/>
      <c r="G41" s="9"/>
      <c r="H41" s="9"/>
      <c r="I41" s="24">
        <f t="shared" si="0"/>
        <v>0</v>
      </c>
      <c r="J41" s="9"/>
      <c r="L41" s="10"/>
      <c r="M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2">
      <c r="A42" s="5">
        <v>1999</v>
      </c>
      <c r="C42" s="9"/>
      <c r="D42" s="9"/>
      <c r="F42" s="9"/>
      <c r="G42" s="9"/>
      <c r="H42" s="9"/>
      <c r="I42" s="24">
        <f t="shared" si="0"/>
        <v>0</v>
      </c>
      <c r="J42" s="9"/>
      <c r="L42" s="10"/>
      <c r="M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2">
      <c r="A43" s="5">
        <v>2000</v>
      </c>
      <c r="C43" s="9"/>
      <c r="D43" s="9"/>
      <c r="F43" s="9"/>
      <c r="G43" s="9"/>
      <c r="H43" s="9"/>
      <c r="I43" s="24">
        <f t="shared" si="0"/>
        <v>0</v>
      </c>
      <c r="J43" s="9"/>
      <c r="L43" s="10"/>
      <c r="M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2">
      <c r="A44" s="5">
        <v>2001</v>
      </c>
      <c r="C44" s="9"/>
      <c r="D44" s="9"/>
      <c r="F44" s="9"/>
      <c r="G44" s="9"/>
      <c r="H44" s="9"/>
      <c r="I44" s="24">
        <f t="shared" si="0"/>
        <v>0</v>
      </c>
      <c r="J44" s="9"/>
      <c r="L44" s="10"/>
      <c r="M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2">
      <c r="A45" s="5">
        <v>2002</v>
      </c>
      <c r="C45" s="9"/>
      <c r="D45" s="9"/>
      <c r="F45" s="9"/>
      <c r="G45" s="9"/>
      <c r="H45" s="9"/>
      <c r="I45" s="24">
        <f t="shared" si="0"/>
        <v>0</v>
      </c>
      <c r="J45" s="9"/>
      <c r="L45" s="10"/>
      <c r="M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2">
      <c r="A46" s="5">
        <v>2003</v>
      </c>
      <c r="C46" s="9"/>
      <c r="D46" s="9"/>
      <c r="F46" s="9"/>
      <c r="G46" s="9"/>
      <c r="H46" s="9"/>
      <c r="I46" s="24">
        <f t="shared" si="0"/>
        <v>0</v>
      </c>
      <c r="J46" s="9"/>
      <c r="L46" s="10"/>
      <c r="M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2">
      <c r="A47" s="5">
        <v>2004</v>
      </c>
      <c r="C47" s="9"/>
      <c r="D47" s="9"/>
      <c r="F47" s="9"/>
      <c r="G47" s="9"/>
      <c r="H47" s="9"/>
      <c r="I47" s="24">
        <f t="shared" si="0"/>
        <v>0</v>
      </c>
      <c r="J47" s="9"/>
      <c r="L47" s="10"/>
      <c r="M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2">
      <c r="A48" s="5">
        <v>2005</v>
      </c>
      <c r="C48" s="9"/>
      <c r="D48" s="9"/>
      <c r="F48" s="9"/>
      <c r="G48" s="9"/>
      <c r="H48" s="9"/>
      <c r="I48" s="24">
        <f t="shared" si="0"/>
        <v>0</v>
      </c>
      <c r="J48" s="9"/>
      <c r="L48" s="10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2">
      <c r="A49" s="5">
        <v>2006</v>
      </c>
      <c r="C49" s="9"/>
      <c r="D49" s="9"/>
      <c r="F49" s="9"/>
      <c r="G49" s="9"/>
      <c r="H49" s="9"/>
      <c r="I49" s="24">
        <f t="shared" si="0"/>
        <v>0</v>
      </c>
      <c r="J49" s="9"/>
      <c r="L49" s="10"/>
      <c r="M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2">
      <c r="A50" s="6">
        <v>2007</v>
      </c>
      <c r="C50" s="9"/>
      <c r="D50" s="9"/>
      <c r="F50" s="9"/>
      <c r="G50" s="9"/>
      <c r="H50" s="9"/>
      <c r="I50" s="24">
        <f t="shared" si="0"/>
        <v>0</v>
      </c>
      <c r="J50" s="9"/>
      <c r="L50" s="10"/>
      <c r="M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2">
      <c r="A51" s="6">
        <v>2008</v>
      </c>
      <c r="B51" s="3">
        <v>605.63076000000001</v>
      </c>
      <c r="C51" s="9"/>
      <c r="D51" s="9"/>
      <c r="E51" s="3">
        <v>-605.39490999999998</v>
      </c>
      <c r="F51" s="10"/>
      <c r="G51" s="9"/>
      <c r="H51" s="9"/>
      <c r="I51" s="24">
        <f t="shared" si="0"/>
        <v>-2.7644553313166398E-14</v>
      </c>
      <c r="J51" s="9"/>
      <c r="K51" s="3">
        <v>0</v>
      </c>
      <c r="L51" s="10"/>
      <c r="M51" s="9"/>
      <c r="N51" s="3">
        <v>-0.23585</v>
      </c>
      <c r="O51" s="3">
        <v>605.63076000000001</v>
      </c>
      <c r="P51" s="10"/>
      <c r="Q51" s="10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2">
      <c r="A52" s="6">
        <v>2009</v>
      </c>
      <c r="B52" s="3">
        <v>1017.0110100000001</v>
      </c>
      <c r="C52" s="9"/>
      <c r="D52" s="9"/>
      <c r="E52" s="3">
        <v>-1016.63187</v>
      </c>
      <c r="F52" s="10"/>
      <c r="G52" s="9"/>
      <c r="H52" s="9"/>
      <c r="I52" s="24">
        <f t="shared" si="0"/>
        <v>-6.7168492989821971E-15</v>
      </c>
      <c r="J52" s="9"/>
      <c r="K52" s="3">
        <v>0</v>
      </c>
      <c r="L52" s="10"/>
      <c r="M52" s="9"/>
      <c r="N52" s="3">
        <v>-0.37913999999999998</v>
      </c>
      <c r="O52" s="3">
        <v>1017.0110100000001</v>
      </c>
      <c r="P52" s="10"/>
      <c r="Q52" s="10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2">
      <c r="A53" s="6">
        <v>2010</v>
      </c>
      <c r="B53" s="3">
        <v>1647.28676</v>
      </c>
      <c r="C53" s="9"/>
      <c r="D53" s="9"/>
      <c r="E53" s="3">
        <v>-1194.66302</v>
      </c>
      <c r="F53" s="10"/>
      <c r="G53" s="9"/>
      <c r="H53" s="9"/>
      <c r="I53" s="24">
        <f t="shared" si="0"/>
        <v>6.0507154842071031E-15</v>
      </c>
      <c r="J53" s="9"/>
      <c r="K53" s="3">
        <v>-0.42987000000000003</v>
      </c>
      <c r="L53" s="10"/>
      <c r="M53" s="9"/>
      <c r="N53" s="3">
        <v>-452.19387</v>
      </c>
      <c r="O53" s="3">
        <v>1647.28676</v>
      </c>
      <c r="P53" s="10"/>
      <c r="Q53" s="10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2">
      <c r="A54" s="6">
        <v>2011</v>
      </c>
      <c r="B54" s="3">
        <v>2134.30366</v>
      </c>
      <c r="C54" s="9"/>
      <c r="D54" s="9"/>
      <c r="E54" s="3">
        <v>-1467.92328</v>
      </c>
      <c r="F54" s="10"/>
      <c r="G54" s="9"/>
      <c r="H54" s="9"/>
      <c r="I54" s="24">
        <f t="shared" si="0"/>
        <v>-5.3290705182007514E-14</v>
      </c>
      <c r="J54" s="9"/>
      <c r="K54" s="3">
        <v>-6.1819400000000009</v>
      </c>
      <c r="L54" s="10"/>
      <c r="M54" s="9"/>
      <c r="N54" s="3">
        <v>-660.19844000000001</v>
      </c>
      <c r="O54" s="3">
        <v>2134.30366</v>
      </c>
      <c r="P54" s="10"/>
      <c r="Q54" s="10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2">
      <c r="A55" s="6">
        <v>2012</v>
      </c>
      <c r="B55" s="3">
        <v>2151.9203199999997</v>
      </c>
      <c r="C55" s="9"/>
      <c r="D55" s="9"/>
      <c r="E55" s="3">
        <v>-1373.35366</v>
      </c>
      <c r="F55" s="10"/>
      <c r="G55" s="9"/>
      <c r="H55" s="9"/>
      <c r="I55" s="24">
        <f t="shared" si="0"/>
        <v>2.1316282072803006E-13</v>
      </c>
      <c r="J55" s="9"/>
      <c r="K55" s="3">
        <v>-34.944069999999996</v>
      </c>
      <c r="L55" s="10"/>
      <c r="M55" s="9"/>
      <c r="N55" s="3">
        <v>-743.62258999999995</v>
      </c>
      <c r="O55" s="3">
        <v>2151.9203199999997</v>
      </c>
      <c r="P55" s="10"/>
      <c r="Q55" s="10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2">
      <c r="A56" s="6">
        <v>2013</v>
      </c>
      <c r="B56" s="3">
        <v>1810.4691500000001</v>
      </c>
      <c r="C56" s="9"/>
      <c r="D56" s="9"/>
      <c r="E56" s="3">
        <v>-1022.84051</v>
      </c>
      <c r="F56" s="10"/>
      <c r="G56" s="9"/>
      <c r="H56" s="9"/>
      <c r="I56" s="24">
        <f t="shared" si="0"/>
        <v>-1.5709655798445965E-13</v>
      </c>
      <c r="J56" s="9"/>
      <c r="K56" s="3">
        <v>-0.94874000000000003</v>
      </c>
      <c r="L56" s="10"/>
      <c r="M56" s="9"/>
      <c r="N56" s="3">
        <v>-786.67989999999998</v>
      </c>
      <c r="O56" s="3">
        <v>1810.4691500000001</v>
      </c>
      <c r="P56" s="10"/>
      <c r="Q56" s="10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2">
      <c r="A57" s="6">
        <v>2014</v>
      </c>
      <c r="B57" s="3">
        <v>2289.82404</v>
      </c>
      <c r="C57" s="9"/>
      <c r="D57" s="9"/>
      <c r="E57" s="3">
        <v>-1426.3985500000001</v>
      </c>
      <c r="F57" s="10"/>
      <c r="G57" s="9"/>
      <c r="H57" s="9"/>
      <c r="I57" s="24">
        <f t="shared" si="0"/>
        <v>2.2515322939398175E-13</v>
      </c>
      <c r="J57" s="9"/>
      <c r="K57" s="3">
        <v>-0.33731</v>
      </c>
      <c r="L57" s="10"/>
      <c r="M57" s="9"/>
      <c r="N57" s="3">
        <v>-863.08818000000008</v>
      </c>
      <c r="O57" s="3">
        <v>2289.82404</v>
      </c>
      <c r="P57" s="10"/>
      <c r="Q57" s="10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2">
      <c r="A58" s="6">
        <v>2015</v>
      </c>
      <c r="B58" s="3">
        <v>1604.30243</v>
      </c>
      <c r="C58" s="9"/>
      <c r="D58" s="9"/>
      <c r="E58" s="3">
        <v>-701.52114000000006</v>
      </c>
      <c r="F58" s="10"/>
      <c r="G58" s="9"/>
      <c r="H58" s="9"/>
      <c r="I58" s="24">
        <f t="shared" si="0"/>
        <v>1.3500311979441904E-13</v>
      </c>
      <c r="J58" s="9"/>
      <c r="K58" s="3">
        <v>-38.270000000000003</v>
      </c>
      <c r="L58" s="10"/>
      <c r="M58" s="9"/>
      <c r="N58" s="3">
        <v>-864.51129000000003</v>
      </c>
      <c r="O58" s="3">
        <v>1604.30243</v>
      </c>
      <c r="P58" s="10"/>
      <c r="Q58" s="10"/>
      <c r="R58" s="9"/>
      <c r="S58" s="9"/>
      <c r="T58" s="9"/>
      <c r="U58" s="9"/>
      <c r="V58" s="9"/>
      <c r="W58" s="9"/>
      <c r="X58" s="9"/>
      <c r="Y58" s="9"/>
      <c r="Z58" s="10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Z58"/>
  <sheetViews>
    <sheetView workbookViewId="0"/>
  </sheetViews>
  <sheetFormatPr defaultColWidth="11.44140625" defaultRowHeight="10.199999999999999" x14ac:dyDescent="0.2"/>
  <cols>
    <col min="1" max="1" width="11.44140625" style="1"/>
    <col min="2" max="2" width="6.88671875" style="1" customWidth="1"/>
    <col min="3" max="4" width="6.109375" style="1" customWidth="1"/>
    <col min="5" max="5" width="7.109375" style="1" customWidth="1"/>
    <col min="6" max="9" width="6.109375" style="1" customWidth="1"/>
    <col min="10" max="10" width="1.88671875" style="1" customWidth="1"/>
    <col min="11" max="11" width="5" style="1" customWidth="1"/>
    <col min="12" max="12" width="5.88671875" style="1" customWidth="1"/>
    <col min="13" max="13" width="5" style="1" customWidth="1"/>
    <col min="14" max="14" width="5.88671875" style="1" customWidth="1"/>
    <col min="15" max="15" width="7" style="1" customWidth="1"/>
    <col min="16" max="16" width="5" style="1" customWidth="1"/>
    <col min="17" max="17" width="6" style="1" customWidth="1"/>
    <col min="18" max="19" width="5" style="1" customWidth="1"/>
    <col min="20" max="20" width="3.33203125" style="1" customWidth="1"/>
    <col min="21" max="25" width="6" style="1" customWidth="1"/>
    <col min="26" max="26" width="7.33203125" style="1" customWidth="1"/>
    <col min="27" max="16384" width="11.44140625" style="1"/>
  </cols>
  <sheetData>
    <row r="1" spans="1:26" x14ac:dyDescent="0.2">
      <c r="A1" s="25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1163.5714285714287</v>
      </c>
      <c r="C3" s="10"/>
      <c r="D3" s="10"/>
      <c r="E3" s="10"/>
      <c r="F3" s="9"/>
      <c r="G3" s="9"/>
      <c r="H3" s="9"/>
      <c r="I3" s="24">
        <f>-B3-L3-Q3+SUM(U3:Z3)</f>
        <v>0</v>
      </c>
      <c r="J3" s="9"/>
      <c r="L3" s="3">
        <v>0</v>
      </c>
      <c r="M3" s="10"/>
      <c r="P3" s="9"/>
      <c r="Q3" s="3">
        <v>-623.57142857142856</v>
      </c>
      <c r="R3" s="10"/>
      <c r="S3" s="9"/>
      <c r="T3" s="9"/>
      <c r="U3" s="9"/>
      <c r="V3" s="10">
        <v>453.60000000000008</v>
      </c>
      <c r="W3" s="10">
        <v>0</v>
      </c>
      <c r="X3" s="10">
        <v>86.40000000000002</v>
      </c>
      <c r="Y3" s="9"/>
      <c r="Z3" s="10">
        <v>0</v>
      </c>
    </row>
    <row r="4" spans="1:26" x14ac:dyDescent="0.2">
      <c r="A4" s="5">
        <v>1961</v>
      </c>
      <c r="B4" s="3">
        <v>1087.9285714285711</v>
      </c>
      <c r="C4" s="10"/>
      <c r="D4" s="10"/>
      <c r="E4" s="10"/>
      <c r="F4" s="9"/>
      <c r="G4" s="9"/>
      <c r="H4" s="9"/>
      <c r="I4" s="24">
        <f t="shared" ref="I4:I58" si="0">-B4-L4-Q4+SUM(U4:Z4)</f>
        <v>0</v>
      </c>
      <c r="J4" s="9"/>
      <c r="L4" s="3">
        <v>0</v>
      </c>
      <c r="M4" s="10"/>
      <c r="P4" s="9"/>
      <c r="Q4" s="3">
        <v>-632.14285714285711</v>
      </c>
      <c r="R4" s="10"/>
      <c r="S4" s="9"/>
      <c r="T4" s="9"/>
      <c r="U4" s="9"/>
      <c r="V4" s="10">
        <v>382.85999999999984</v>
      </c>
      <c r="W4" s="10">
        <v>0</v>
      </c>
      <c r="X4" s="10">
        <v>72.925714285714264</v>
      </c>
      <c r="Y4" s="9"/>
      <c r="Z4" s="10">
        <v>0</v>
      </c>
    </row>
    <row r="5" spans="1:26" x14ac:dyDescent="0.2">
      <c r="A5" s="5">
        <v>1962</v>
      </c>
      <c r="B5" s="3">
        <v>998.57142857142867</v>
      </c>
      <c r="C5" s="10"/>
      <c r="D5" s="10"/>
      <c r="E5" s="10"/>
      <c r="F5" s="9"/>
      <c r="G5" s="9"/>
      <c r="H5" s="9"/>
      <c r="I5" s="24">
        <f t="shared" si="0"/>
        <v>0</v>
      </c>
      <c r="J5" s="9"/>
      <c r="L5" s="3">
        <v>0</v>
      </c>
      <c r="M5" s="10"/>
      <c r="P5" s="9"/>
      <c r="Q5" s="3">
        <v>-583.28571428571433</v>
      </c>
      <c r="R5" s="10"/>
      <c r="S5" s="9"/>
      <c r="T5" s="9"/>
      <c r="U5" s="9"/>
      <c r="V5" s="10">
        <v>348.84</v>
      </c>
      <c r="W5" s="10">
        <v>0</v>
      </c>
      <c r="X5" s="10">
        <v>66.445714285714288</v>
      </c>
      <c r="Y5" s="9"/>
      <c r="Z5" s="10">
        <v>0</v>
      </c>
    </row>
    <row r="6" spans="1:26" x14ac:dyDescent="0.2">
      <c r="A6" s="5">
        <v>1963</v>
      </c>
      <c r="B6" s="3">
        <v>926.78571428571422</v>
      </c>
      <c r="C6" s="10"/>
      <c r="D6" s="10"/>
      <c r="E6" s="10"/>
      <c r="F6" s="9"/>
      <c r="G6" s="9"/>
      <c r="H6" s="9"/>
      <c r="I6" s="24">
        <f t="shared" si="0"/>
        <v>0</v>
      </c>
      <c r="J6" s="9"/>
      <c r="L6" s="3">
        <v>0</v>
      </c>
      <c r="M6" s="10"/>
      <c r="P6" s="9"/>
      <c r="Q6" s="3">
        <v>-564.85714285714278</v>
      </c>
      <c r="R6" s="10"/>
      <c r="S6" s="9"/>
      <c r="T6" s="9"/>
      <c r="U6" s="9"/>
      <c r="V6" s="10">
        <v>304.02</v>
      </c>
      <c r="W6" s="10">
        <v>0</v>
      </c>
      <c r="X6" s="10">
        <v>57.90857142857142</v>
      </c>
      <c r="Y6" s="9"/>
      <c r="Z6" s="10">
        <v>0</v>
      </c>
    </row>
    <row r="7" spans="1:26" x14ac:dyDescent="0.2">
      <c r="A7" s="5">
        <v>1964</v>
      </c>
      <c r="B7" s="3">
        <v>929.14285714285711</v>
      </c>
      <c r="C7" s="10"/>
      <c r="D7" s="10"/>
      <c r="E7" s="10"/>
      <c r="F7" s="9"/>
      <c r="G7" s="9"/>
      <c r="H7" s="9"/>
      <c r="I7" s="24">
        <f t="shared" si="0"/>
        <v>0</v>
      </c>
      <c r="J7" s="9"/>
      <c r="L7" s="3">
        <v>0</v>
      </c>
      <c r="M7" s="10"/>
      <c r="P7" s="9"/>
      <c r="Q7" s="3">
        <v>-539.57142857142856</v>
      </c>
      <c r="R7" s="10"/>
      <c r="S7" s="9"/>
      <c r="T7" s="9"/>
      <c r="U7" s="9"/>
      <c r="V7" s="10">
        <v>327.23999999999995</v>
      </c>
      <c r="W7" s="10">
        <v>0</v>
      </c>
      <c r="X7" s="10">
        <v>62.331428571428567</v>
      </c>
      <c r="Y7" s="9"/>
      <c r="Z7" s="10">
        <v>0</v>
      </c>
    </row>
    <row r="8" spans="1:26" x14ac:dyDescent="0.2">
      <c r="A8" s="5">
        <v>1965</v>
      </c>
      <c r="B8" s="3">
        <v>997.92857142857133</v>
      </c>
      <c r="C8" s="10"/>
      <c r="D8" s="10"/>
      <c r="E8" s="10"/>
      <c r="F8" s="9"/>
      <c r="G8" s="9"/>
      <c r="H8" s="9"/>
      <c r="I8" s="24">
        <f t="shared" si="0"/>
        <v>0</v>
      </c>
      <c r="J8" s="9"/>
      <c r="L8" s="3">
        <v>0</v>
      </c>
      <c r="M8" s="10"/>
      <c r="P8" s="9"/>
      <c r="Q8" s="3">
        <v>-596.78571428571422</v>
      </c>
      <c r="R8" s="10"/>
      <c r="S8" s="9"/>
      <c r="T8" s="9"/>
      <c r="U8" s="9"/>
      <c r="V8" s="10">
        <v>336.96</v>
      </c>
      <c r="W8" s="10">
        <v>0</v>
      </c>
      <c r="X8" s="10">
        <v>64.182857142857145</v>
      </c>
      <c r="Y8" s="9"/>
      <c r="Z8" s="10">
        <v>0</v>
      </c>
    </row>
    <row r="9" spans="1:26" x14ac:dyDescent="0.2">
      <c r="A9" s="5">
        <v>1966</v>
      </c>
      <c r="B9" s="3">
        <v>1029.8571428571427</v>
      </c>
      <c r="C9" s="10"/>
      <c r="D9" s="10"/>
      <c r="E9" s="10"/>
      <c r="F9" s="9"/>
      <c r="G9" s="9"/>
      <c r="H9" s="9"/>
      <c r="I9" s="24">
        <f t="shared" si="0"/>
        <v>0</v>
      </c>
      <c r="J9" s="9"/>
      <c r="L9" s="3">
        <v>0</v>
      </c>
      <c r="M9" s="10"/>
      <c r="P9" s="9"/>
      <c r="Q9" s="3">
        <v>-620.35714285714278</v>
      </c>
      <c r="R9" s="10"/>
      <c r="S9" s="9"/>
      <c r="T9" s="9"/>
      <c r="U9" s="9"/>
      <c r="V9" s="10">
        <v>343.97999999999996</v>
      </c>
      <c r="W9" s="10">
        <v>0</v>
      </c>
      <c r="X9" s="10">
        <v>65.52</v>
      </c>
      <c r="Y9" s="9"/>
      <c r="Z9" s="10">
        <v>0</v>
      </c>
    </row>
    <row r="10" spans="1:26" x14ac:dyDescent="0.2">
      <c r="A10" s="5">
        <v>1967</v>
      </c>
      <c r="B10" s="3">
        <v>1063.285714285714</v>
      </c>
      <c r="C10" s="10"/>
      <c r="D10" s="10"/>
      <c r="E10" s="10"/>
      <c r="F10" s="9"/>
      <c r="G10" s="9"/>
      <c r="H10" s="9"/>
      <c r="I10" s="24">
        <f t="shared" si="0"/>
        <v>0</v>
      </c>
      <c r="J10" s="9"/>
      <c r="L10" s="3">
        <v>0</v>
      </c>
      <c r="M10" s="10"/>
      <c r="P10" s="9"/>
      <c r="Q10" s="3">
        <v>-659.57142857142844</v>
      </c>
      <c r="R10" s="10"/>
      <c r="S10" s="9"/>
      <c r="T10" s="9"/>
      <c r="U10" s="9"/>
      <c r="V10" s="10">
        <v>339.11999999999983</v>
      </c>
      <c r="W10" s="10">
        <v>0</v>
      </c>
      <c r="X10" s="10">
        <v>64.594285714285689</v>
      </c>
      <c r="Y10" s="9"/>
      <c r="Z10" s="10">
        <v>0</v>
      </c>
    </row>
    <row r="11" spans="1:26" x14ac:dyDescent="0.2">
      <c r="A11" s="5">
        <v>1968</v>
      </c>
      <c r="B11" s="3">
        <v>1027.2857142857142</v>
      </c>
      <c r="C11" s="10"/>
      <c r="D11" s="10"/>
      <c r="E11" s="10"/>
      <c r="F11" s="9"/>
      <c r="G11" s="9"/>
      <c r="H11" s="9"/>
      <c r="I11" s="24">
        <f t="shared" si="0"/>
        <v>0</v>
      </c>
      <c r="J11" s="9"/>
      <c r="L11" s="3">
        <v>0</v>
      </c>
      <c r="M11" s="10"/>
      <c r="P11" s="9"/>
      <c r="Q11" s="3">
        <v>-669.85714285714278</v>
      </c>
      <c r="R11" s="10"/>
      <c r="S11" s="9"/>
      <c r="T11" s="9"/>
      <c r="U11" s="9"/>
      <c r="V11" s="10">
        <v>300.24000000000007</v>
      </c>
      <c r="W11" s="10">
        <v>0</v>
      </c>
      <c r="X11" s="10">
        <v>57.188571428571443</v>
      </c>
      <c r="Y11" s="9"/>
      <c r="Z11" s="10">
        <v>0</v>
      </c>
    </row>
    <row r="12" spans="1:26" x14ac:dyDescent="0.2">
      <c r="A12" s="5">
        <v>1969</v>
      </c>
      <c r="B12" s="3">
        <v>1063.9285714285713</v>
      </c>
      <c r="C12" s="10"/>
      <c r="D12" s="10"/>
      <c r="E12" s="10"/>
      <c r="F12" s="9"/>
      <c r="G12" s="9"/>
      <c r="H12" s="9"/>
      <c r="I12" s="24">
        <f t="shared" si="0"/>
        <v>0</v>
      </c>
      <c r="J12" s="9"/>
      <c r="L12" s="3">
        <v>0</v>
      </c>
      <c r="M12" s="10"/>
      <c r="P12" s="9"/>
      <c r="Q12" s="3">
        <v>-698.142857142857</v>
      </c>
      <c r="R12" s="10"/>
      <c r="S12" s="9"/>
      <c r="T12" s="9"/>
      <c r="U12" s="9"/>
      <c r="V12" s="10">
        <v>307.26</v>
      </c>
      <c r="W12" s="10">
        <v>0</v>
      </c>
      <c r="X12" s="10">
        <v>58.525714285714287</v>
      </c>
      <c r="Y12" s="9"/>
      <c r="Z12" s="10">
        <v>0</v>
      </c>
    </row>
    <row r="13" spans="1:26" x14ac:dyDescent="0.2">
      <c r="A13" s="5">
        <v>1970</v>
      </c>
      <c r="B13" s="3">
        <v>1018.0714285714283</v>
      </c>
      <c r="C13" s="10"/>
      <c r="D13" s="10"/>
      <c r="E13" s="10"/>
      <c r="F13" s="9"/>
      <c r="G13" s="9"/>
      <c r="H13" s="9"/>
      <c r="I13" s="24">
        <f t="shared" si="0"/>
        <v>0.64285714285722406</v>
      </c>
      <c r="J13" s="9"/>
      <c r="L13" s="3">
        <v>-1.9285714285714284</v>
      </c>
      <c r="M13" s="10"/>
      <c r="P13" s="9"/>
      <c r="Q13" s="3">
        <v>-716.57142857142844</v>
      </c>
      <c r="R13" s="10"/>
      <c r="S13" s="9"/>
      <c r="T13" s="9"/>
      <c r="U13" s="9"/>
      <c r="V13" s="10">
        <v>251.99999999999997</v>
      </c>
      <c r="W13" s="10">
        <v>0</v>
      </c>
      <c r="X13" s="10">
        <v>46.928571428571423</v>
      </c>
      <c r="Y13" s="9"/>
      <c r="Z13" s="10">
        <v>1.2857142857142856</v>
      </c>
    </row>
    <row r="14" spans="1:26" x14ac:dyDescent="0.2">
      <c r="A14" s="5">
        <v>1971</v>
      </c>
      <c r="B14" s="3">
        <v>910.07142857142833</v>
      </c>
      <c r="C14" s="10"/>
      <c r="D14" s="10"/>
      <c r="E14" s="10"/>
      <c r="F14" s="9"/>
      <c r="G14" s="9"/>
      <c r="H14" s="9"/>
      <c r="I14" s="24">
        <f t="shared" si="0"/>
        <v>2.2737367544323206E-13</v>
      </c>
      <c r="J14" s="9"/>
      <c r="L14" s="3">
        <v>-1.9285714285714284</v>
      </c>
      <c r="M14" s="10"/>
      <c r="P14" s="9"/>
      <c r="Q14" s="3">
        <v>-696</v>
      </c>
      <c r="R14" s="10"/>
      <c r="S14" s="9"/>
      <c r="T14" s="9"/>
      <c r="U14" s="9"/>
      <c r="V14" s="10">
        <v>169.07142857142856</v>
      </c>
      <c r="W14" s="10">
        <v>0</v>
      </c>
      <c r="X14" s="10">
        <v>41.785714285714285</v>
      </c>
      <c r="Y14" s="9"/>
      <c r="Z14" s="10">
        <v>1.2857142857142856</v>
      </c>
    </row>
    <row r="15" spans="1:26" x14ac:dyDescent="0.2">
      <c r="A15" s="5">
        <v>1972</v>
      </c>
      <c r="B15" s="3">
        <v>886.28571428571411</v>
      </c>
      <c r="C15" s="10"/>
      <c r="D15" s="10"/>
      <c r="E15" s="10"/>
      <c r="F15" s="9"/>
      <c r="G15" s="9"/>
      <c r="H15" s="9"/>
      <c r="I15" s="24">
        <f t="shared" si="0"/>
        <v>0</v>
      </c>
      <c r="J15" s="9"/>
      <c r="L15" s="3">
        <v>-3.8571428571428568</v>
      </c>
      <c r="M15" s="10"/>
      <c r="P15" s="9"/>
      <c r="Q15" s="3">
        <v>-596.99999999999989</v>
      </c>
      <c r="R15" s="10"/>
      <c r="S15" s="9"/>
      <c r="T15" s="9"/>
      <c r="U15" s="9"/>
      <c r="V15" s="10">
        <v>244.28571428571425</v>
      </c>
      <c r="W15" s="10">
        <v>0</v>
      </c>
      <c r="X15" s="10">
        <v>41.142857142857139</v>
      </c>
      <c r="Y15" s="9"/>
      <c r="Z15" s="10">
        <v>0</v>
      </c>
    </row>
    <row r="16" spans="1:26" x14ac:dyDescent="0.2">
      <c r="A16" s="5">
        <v>1973</v>
      </c>
      <c r="B16" s="3">
        <v>862.71428571428567</v>
      </c>
      <c r="C16" s="10"/>
      <c r="D16" s="10"/>
      <c r="E16" s="10"/>
      <c r="F16" s="9"/>
      <c r="G16" s="9"/>
      <c r="H16" s="9"/>
      <c r="I16" s="24">
        <f t="shared" si="0"/>
        <v>0</v>
      </c>
      <c r="J16" s="9"/>
      <c r="L16" s="3">
        <v>-3.2142857142857144</v>
      </c>
      <c r="M16" s="10"/>
      <c r="P16" s="9"/>
      <c r="Q16" s="3">
        <v>-594</v>
      </c>
      <c r="R16" s="10"/>
      <c r="S16" s="9"/>
      <c r="T16" s="9"/>
      <c r="U16" s="9"/>
      <c r="V16" s="10">
        <v>232.71428571428567</v>
      </c>
      <c r="W16" s="10">
        <v>0</v>
      </c>
      <c r="X16" s="10">
        <v>28.928571428571423</v>
      </c>
      <c r="Y16" s="9"/>
      <c r="Z16" s="10">
        <v>3.8571428571428572</v>
      </c>
    </row>
    <row r="17" spans="1:26" x14ac:dyDescent="0.2">
      <c r="A17" s="5">
        <v>1974</v>
      </c>
      <c r="B17" s="3">
        <v>760.71428571428567</v>
      </c>
      <c r="C17" s="10"/>
      <c r="D17" s="10"/>
      <c r="E17" s="10"/>
      <c r="F17" s="9"/>
      <c r="G17" s="9"/>
      <c r="H17" s="9"/>
      <c r="I17" s="24">
        <f t="shared" si="0"/>
        <v>0</v>
      </c>
      <c r="J17" s="9"/>
      <c r="L17" s="3">
        <v>-3.2142857142857144</v>
      </c>
      <c r="M17" s="10"/>
      <c r="P17" s="9"/>
      <c r="Q17" s="3">
        <v>-501.64285714285717</v>
      </c>
      <c r="R17" s="10"/>
      <c r="S17" s="9"/>
      <c r="T17" s="9"/>
      <c r="U17" s="9"/>
      <c r="V17" s="10">
        <v>225</v>
      </c>
      <c r="W17" s="10">
        <v>0</v>
      </c>
      <c r="X17" s="10">
        <v>16.071428571428569</v>
      </c>
      <c r="Y17" s="9"/>
      <c r="Z17" s="10">
        <v>14.785714285714285</v>
      </c>
    </row>
    <row r="18" spans="1:26" x14ac:dyDescent="0.2">
      <c r="A18" s="5">
        <v>1975</v>
      </c>
      <c r="B18" s="3">
        <v>718.92857142857133</v>
      </c>
      <c r="C18" s="10"/>
      <c r="D18" s="10"/>
      <c r="E18" s="10"/>
      <c r="F18" s="9"/>
      <c r="G18" s="9"/>
      <c r="H18" s="9"/>
      <c r="I18" s="24">
        <f t="shared" si="0"/>
        <v>-0.64285714285716722</v>
      </c>
      <c r="J18" s="9"/>
      <c r="L18" s="3">
        <v>-9</v>
      </c>
      <c r="M18" s="10"/>
      <c r="P18" s="9"/>
      <c r="Q18" s="3">
        <v>-467.5714285714285</v>
      </c>
      <c r="R18" s="10"/>
      <c r="S18" s="9"/>
      <c r="T18" s="9"/>
      <c r="U18" s="9"/>
      <c r="V18" s="10">
        <v>223.71428571428567</v>
      </c>
      <c r="W18" s="10">
        <v>0</v>
      </c>
      <c r="X18" s="10">
        <v>14.785714285714285</v>
      </c>
      <c r="Y18" s="9"/>
      <c r="Z18" s="10">
        <v>3.2142857142857144</v>
      </c>
    </row>
    <row r="19" spans="1:26" x14ac:dyDescent="0.2">
      <c r="A19" s="5">
        <v>1976</v>
      </c>
      <c r="B19" s="3">
        <v>600.642857142857</v>
      </c>
      <c r="C19" s="10"/>
      <c r="D19" s="10"/>
      <c r="E19" s="10"/>
      <c r="F19" s="9"/>
      <c r="G19" s="9"/>
      <c r="H19" s="9"/>
      <c r="I19" s="24">
        <f t="shared" si="0"/>
        <v>0.64285714285716722</v>
      </c>
      <c r="J19" s="9"/>
      <c r="L19" s="3">
        <v>-3.2142857142857144</v>
      </c>
      <c r="M19" s="10"/>
      <c r="P19" s="9"/>
      <c r="Q19" s="3">
        <v>-351.85714285714283</v>
      </c>
      <c r="R19" s="10"/>
      <c r="S19" s="9"/>
      <c r="T19" s="9"/>
      <c r="U19" s="9"/>
      <c r="V19" s="10">
        <v>223.07142857142853</v>
      </c>
      <c r="W19" s="10">
        <v>0</v>
      </c>
      <c r="X19" s="10">
        <v>12.214285714285714</v>
      </c>
      <c r="Y19" s="9"/>
      <c r="Z19" s="10">
        <v>10.928571428571429</v>
      </c>
    </row>
    <row r="20" spans="1:26" x14ac:dyDescent="0.2">
      <c r="A20" s="5">
        <v>1977</v>
      </c>
      <c r="B20" s="3">
        <v>645.21428571428567</v>
      </c>
      <c r="C20" s="10"/>
      <c r="D20" s="10"/>
      <c r="E20" s="10"/>
      <c r="F20" s="9"/>
      <c r="G20" s="9"/>
      <c r="H20" s="9"/>
      <c r="I20" s="24">
        <f t="shared" si="0"/>
        <v>0</v>
      </c>
      <c r="J20" s="9"/>
      <c r="L20" s="3">
        <v>-3.8571428571428568</v>
      </c>
      <c r="M20" s="10"/>
      <c r="P20" s="9"/>
      <c r="Q20" s="3">
        <v>-429.21428571428572</v>
      </c>
      <c r="R20" s="10"/>
      <c r="S20" s="9"/>
      <c r="T20" s="9"/>
      <c r="U20" s="9"/>
      <c r="V20" s="10">
        <v>194.14285714285711</v>
      </c>
      <c r="W20" s="10">
        <v>0</v>
      </c>
      <c r="X20" s="10">
        <v>9</v>
      </c>
      <c r="Y20" s="9"/>
      <c r="Z20" s="10">
        <v>9</v>
      </c>
    </row>
    <row r="21" spans="1:26" x14ac:dyDescent="0.2">
      <c r="A21" s="5">
        <v>1978</v>
      </c>
      <c r="B21" s="3">
        <v>636.42857142857133</v>
      </c>
      <c r="C21" s="10"/>
      <c r="D21" s="10"/>
      <c r="E21" s="10"/>
      <c r="F21" s="9"/>
      <c r="G21" s="9"/>
      <c r="H21" s="9"/>
      <c r="I21" s="24">
        <f t="shared" si="0"/>
        <v>0</v>
      </c>
      <c r="J21" s="9"/>
      <c r="L21" s="3">
        <v>-3.2142857142857144</v>
      </c>
      <c r="M21" s="10"/>
      <c r="P21" s="9"/>
      <c r="Q21" s="3">
        <v>-447.42857142857139</v>
      </c>
      <c r="R21" s="10"/>
      <c r="S21" s="9"/>
      <c r="T21" s="9"/>
      <c r="U21" s="9"/>
      <c r="V21" s="10">
        <v>178.71428571428569</v>
      </c>
      <c r="W21" s="10">
        <v>0</v>
      </c>
      <c r="X21" s="10">
        <v>1.9285714285714286</v>
      </c>
      <c r="Y21" s="9"/>
      <c r="Z21" s="10">
        <v>5.1428571428571423</v>
      </c>
    </row>
    <row r="22" spans="1:26" x14ac:dyDescent="0.2">
      <c r="A22" s="5">
        <v>1979</v>
      </c>
      <c r="B22" s="3">
        <v>636.85714285714278</v>
      </c>
      <c r="C22" s="10"/>
      <c r="D22" s="10"/>
      <c r="E22" s="10"/>
      <c r="F22" s="9"/>
      <c r="G22" s="9"/>
      <c r="H22" s="9"/>
      <c r="I22" s="24">
        <f t="shared" si="0"/>
        <v>-0.6428571428571388</v>
      </c>
      <c r="J22" s="9"/>
      <c r="L22" s="3">
        <v>-7.7142857142857135</v>
      </c>
      <c r="M22" s="10"/>
      <c r="P22" s="9"/>
      <c r="Q22" s="3">
        <v>-458.78571428571428</v>
      </c>
      <c r="R22" s="10"/>
      <c r="S22" s="9"/>
      <c r="T22" s="9"/>
      <c r="U22" s="9"/>
      <c r="V22" s="10">
        <v>158.78571428571428</v>
      </c>
      <c r="W22" s="10">
        <v>0</v>
      </c>
      <c r="X22" s="10">
        <v>0</v>
      </c>
      <c r="Y22" s="9"/>
      <c r="Z22" s="10">
        <v>10.928571428571429</v>
      </c>
    </row>
    <row r="23" spans="1:26" x14ac:dyDescent="0.2">
      <c r="A23" s="5">
        <v>1980</v>
      </c>
      <c r="B23" s="3">
        <v>628.07142857142844</v>
      </c>
      <c r="C23" s="10"/>
      <c r="D23" s="10"/>
      <c r="E23" s="10"/>
      <c r="F23" s="9"/>
      <c r="G23" s="9"/>
      <c r="H23" s="9"/>
      <c r="I23" s="24">
        <f t="shared" si="0"/>
        <v>-0.64285714285693984</v>
      </c>
      <c r="J23" s="9"/>
      <c r="L23" s="3">
        <v>-5.7857142857142856</v>
      </c>
      <c r="M23" s="10"/>
      <c r="P23" s="9"/>
      <c r="Q23" s="3">
        <v>-426.85714285714289</v>
      </c>
      <c r="R23" s="10"/>
      <c r="S23" s="9"/>
      <c r="T23" s="9"/>
      <c r="U23" s="9"/>
      <c r="V23" s="10">
        <v>181.92857142857142</v>
      </c>
      <c r="W23" s="10">
        <v>0</v>
      </c>
      <c r="X23" s="10">
        <v>0</v>
      </c>
      <c r="Y23" s="9"/>
      <c r="Z23" s="10">
        <v>12.857142857142858</v>
      </c>
    </row>
    <row r="24" spans="1:26" x14ac:dyDescent="0.2">
      <c r="A24" s="5">
        <v>1981</v>
      </c>
      <c r="B24" s="3">
        <v>531.00000000000011</v>
      </c>
      <c r="C24" s="10"/>
      <c r="D24" s="10"/>
      <c r="E24" s="10"/>
      <c r="F24" s="9"/>
      <c r="G24" s="9"/>
      <c r="H24" s="9"/>
      <c r="I24" s="24">
        <f t="shared" si="0"/>
        <v>0</v>
      </c>
      <c r="J24" s="9"/>
      <c r="L24" s="3">
        <v>-5.1428571428571423</v>
      </c>
      <c r="M24" s="10"/>
      <c r="P24" s="9"/>
      <c r="Q24" s="3">
        <v>-325.92857142857144</v>
      </c>
      <c r="R24" s="10"/>
      <c r="S24" s="9"/>
      <c r="T24" s="9"/>
      <c r="U24" s="9"/>
      <c r="V24" s="10">
        <v>190.92857142857142</v>
      </c>
      <c r="W24" s="10">
        <v>0</v>
      </c>
      <c r="X24" s="10">
        <v>0</v>
      </c>
      <c r="Y24" s="9"/>
      <c r="Z24" s="10">
        <v>9</v>
      </c>
    </row>
    <row r="25" spans="1:26" x14ac:dyDescent="0.2">
      <c r="A25" s="5">
        <v>1982</v>
      </c>
      <c r="B25" s="3">
        <v>502.07142857142844</v>
      </c>
      <c r="C25" s="10"/>
      <c r="D25" s="10"/>
      <c r="E25" s="10"/>
      <c r="F25" s="9"/>
      <c r="G25" s="9"/>
      <c r="H25" s="9"/>
      <c r="I25" s="24">
        <f t="shared" si="0"/>
        <v>0</v>
      </c>
      <c r="J25" s="9"/>
      <c r="L25" s="3">
        <v>-10.928571428571429</v>
      </c>
      <c r="M25" s="10"/>
      <c r="P25" s="9"/>
      <c r="Q25" s="3">
        <v>-268.07142857142856</v>
      </c>
      <c r="R25" s="10"/>
      <c r="S25" s="9"/>
      <c r="T25" s="9"/>
      <c r="U25" s="9"/>
      <c r="V25" s="10">
        <v>223.07142857142853</v>
      </c>
      <c r="W25" s="10">
        <v>0</v>
      </c>
      <c r="X25" s="10">
        <v>0</v>
      </c>
      <c r="Y25" s="9"/>
      <c r="Z25" s="10">
        <v>0</v>
      </c>
    </row>
    <row r="26" spans="1:26" x14ac:dyDescent="0.2">
      <c r="A26" s="5">
        <v>1983</v>
      </c>
      <c r="B26" s="3">
        <v>588.21428571428567</v>
      </c>
      <c r="C26" s="10"/>
      <c r="D26" s="10"/>
      <c r="E26" s="10"/>
      <c r="F26" s="9"/>
      <c r="G26" s="9"/>
      <c r="H26" s="9"/>
      <c r="I26" s="24">
        <f t="shared" si="0"/>
        <v>-0.64285714285708195</v>
      </c>
      <c r="J26" s="9"/>
      <c r="L26" s="3">
        <v>-10.285714285714285</v>
      </c>
      <c r="M26" s="10"/>
      <c r="P26" s="9"/>
      <c r="Q26" s="3">
        <v>-331.71428571428567</v>
      </c>
      <c r="R26" s="10"/>
      <c r="S26" s="9"/>
      <c r="T26" s="9"/>
      <c r="U26" s="9"/>
      <c r="V26" s="10">
        <v>245.57142857142858</v>
      </c>
      <c r="W26" s="10">
        <v>0</v>
      </c>
      <c r="X26" s="10">
        <v>0</v>
      </c>
      <c r="Y26" s="9"/>
      <c r="Z26" s="10">
        <v>0</v>
      </c>
    </row>
    <row r="27" spans="1:26" x14ac:dyDescent="0.2">
      <c r="A27" s="5">
        <v>1984</v>
      </c>
      <c r="B27" s="3">
        <v>671.14285714285711</v>
      </c>
      <c r="C27" s="10"/>
      <c r="D27" s="10"/>
      <c r="E27" s="10"/>
      <c r="F27" s="9"/>
      <c r="G27" s="9"/>
      <c r="H27" s="9"/>
      <c r="I27" s="24">
        <f t="shared" si="0"/>
        <v>0</v>
      </c>
      <c r="J27" s="9"/>
      <c r="L27" s="3">
        <v>-23.142857142857142</v>
      </c>
      <c r="M27" s="10"/>
      <c r="P27" s="9"/>
      <c r="Q27" s="3">
        <v>-331.71428571428567</v>
      </c>
      <c r="R27" s="10"/>
      <c r="S27" s="9"/>
      <c r="T27" s="9"/>
      <c r="U27" s="9"/>
      <c r="V27" s="10">
        <v>316.28571428571422</v>
      </c>
      <c r="W27" s="10">
        <v>0</v>
      </c>
      <c r="X27" s="10">
        <v>0</v>
      </c>
      <c r="Y27" s="9"/>
      <c r="Z27" s="10">
        <v>0</v>
      </c>
    </row>
    <row r="28" spans="1:26" x14ac:dyDescent="0.2">
      <c r="A28" s="5">
        <v>1985</v>
      </c>
      <c r="B28" s="3">
        <v>660.85714285714289</v>
      </c>
      <c r="C28" s="10"/>
      <c r="D28" s="10"/>
      <c r="E28" s="10"/>
      <c r="F28" s="9"/>
      <c r="G28" s="9"/>
      <c r="H28" s="9"/>
      <c r="I28" s="24">
        <f t="shared" si="0"/>
        <v>0</v>
      </c>
      <c r="J28" s="9"/>
      <c r="L28" s="3">
        <v>-32.142857142857139</v>
      </c>
      <c r="M28" s="10"/>
      <c r="P28" s="9"/>
      <c r="Q28" s="3">
        <v>-318.85714285714289</v>
      </c>
      <c r="R28" s="10"/>
      <c r="S28" s="9"/>
      <c r="T28" s="9"/>
      <c r="U28" s="9"/>
      <c r="V28" s="10">
        <v>309.85714285714283</v>
      </c>
      <c r="W28" s="10">
        <v>0</v>
      </c>
      <c r="X28" s="10">
        <v>0</v>
      </c>
      <c r="Y28" s="9"/>
      <c r="Z28" s="10">
        <v>0</v>
      </c>
    </row>
    <row r="29" spans="1:26" x14ac:dyDescent="0.2">
      <c r="A29" s="5">
        <v>1986</v>
      </c>
      <c r="B29" s="3">
        <v>489.21428571428567</v>
      </c>
      <c r="C29" s="10"/>
      <c r="D29" s="10"/>
      <c r="E29" s="10"/>
      <c r="F29" s="9"/>
      <c r="G29" s="9"/>
      <c r="H29" s="9"/>
      <c r="I29" s="24">
        <f t="shared" si="0"/>
        <v>0</v>
      </c>
      <c r="J29" s="9"/>
      <c r="L29" s="3">
        <v>-32.142857142857139</v>
      </c>
      <c r="M29" s="10"/>
      <c r="P29" s="9"/>
      <c r="Q29" s="3">
        <v>-255.21428571428572</v>
      </c>
      <c r="R29" s="10"/>
      <c r="S29" s="9"/>
      <c r="T29" s="9"/>
      <c r="U29" s="9"/>
      <c r="V29" s="10">
        <v>201.85714285714283</v>
      </c>
      <c r="W29" s="10">
        <v>0</v>
      </c>
      <c r="X29" s="10">
        <v>0</v>
      </c>
      <c r="Y29" s="9"/>
      <c r="Z29" s="10">
        <v>0</v>
      </c>
    </row>
    <row r="30" spans="1:26" x14ac:dyDescent="0.2">
      <c r="A30" s="5">
        <v>1987</v>
      </c>
      <c r="B30" s="3">
        <v>498.21428571428572</v>
      </c>
      <c r="C30" s="10"/>
      <c r="D30" s="10"/>
      <c r="E30" s="10"/>
      <c r="F30" s="9"/>
      <c r="G30" s="9"/>
      <c r="H30" s="9"/>
      <c r="I30" s="24">
        <f t="shared" si="0"/>
        <v>0</v>
      </c>
      <c r="J30" s="9"/>
      <c r="L30" s="3">
        <v>-32.142857142857139</v>
      </c>
      <c r="M30" s="10"/>
      <c r="P30" s="9"/>
      <c r="Q30" s="3">
        <v>-262.92857142857144</v>
      </c>
      <c r="R30" s="10"/>
      <c r="S30" s="9"/>
      <c r="T30" s="9"/>
      <c r="U30" s="9"/>
      <c r="V30" s="10">
        <v>203.14285714285714</v>
      </c>
      <c r="W30" s="10">
        <v>0</v>
      </c>
      <c r="X30" s="10">
        <v>0</v>
      </c>
      <c r="Y30" s="9"/>
      <c r="Z30" s="10">
        <v>0</v>
      </c>
    </row>
    <row r="31" spans="1:26" x14ac:dyDescent="0.2">
      <c r="A31" s="5">
        <v>1988</v>
      </c>
      <c r="B31" s="3">
        <v>619.71428571428567</v>
      </c>
      <c r="C31" s="10"/>
      <c r="D31" s="10"/>
      <c r="E31" s="10"/>
      <c r="F31" s="9"/>
      <c r="G31" s="9"/>
      <c r="H31" s="9"/>
      <c r="I31" s="24">
        <f t="shared" si="0"/>
        <v>0</v>
      </c>
      <c r="J31" s="9"/>
      <c r="L31" s="3">
        <v>-32.142857142857139</v>
      </c>
      <c r="M31" s="10"/>
      <c r="P31" s="9"/>
      <c r="Q31" s="3">
        <v>-383.78571428571428</v>
      </c>
      <c r="R31" s="10"/>
      <c r="S31" s="9"/>
      <c r="T31" s="9"/>
      <c r="U31" s="9"/>
      <c r="V31" s="10">
        <v>203.78571428571428</v>
      </c>
      <c r="W31" s="10">
        <v>0</v>
      </c>
      <c r="X31" s="10">
        <v>0</v>
      </c>
      <c r="Y31" s="9"/>
      <c r="Z31" s="10">
        <v>0</v>
      </c>
    </row>
    <row r="32" spans="1:26" x14ac:dyDescent="0.2">
      <c r="A32" s="5">
        <v>1989</v>
      </c>
      <c r="B32" s="3">
        <v>570.85714285714266</v>
      </c>
      <c r="C32" s="10"/>
      <c r="D32" s="10"/>
      <c r="E32" s="10"/>
      <c r="F32" s="9"/>
      <c r="G32" s="9"/>
      <c r="H32" s="9"/>
      <c r="I32" s="24">
        <f t="shared" si="0"/>
        <v>0.64285714285730933</v>
      </c>
      <c r="J32" s="9"/>
      <c r="L32" s="3">
        <v>-28.285714285714285</v>
      </c>
      <c r="M32" s="10"/>
      <c r="P32" s="9"/>
      <c r="Q32" s="3">
        <v>-345.21428571428567</v>
      </c>
      <c r="R32" s="10"/>
      <c r="S32" s="9"/>
      <c r="T32" s="9"/>
      <c r="U32" s="9"/>
      <c r="V32" s="10">
        <v>197.99999999999997</v>
      </c>
      <c r="W32" s="10">
        <v>0</v>
      </c>
      <c r="X32" s="10">
        <v>0</v>
      </c>
      <c r="Y32" s="9"/>
      <c r="Z32" s="10">
        <v>0</v>
      </c>
    </row>
    <row r="33" spans="1:26" x14ac:dyDescent="0.2">
      <c r="A33" s="5">
        <v>1990</v>
      </c>
      <c r="B33" s="3">
        <v>558</v>
      </c>
      <c r="C33" s="10"/>
      <c r="D33" s="10"/>
      <c r="E33" s="10"/>
      <c r="F33" s="9"/>
      <c r="G33" s="9"/>
      <c r="H33" s="9"/>
      <c r="I33" s="24">
        <f t="shared" si="0"/>
        <v>0</v>
      </c>
      <c r="J33" s="9"/>
      <c r="L33" s="3">
        <v>-28.928571428571427</v>
      </c>
      <c r="M33" s="10"/>
      <c r="P33" s="9"/>
      <c r="Q33" s="3">
        <v>-406.28571428571428</v>
      </c>
      <c r="R33" s="10"/>
      <c r="S33" s="9"/>
      <c r="T33" s="9"/>
      <c r="U33" s="9"/>
      <c r="V33" s="10">
        <v>122.78571428571429</v>
      </c>
      <c r="W33" s="10">
        <v>0</v>
      </c>
      <c r="X33" s="10">
        <v>0</v>
      </c>
      <c r="Y33" s="9"/>
      <c r="Z33" s="10">
        <v>0</v>
      </c>
    </row>
    <row r="34" spans="1:26" x14ac:dyDescent="0.2">
      <c r="A34" s="5">
        <v>1991</v>
      </c>
      <c r="B34" s="3">
        <v>522</v>
      </c>
      <c r="C34" s="10"/>
      <c r="D34" s="10"/>
      <c r="E34" s="10"/>
      <c r="F34" s="9"/>
      <c r="G34" s="9"/>
      <c r="H34" s="9"/>
      <c r="I34" s="24">
        <f t="shared" si="0"/>
        <v>0</v>
      </c>
      <c r="J34" s="9"/>
      <c r="L34" s="3">
        <v>-34.071428571428569</v>
      </c>
      <c r="M34" s="10"/>
      <c r="P34" s="9"/>
      <c r="Q34" s="3">
        <v>-367.07142857142856</v>
      </c>
      <c r="R34" s="10"/>
      <c r="S34" s="9"/>
      <c r="T34" s="9"/>
      <c r="U34" s="9"/>
      <c r="V34" s="10">
        <v>120.85714285714285</v>
      </c>
      <c r="W34" s="10">
        <v>0</v>
      </c>
      <c r="X34" s="10">
        <v>0</v>
      </c>
      <c r="Y34" s="9"/>
      <c r="Z34" s="10">
        <v>0</v>
      </c>
    </row>
    <row r="35" spans="1:26" x14ac:dyDescent="0.2">
      <c r="A35" s="5">
        <v>1992</v>
      </c>
      <c r="B35" s="3">
        <v>628.71428571428555</v>
      </c>
      <c r="C35" s="10"/>
      <c r="D35" s="10"/>
      <c r="E35" s="10"/>
      <c r="F35" s="9"/>
      <c r="G35" s="9"/>
      <c r="H35" s="9"/>
      <c r="I35" s="24">
        <f t="shared" si="0"/>
        <v>0.64285714285725248</v>
      </c>
      <c r="J35" s="9"/>
      <c r="L35" s="3">
        <v>-32.142857142857139</v>
      </c>
      <c r="M35" s="10"/>
      <c r="P35" s="9"/>
      <c r="Q35" s="3">
        <v>-381.85714285714283</v>
      </c>
      <c r="R35" s="10"/>
      <c r="S35" s="9"/>
      <c r="T35" s="9"/>
      <c r="U35" s="9"/>
      <c r="V35" s="10">
        <v>215.35714285714286</v>
      </c>
      <c r="W35" s="10">
        <v>0</v>
      </c>
      <c r="X35" s="10">
        <v>0</v>
      </c>
      <c r="Y35" s="9"/>
      <c r="Z35" s="10">
        <v>0</v>
      </c>
    </row>
    <row r="36" spans="1:26" x14ac:dyDescent="0.2">
      <c r="A36" s="5">
        <v>1993</v>
      </c>
      <c r="B36" s="3">
        <v>689.78571428571422</v>
      </c>
      <c r="C36" s="10"/>
      <c r="D36" s="10"/>
      <c r="E36" s="10"/>
      <c r="F36" s="9"/>
      <c r="G36" s="9"/>
      <c r="H36" s="9"/>
      <c r="I36" s="24">
        <f t="shared" si="0"/>
        <v>0.64285714285722406</v>
      </c>
      <c r="J36" s="9"/>
      <c r="L36" s="3">
        <v>-31.499999999999993</v>
      </c>
      <c r="M36" s="10"/>
      <c r="P36" s="9"/>
      <c r="Q36" s="3">
        <v>-402.42857142857144</v>
      </c>
      <c r="R36" s="10"/>
      <c r="S36" s="9"/>
      <c r="T36" s="9"/>
      <c r="U36" s="9"/>
      <c r="V36" s="10">
        <v>256.5</v>
      </c>
      <c r="W36" s="10">
        <v>0</v>
      </c>
      <c r="X36" s="10">
        <v>0</v>
      </c>
      <c r="Y36" s="9"/>
      <c r="Z36" s="10">
        <v>0</v>
      </c>
    </row>
    <row r="37" spans="1:26" x14ac:dyDescent="0.2">
      <c r="A37" s="5">
        <v>1994</v>
      </c>
      <c r="B37" s="3">
        <v>736.07142857142856</v>
      </c>
      <c r="C37" s="10"/>
      <c r="D37" s="10"/>
      <c r="E37" s="10"/>
      <c r="F37" s="9"/>
      <c r="G37" s="9"/>
      <c r="H37" s="9"/>
      <c r="I37" s="24">
        <f t="shared" si="0"/>
        <v>0</v>
      </c>
      <c r="J37" s="9"/>
      <c r="L37" s="3">
        <v>-27.642857142857139</v>
      </c>
      <c r="M37" s="10"/>
      <c r="P37" s="9"/>
      <c r="Q37" s="3">
        <v>-469.28571428571433</v>
      </c>
      <c r="R37" s="10"/>
      <c r="S37" s="9"/>
      <c r="T37" s="9"/>
      <c r="U37" s="9"/>
      <c r="V37" s="10">
        <v>206.35714285714286</v>
      </c>
      <c r="W37" s="10">
        <v>0</v>
      </c>
      <c r="X37" s="10">
        <v>0</v>
      </c>
      <c r="Y37" s="9"/>
      <c r="Z37" s="10">
        <v>32.785714285714285</v>
      </c>
    </row>
    <row r="38" spans="1:26" x14ac:dyDescent="0.2">
      <c r="A38" s="5">
        <v>1995</v>
      </c>
      <c r="B38" s="3">
        <v>768.85714285714278</v>
      </c>
      <c r="C38" s="10"/>
      <c r="D38" s="10"/>
      <c r="E38" s="10"/>
      <c r="F38" s="9"/>
      <c r="G38" s="9"/>
      <c r="H38" s="9"/>
      <c r="I38" s="24">
        <f t="shared" si="0"/>
        <v>-0.64285714285702511</v>
      </c>
      <c r="J38" s="9"/>
      <c r="L38" s="3">
        <v>-28.285714285714285</v>
      </c>
      <c r="M38" s="10"/>
      <c r="P38" s="9"/>
      <c r="Q38" s="3">
        <v>-515.57142857142856</v>
      </c>
      <c r="R38" s="10"/>
      <c r="S38" s="9"/>
      <c r="T38" s="9"/>
      <c r="U38" s="9"/>
      <c r="V38" s="10">
        <v>180.64285714285714</v>
      </c>
      <c r="W38" s="10">
        <v>0</v>
      </c>
      <c r="X38" s="10">
        <v>0</v>
      </c>
      <c r="Y38" s="9"/>
      <c r="Z38" s="10">
        <v>43.714285714285715</v>
      </c>
    </row>
    <row r="39" spans="1:26" x14ac:dyDescent="0.2">
      <c r="A39" s="5">
        <v>1996</v>
      </c>
      <c r="B39" s="3">
        <v>781.71428571428578</v>
      </c>
      <c r="C39" s="10"/>
      <c r="D39" s="10"/>
      <c r="E39" s="10"/>
      <c r="F39" s="9"/>
      <c r="G39" s="9"/>
      <c r="H39" s="9"/>
      <c r="I39" s="24">
        <f t="shared" si="0"/>
        <v>0</v>
      </c>
      <c r="J39" s="9"/>
      <c r="L39" s="3">
        <v>-35.357142857142847</v>
      </c>
      <c r="M39" s="10"/>
      <c r="P39" s="9"/>
      <c r="Q39" s="3">
        <v>-514.92857142857144</v>
      </c>
      <c r="R39" s="10"/>
      <c r="S39" s="9"/>
      <c r="T39" s="9"/>
      <c r="U39" s="9"/>
      <c r="V39" s="10">
        <v>185.14285714285714</v>
      </c>
      <c r="W39" s="10">
        <v>0</v>
      </c>
      <c r="X39" s="10">
        <v>0</v>
      </c>
      <c r="Y39" s="9"/>
      <c r="Z39" s="10">
        <v>46.285714285714285</v>
      </c>
    </row>
    <row r="40" spans="1:26" x14ac:dyDescent="0.2">
      <c r="A40" s="5">
        <v>1997</v>
      </c>
      <c r="B40" s="3">
        <v>601.71428571428567</v>
      </c>
      <c r="C40" s="10"/>
      <c r="D40" s="10"/>
      <c r="E40" s="10"/>
      <c r="F40" s="9"/>
      <c r="G40" s="9"/>
      <c r="H40" s="9"/>
      <c r="I40" s="24">
        <f t="shared" si="0"/>
        <v>0.6428571428571388</v>
      </c>
      <c r="J40" s="9"/>
      <c r="L40" s="3">
        <v>-36</v>
      </c>
      <c r="M40" s="10"/>
      <c r="P40" s="9"/>
      <c r="Q40" s="3">
        <v>-338.14285714285711</v>
      </c>
      <c r="R40" s="10"/>
      <c r="S40" s="9"/>
      <c r="T40" s="9"/>
      <c r="U40" s="9"/>
      <c r="V40" s="10">
        <v>181.92857142857142</v>
      </c>
      <c r="W40" s="10">
        <v>0</v>
      </c>
      <c r="X40" s="10">
        <v>0</v>
      </c>
      <c r="Y40" s="9"/>
      <c r="Z40" s="10">
        <v>46.285714285714285</v>
      </c>
    </row>
    <row r="41" spans="1:26" x14ac:dyDescent="0.2">
      <c r="A41" s="5">
        <v>1998</v>
      </c>
      <c r="B41" s="3">
        <v>629.99999999999989</v>
      </c>
      <c r="C41" s="10"/>
      <c r="D41" s="10"/>
      <c r="E41" s="10"/>
      <c r="F41" s="9"/>
      <c r="G41" s="9"/>
      <c r="H41" s="9"/>
      <c r="I41" s="24">
        <f t="shared" si="0"/>
        <v>0</v>
      </c>
      <c r="J41" s="9"/>
      <c r="L41" s="3">
        <v>-32.785714285714285</v>
      </c>
      <c r="M41" s="10"/>
      <c r="P41" s="9"/>
      <c r="Q41" s="3">
        <v>-345.21428571428567</v>
      </c>
      <c r="R41" s="10"/>
      <c r="S41" s="9"/>
      <c r="T41" s="9"/>
      <c r="U41" s="9"/>
      <c r="V41" s="10">
        <v>205.71428571428572</v>
      </c>
      <c r="W41" s="10">
        <v>0</v>
      </c>
      <c r="X41" s="10">
        <v>0</v>
      </c>
      <c r="Y41" s="9"/>
      <c r="Z41" s="10">
        <v>46.285714285714285</v>
      </c>
    </row>
    <row r="42" spans="1:26" x14ac:dyDescent="0.2">
      <c r="A42" s="5">
        <v>1999</v>
      </c>
      <c r="B42" s="3">
        <v>644.142857142857</v>
      </c>
      <c r="C42" s="10"/>
      <c r="D42" s="10"/>
      <c r="E42" s="10"/>
      <c r="F42" s="9"/>
      <c r="G42" s="9"/>
      <c r="H42" s="9"/>
      <c r="I42" s="24">
        <f t="shared" si="0"/>
        <v>0.64285714285716722</v>
      </c>
      <c r="J42" s="9"/>
      <c r="L42" s="3">
        <v>-34.714285714285715</v>
      </c>
      <c r="M42" s="10"/>
      <c r="P42" s="9"/>
      <c r="Q42" s="3">
        <v>-345.21428571428567</v>
      </c>
      <c r="R42" s="10"/>
      <c r="S42" s="9"/>
      <c r="T42" s="9"/>
      <c r="U42" s="9"/>
      <c r="V42" s="10">
        <v>218.57142857142856</v>
      </c>
      <c r="W42" s="10">
        <v>0</v>
      </c>
      <c r="X42" s="10">
        <v>0</v>
      </c>
      <c r="Y42" s="9"/>
      <c r="Z42" s="10">
        <v>46.285714285714285</v>
      </c>
    </row>
    <row r="43" spans="1:26" x14ac:dyDescent="0.2">
      <c r="A43" s="5">
        <v>2000</v>
      </c>
      <c r="B43" s="3">
        <v>655.71428571428567</v>
      </c>
      <c r="C43" s="10"/>
      <c r="D43" s="10"/>
      <c r="E43" s="10"/>
      <c r="F43" s="9"/>
      <c r="G43" s="9"/>
      <c r="H43" s="9"/>
      <c r="I43" s="24">
        <f t="shared" si="0"/>
        <v>0.64285714285716722</v>
      </c>
      <c r="J43" s="9"/>
      <c r="L43" s="3">
        <v>-51.428571428571431</v>
      </c>
      <c r="M43" s="10"/>
      <c r="P43" s="9"/>
      <c r="Q43" s="3">
        <v>-333.64285714285711</v>
      </c>
      <c r="R43" s="10"/>
      <c r="S43" s="9"/>
      <c r="T43" s="9"/>
      <c r="U43" s="9"/>
      <c r="V43" s="10">
        <v>225</v>
      </c>
      <c r="W43" s="10">
        <v>0</v>
      </c>
      <c r="X43" s="10">
        <v>0</v>
      </c>
      <c r="Y43" s="9"/>
      <c r="Z43" s="10">
        <v>46.285714285714285</v>
      </c>
    </row>
    <row r="44" spans="1:26" x14ac:dyDescent="0.2">
      <c r="A44" s="5">
        <v>2001</v>
      </c>
      <c r="B44" s="3">
        <v>606.21428571428567</v>
      </c>
      <c r="C44" s="10"/>
      <c r="D44" s="10"/>
      <c r="E44" s="10"/>
      <c r="F44" s="9"/>
      <c r="G44" s="9"/>
      <c r="H44" s="9"/>
      <c r="I44" s="24">
        <f t="shared" si="0"/>
        <v>0</v>
      </c>
      <c r="J44" s="9"/>
      <c r="L44" s="3">
        <v>-46.928571428571431</v>
      </c>
      <c r="M44" s="10"/>
      <c r="P44" s="9"/>
      <c r="Q44" s="3">
        <v>-345.85714285714278</v>
      </c>
      <c r="R44" s="10"/>
      <c r="S44" s="9"/>
      <c r="T44" s="9"/>
      <c r="U44" s="9"/>
      <c r="V44" s="10">
        <v>85.5</v>
      </c>
      <c r="W44" s="10">
        <v>42.428571428571431</v>
      </c>
      <c r="X44" s="10">
        <v>0</v>
      </c>
      <c r="Y44" s="9"/>
      <c r="Z44" s="10">
        <v>85.5</v>
      </c>
    </row>
    <row r="45" spans="1:26" x14ac:dyDescent="0.2">
      <c r="A45" s="5">
        <v>2002</v>
      </c>
      <c r="B45" s="3">
        <v>687.21428571428578</v>
      </c>
      <c r="C45" s="10"/>
      <c r="D45" s="10"/>
      <c r="E45" s="10"/>
      <c r="F45" s="9"/>
      <c r="G45" s="9"/>
      <c r="H45" s="9"/>
      <c r="I45" s="24">
        <f t="shared" si="0"/>
        <v>0</v>
      </c>
      <c r="J45" s="9"/>
      <c r="L45" s="3">
        <v>-84.214285714285708</v>
      </c>
      <c r="M45" s="10"/>
      <c r="P45" s="9"/>
      <c r="Q45" s="3">
        <v>-352.28571428571428</v>
      </c>
      <c r="R45" s="10"/>
      <c r="S45" s="9"/>
      <c r="T45" s="9"/>
      <c r="U45" s="9"/>
      <c r="V45" s="10">
        <v>100.28571428571428</v>
      </c>
      <c r="W45" s="10">
        <v>50.142857142857139</v>
      </c>
      <c r="X45" s="10">
        <v>0</v>
      </c>
      <c r="Y45" s="9"/>
      <c r="Z45" s="10">
        <v>100.28571428571428</v>
      </c>
    </row>
    <row r="46" spans="1:26" x14ac:dyDescent="0.2">
      <c r="A46" s="5">
        <v>2003</v>
      </c>
      <c r="B46" s="26">
        <v>806.14285714285711</v>
      </c>
      <c r="C46" s="22"/>
      <c r="D46" s="22"/>
      <c r="E46" s="10"/>
      <c r="F46" s="9"/>
      <c r="G46" s="9"/>
      <c r="H46" s="9"/>
      <c r="I46" s="24">
        <f t="shared" si="0"/>
        <v>0</v>
      </c>
      <c r="J46" s="9"/>
      <c r="L46" s="17">
        <v>-109.92857142857142</v>
      </c>
      <c r="M46" s="22"/>
      <c r="N46" s="27"/>
      <c r="O46" s="27"/>
      <c r="P46" s="28"/>
      <c r="Q46" s="17">
        <v>-365.14285714285711</v>
      </c>
      <c r="R46" s="22"/>
      <c r="S46" s="28"/>
      <c r="T46" s="28"/>
      <c r="U46" s="28"/>
      <c r="V46" s="22">
        <v>132.42857142857142</v>
      </c>
      <c r="W46" s="22">
        <v>66.214285714285708</v>
      </c>
      <c r="X46" s="22">
        <v>0</v>
      </c>
      <c r="Y46" s="9"/>
      <c r="Z46" s="22">
        <v>132.42857142857142</v>
      </c>
    </row>
    <row r="47" spans="1:26" x14ac:dyDescent="0.2">
      <c r="A47" s="5">
        <v>2004</v>
      </c>
      <c r="B47" s="17">
        <v>753.50628899999992</v>
      </c>
      <c r="C47" s="22"/>
      <c r="D47" s="22"/>
      <c r="E47" s="10"/>
      <c r="F47" s="9"/>
      <c r="G47" s="9"/>
      <c r="H47" s="9"/>
      <c r="I47" s="24">
        <f t="shared" si="0"/>
        <v>0</v>
      </c>
      <c r="J47" s="9"/>
      <c r="L47" s="17">
        <v>-143.10593099999997</v>
      </c>
      <c r="M47" s="10"/>
      <c r="P47" s="9"/>
      <c r="Q47" s="17">
        <v>-337.54247999999995</v>
      </c>
      <c r="R47" s="10"/>
      <c r="S47" s="9"/>
      <c r="T47" s="9"/>
      <c r="U47" s="9"/>
      <c r="V47" s="22">
        <v>109.14315119999999</v>
      </c>
      <c r="W47" s="22">
        <v>54.571575599999996</v>
      </c>
      <c r="X47" s="22">
        <v>0</v>
      </c>
      <c r="Y47" s="9"/>
      <c r="Z47" s="22">
        <v>109.14315119999999</v>
      </c>
    </row>
    <row r="48" spans="1:26" x14ac:dyDescent="0.2">
      <c r="A48" s="5">
        <v>2005</v>
      </c>
      <c r="B48" s="3">
        <v>793.33805700000005</v>
      </c>
      <c r="C48" s="10"/>
      <c r="D48" s="10"/>
      <c r="E48" s="10"/>
      <c r="F48" s="9"/>
      <c r="G48" s="9"/>
      <c r="H48" s="9"/>
      <c r="I48" s="24">
        <f t="shared" si="0"/>
        <v>0</v>
      </c>
      <c r="J48" s="9"/>
      <c r="L48" s="3">
        <v>-142.20009899999999</v>
      </c>
      <c r="M48" s="10"/>
      <c r="P48" s="9"/>
      <c r="Q48" s="3">
        <v>-358.32631500000002</v>
      </c>
      <c r="R48" s="10"/>
      <c r="S48" s="9"/>
      <c r="T48" s="9"/>
      <c r="U48" s="9"/>
      <c r="V48" s="22">
        <v>117.1246572</v>
      </c>
      <c r="W48" s="22">
        <v>58.562328600000001</v>
      </c>
      <c r="X48" s="22">
        <v>0</v>
      </c>
      <c r="Y48" s="9"/>
      <c r="Z48" s="22">
        <v>117.1246572</v>
      </c>
    </row>
    <row r="49" spans="1:26" x14ac:dyDescent="0.2">
      <c r="A49" s="5">
        <v>2006</v>
      </c>
      <c r="B49" s="3">
        <v>777.41168399999992</v>
      </c>
      <c r="C49" s="10"/>
      <c r="D49" s="10"/>
      <c r="E49" s="10"/>
      <c r="F49" s="9"/>
      <c r="G49" s="9"/>
      <c r="H49" s="9"/>
      <c r="I49" s="24">
        <f t="shared" si="0"/>
        <v>0</v>
      </c>
      <c r="J49" s="9"/>
      <c r="L49" s="3">
        <v>-136.14741899999999</v>
      </c>
      <c r="M49" s="10"/>
      <c r="P49" s="9"/>
      <c r="Q49" s="3">
        <v>-358.32941999999997</v>
      </c>
      <c r="R49" s="10"/>
      <c r="S49" s="9"/>
      <c r="T49" s="9"/>
      <c r="U49" s="9"/>
      <c r="V49" s="17">
        <v>113.17393800000001</v>
      </c>
      <c r="W49" s="17">
        <v>56.586969000000003</v>
      </c>
      <c r="X49" s="17">
        <v>0</v>
      </c>
      <c r="Y49" s="9"/>
      <c r="Z49" s="17">
        <v>113.17393800000001</v>
      </c>
    </row>
    <row r="50" spans="1:26" x14ac:dyDescent="0.2">
      <c r="A50" s="6">
        <v>2007</v>
      </c>
      <c r="B50" s="19">
        <v>766.03413599999999</v>
      </c>
      <c r="C50" s="10"/>
      <c r="D50" s="10"/>
      <c r="E50" s="10"/>
      <c r="F50" s="9"/>
      <c r="G50" s="9"/>
      <c r="H50" s="9"/>
      <c r="I50" s="24">
        <f t="shared" si="0"/>
        <v>0</v>
      </c>
      <c r="J50" s="9"/>
      <c r="L50" s="19">
        <v>-133.22726999999998</v>
      </c>
      <c r="M50" s="10"/>
      <c r="P50" s="9"/>
      <c r="Q50" s="19">
        <v>-350.576235</v>
      </c>
      <c r="R50" s="10"/>
      <c r="S50" s="9"/>
      <c r="T50" s="9"/>
      <c r="U50" s="9"/>
      <c r="V50" s="21">
        <v>112.89225240000002</v>
      </c>
      <c r="W50" s="21">
        <v>56.446126200000009</v>
      </c>
      <c r="X50" s="21">
        <v>0</v>
      </c>
      <c r="Y50" s="9"/>
      <c r="Z50" s="21">
        <v>112.89225240000002</v>
      </c>
    </row>
    <row r="51" spans="1:26" x14ac:dyDescent="0.2">
      <c r="A51" s="6">
        <v>2008</v>
      </c>
      <c r="B51" s="19">
        <v>781.285482</v>
      </c>
      <c r="C51" s="10"/>
      <c r="D51" s="10"/>
      <c r="E51" s="10"/>
      <c r="F51" s="10"/>
      <c r="G51" s="9"/>
      <c r="H51" s="9"/>
      <c r="I51" s="24">
        <f t="shared" si="0"/>
        <v>0</v>
      </c>
      <c r="J51" s="9"/>
      <c r="K51" s="3"/>
      <c r="L51" s="19">
        <v>-142.68303</v>
      </c>
      <c r="M51" s="10"/>
      <c r="N51" s="3"/>
      <c r="O51" s="3"/>
      <c r="P51" s="10"/>
      <c r="Q51" s="19">
        <v>-373.94446499999998</v>
      </c>
      <c r="R51" s="10"/>
      <c r="S51" s="9"/>
      <c r="T51" s="9"/>
      <c r="U51" s="9"/>
      <c r="V51" s="21">
        <v>105.8631948</v>
      </c>
      <c r="W51" s="21">
        <v>52.931597400000001</v>
      </c>
      <c r="X51" s="21">
        <v>0</v>
      </c>
      <c r="Y51" s="9"/>
      <c r="Z51" s="21">
        <v>105.8631948</v>
      </c>
    </row>
    <row r="52" spans="1:26" x14ac:dyDescent="0.2">
      <c r="A52" s="6">
        <v>2009</v>
      </c>
      <c r="B52" s="19">
        <v>767.30801399999996</v>
      </c>
      <c r="C52" s="10"/>
      <c r="D52" s="10"/>
      <c r="E52" s="10"/>
      <c r="F52" s="10"/>
      <c r="G52" s="9"/>
      <c r="H52" s="9"/>
      <c r="I52" s="24">
        <f t="shared" si="0"/>
        <v>0</v>
      </c>
      <c r="J52" s="9"/>
      <c r="K52" s="3"/>
      <c r="L52" s="19">
        <v>-143.96725800000002</v>
      </c>
      <c r="M52" s="10"/>
      <c r="N52" s="3"/>
      <c r="O52" s="3"/>
      <c r="P52" s="10"/>
      <c r="Q52" s="19">
        <v>-392.07559499999996</v>
      </c>
      <c r="R52" s="10"/>
      <c r="S52" s="9"/>
      <c r="T52" s="9"/>
      <c r="U52" s="9"/>
      <c r="V52" s="21">
        <v>92.506064400000014</v>
      </c>
      <c r="W52" s="21">
        <v>46.253032200000007</v>
      </c>
      <c r="X52" s="21">
        <v>0</v>
      </c>
      <c r="Y52" s="9"/>
      <c r="Z52" s="21">
        <v>92.506064400000014</v>
      </c>
    </row>
    <row r="53" spans="1:26" x14ac:dyDescent="0.2">
      <c r="A53" s="6">
        <v>2010</v>
      </c>
      <c r="B53" s="19">
        <v>815.75801999999999</v>
      </c>
      <c r="C53" s="10"/>
      <c r="D53" s="10"/>
      <c r="E53" s="10"/>
      <c r="F53" s="10"/>
      <c r="G53" s="9"/>
      <c r="H53" s="9"/>
      <c r="I53" s="24">
        <f t="shared" si="0"/>
        <v>0</v>
      </c>
      <c r="J53" s="9"/>
      <c r="K53" s="3"/>
      <c r="L53" s="19">
        <v>-176.35675499999999</v>
      </c>
      <c r="M53" s="10"/>
      <c r="N53" s="3"/>
      <c r="O53" s="3"/>
      <c r="P53" s="10"/>
      <c r="Q53" s="19">
        <v>-388.60834499999999</v>
      </c>
      <c r="R53" s="10"/>
      <c r="S53" s="9"/>
      <c r="T53" s="9"/>
      <c r="U53" s="9"/>
      <c r="V53" s="21">
        <v>100.317168</v>
      </c>
      <c r="W53" s="21">
        <v>50.158583999999998</v>
      </c>
      <c r="X53" s="21">
        <v>0</v>
      </c>
      <c r="Y53" s="9"/>
      <c r="Z53" s="21">
        <v>100.317168</v>
      </c>
    </row>
    <row r="54" spans="1:26" x14ac:dyDescent="0.2">
      <c r="A54" s="6">
        <v>2011</v>
      </c>
      <c r="B54" s="19">
        <v>871.75379699999985</v>
      </c>
      <c r="C54" s="10"/>
      <c r="D54" s="10"/>
      <c r="E54" s="10"/>
      <c r="F54" s="10"/>
      <c r="G54" s="9"/>
      <c r="H54" s="9"/>
      <c r="I54" s="24">
        <f t="shared" si="0"/>
        <v>0</v>
      </c>
      <c r="J54" s="9"/>
      <c r="K54" s="3"/>
      <c r="L54" s="19">
        <v>-197.50242599999999</v>
      </c>
      <c r="M54" s="10"/>
      <c r="N54" s="3"/>
      <c r="O54" s="3"/>
      <c r="P54" s="10"/>
      <c r="Q54" s="19">
        <v>-419.77840499999996</v>
      </c>
      <c r="R54" s="10"/>
      <c r="S54" s="9"/>
      <c r="T54" s="9"/>
      <c r="U54" s="9"/>
      <c r="V54" s="21">
        <v>101.78918640000001</v>
      </c>
      <c r="W54" s="21">
        <v>50.894593200000003</v>
      </c>
      <c r="X54" s="21">
        <v>0</v>
      </c>
      <c r="Y54" s="9"/>
      <c r="Z54" s="21">
        <v>101.78918640000001</v>
      </c>
    </row>
    <row r="55" spans="1:26" x14ac:dyDescent="0.2">
      <c r="A55" s="6">
        <v>2012</v>
      </c>
      <c r="B55" s="19">
        <v>785.84672699999987</v>
      </c>
      <c r="C55" s="10"/>
      <c r="D55" s="10"/>
      <c r="E55" s="10"/>
      <c r="F55" s="10"/>
      <c r="G55" s="9"/>
      <c r="H55" s="9"/>
      <c r="I55" s="24">
        <f t="shared" si="0"/>
        <v>0</v>
      </c>
      <c r="J55" s="9"/>
      <c r="K55" s="3"/>
      <c r="L55" s="19">
        <v>-200.067984</v>
      </c>
      <c r="M55" s="10"/>
      <c r="N55" s="3"/>
      <c r="O55" s="3"/>
      <c r="P55" s="10"/>
      <c r="Q55" s="19">
        <v>-373.96516499999996</v>
      </c>
      <c r="R55" s="10"/>
      <c r="S55" s="9"/>
      <c r="T55" s="9"/>
      <c r="U55" s="9"/>
      <c r="V55" s="21">
        <v>84.725431200000003</v>
      </c>
      <c r="W55" s="21">
        <v>42.362715600000001</v>
      </c>
      <c r="X55" s="21">
        <v>0</v>
      </c>
      <c r="Y55" s="9"/>
      <c r="Z55" s="21">
        <v>84.725431200000003</v>
      </c>
    </row>
    <row r="56" spans="1:26" x14ac:dyDescent="0.2">
      <c r="A56" s="6">
        <v>2013</v>
      </c>
      <c r="B56" s="19">
        <v>900.59448599999996</v>
      </c>
      <c r="C56" s="10"/>
      <c r="D56" s="10"/>
      <c r="E56" s="10"/>
      <c r="F56" s="10"/>
      <c r="G56" s="9"/>
      <c r="H56" s="9"/>
      <c r="I56" s="24">
        <f t="shared" si="0"/>
        <v>0</v>
      </c>
      <c r="J56" s="9"/>
      <c r="K56" s="3"/>
      <c r="L56" s="19">
        <v>-222.82515000000001</v>
      </c>
      <c r="M56" s="10"/>
      <c r="N56" s="3"/>
      <c r="O56" s="3"/>
      <c r="P56" s="10"/>
      <c r="Q56" s="19">
        <v>-454.55233499999997</v>
      </c>
      <c r="R56" s="10"/>
      <c r="S56" s="9"/>
      <c r="T56" s="9"/>
      <c r="U56" s="9"/>
      <c r="V56" s="21">
        <v>89.286800400000004</v>
      </c>
      <c r="W56" s="21">
        <v>44.643400200000002</v>
      </c>
      <c r="X56" s="21">
        <v>0</v>
      </c>
      <c r="Y56" s="9"/>
      <c r="Z56" s="21">
        <v>89.286800400000004</v>
      </c>
    </row>
    <row r="57" spans="1:26" x14ac:dyDescent="0.2">
      <c r="A57" s="6">
        <v>2014</v>
      </c>
      <c r="B57" s="19">
        <v>869.32305727200003</v>
      </c>
      <c r="C57" s="10"/>
      <c r="D57" s="10"/>
      <c r="E57" s="10"/>
      <c r="F57" s="10"/>
      <c r="G57" s="9"/>
      <c r="H57" s="9"/>
      <c r="I57" s="24">
        <f t="shared" si="0"/>
        <v>0</v>
      </c>
      <c r="J57" s="9"/>
      <c r="K57" s="3"/>
      <c r="L57" s="19">
        <v>-178.88525999999999</v>
      </c>
      <c r="M57" s="10"/>
      <c r="N57" s="3"/>
      <c r="O57" s="3"/>
      <c r="P57" s="10"/>
      <c r="Q57" s="19">
        <v>-474.55263774000002</v>
      </c>
      <c r="R57" s="10"/>
      <c r="S57" s="9"/>
      <c r="T57" s="9"/>
      <c r="U57" s="9"/>
      <c r="V57" s="21">
        <v>86.354063812800007</v>
      </c>
      <c r="W57" s="21">
        <v>43.177031906400003</v>
      </c>
      <c r="X57" s="21">
        <v>0</v>
      </c>
      <c r="Y57" s="9"/>
      <c r="Z57" s="21">
        <v>86.354063812800007</v>
      </c>
    </row>
    <row r="58" spans="1:26" x14ac:dyDescent="0.2">
      <c r="A58" s="6">
        <v>2015</v>
      </c>
      <c r="B58" s="19">
        <v>912.87138970733406</v>
      </c>
      <c r="C58" s="10"/>
      <c r="D58" s="10"/>
      <c r="E58" s="10"/>
      <c r="F58" s="10"/>
      <c r="G58" s="9"/>
      <c r="H58" s="9"/>
      <c r="I58" s="24">
        <f t="shared" si="0"/>
        <v>0</v>
      </c>
      <c r="J58" s="9"/>
      <c r="K58" s="3"/>
      <c r="L58" s="19">
        <v>-208.13742822645003</v>
      </c>
      <c r="M58" s="10"/>
      <c r="N58" s="3"/>
      <c r="O58" s="3"/>
      <c r="P58" s="10"/>
      <c r="Q58" s="19">
        <v>-495.43295380056003</v>
      </c>
      <c r="R58" s="10"/>
      <c r="S58" s="9"/>
      <c r="T58" s="9"/>
      <c r="U58" s="9"/>
      <c r="V58" s="21">
        <v>83.720403072129614</v>
      </c>
      <c r="W58" s="21">
        <v>41.860201536064807</v>
      </c>
      <c r="X58" s="21">
        <v>0</v>
      </c>
      <c r="Y58" s="9"/>
      <c r="Z58" s="21">
        <v>83.720403072129614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Z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9" width="6" style="1" customWidth="1"/>
    <col min="10" max="10" width="2.109375" style="1" customWidth="1"/>
    <col min="11" max="19" width="5.33203125" style="1" customWidth="1"/>
    <col min="20" max="20" width="3.44140625" style="1" customWidth="1"/>
    <col min="21" max="26" width="6.33203125" style="1" customWidth="1"/>
    <col min="27" max="16384" width="11.44140625" style="1"/>
  </cols>
  <sheetData>
    <row r="1" spans="1:26" x14ac:dyDescent="0.2">
      <c r="A1" s="25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316.39999999999998</v>
      </c>
      <c r="C3" s="10"/>
      <c r="I3" s="24">
        <f>-B3-R3+SUM(U3:Z3)</f>
        <v>0</v>
      </c>
      <c r="Q3" s="3">
        <v>316.39999999999998</v>
      </c>
      <c r="R3" s="3">
        <v>-56.93333333333333</v>
      </c>
      <c r="S3" s="3"/>
      <c r="V3" s="3">
        <v>155.67999999999998</v>
      </c>
      <c r="W3" s="3">
        <v>103.78666666666666</v>
      </c>
    </row>
    <row r="4" spans="1:26" x14ac:dyDescent="0.2">
      <c r="A4" s="5">
        <v>1961</v>
      </c>
      <c r="B4" s="3">
        <v>314.22222222222223</v>
      </c>
      <c r="C4" s="10"/>
      <c r="I4" s="24">
        <f t="shared" ref="I4:I58" si="0">-B4-R4+SUM(U4:Z4)</f>
        <v>0</v>
      </c>
      <c r="Q4" s="3">
        <v>314.22222222222223</v>
      </c>
      <c r="R4" s="3">
        <v>-54.133333333333326</v>
      </c>
      <c r="S4" s="3"/>
      <c r="V4" s="3">
        <v>156.05333333333334</v>
      </c>
      <c r="W4" s="3">
        <v>104.03555555555556</v>
      </c>
    </row>
    <row r="5" spans="1:26" x14ac:dyDescent="0.2">
      <c r="A5" s="5">
        <v>1962</v>
      </c>
      <c r="B5" s="3">
        <v>273.46666666666664</v>
      </c>
      <c r="C5" s="10"/>
      <c r="I5" s="24">
        <f t="shared" si="0"/>
        <v>0</v>
      </c>
      <c r="Q5" s="3">
        <v>273.46666666666664</v>
      </c>
      <c r="R5" s="3">
        <v>-29.866666666666664</v>
      </c>
      <c r="S5" s="3"/>
      <c r="V5" s="3">
        <v>146.16</v>
      </c>
      <c r="W5" s="3">
        <v>97.44</v>
      </c>
    </row>
    <row r="6" spans="1:26" x14ac:dyDescent="0.2">
      <c r="A6" s="5">
        <v>1963</v>
      </c>
      <c r="B6" s="3">
        <v>287.4666666666667</v>
      </c>
      <c r="C6" s="10"/>
      <c r="I6" s="24">
        <f t="shared" si="0"/>
        <v>0</v>
      </c>
      <c r="Q6" s="3">
        <v>287.4666666666667</v>
      </c>
      <c r="R6" s="3">
        <v>-36.4</v>
      </c>
      <c r="S6" s="3"/>
      <c r="V6" s="3">
        <v>150.64000000000001</v>
      </c>
      <c r="W6" s="3">
        <v>100.42666666666668</v>
      </c>
    </row>
    <row r="7" spans="1:26" x14ac:dyDescent="0.2">
      <c r="A7" s="5">
        <v>1964</v>
      </c>
      <c r="B7" s="3">
        <v>266.93333333333334</v>
      </c>
      <c r="C7" s="10"/>
      <c r="I7" s="24">
        <f t="shared" si="0"/>
        <v>0</v>
      </c>
      <c r="Q7" s="3">
        <v>266.93333333333334</v>
      </c>
      <c r="R7" s="3">
        <v>-40.133333333333333</v>
      </c>
      <c r="S7" s="3"/>
      <c r="V7" s="3">
        <v>136.07999999999998</v>
      </c>
      <c r="W7" s="3">
        <v>90.72</v>
      </c>
    </row>
    <row r="8" spans="1:26" x14ac:dyDescent="0.2">
      <c r="A8" s="5">
        <v>1965</v>
      </c>
      <c r="B8" s="3">
        <v>315.77777777777783</v>
      </c>
      <c r="C8" s="10"/>
      <c r="I8" s="24">
        <f t="shared" si="0"/>
        <v>0</v>
      </c>
      <c r="Q8" s="3">
        <v>315.77777777777783</v>
      </c>
      <c r="R8" s="3">
        <v>-70</v>
      </c>
      <c r="S8" s="3"/>
      <c r="V8" s="3">
        <v>147.46666666666667</v>
      </c>
      <c r="W8" s="3">
        <v>98.311111111111131</v>
      </c>
    </row>
    <row r="9" spans="1:26" x14ac:dyDescent="0.2">
      <c r="A9" s="5">
        <v>1966</v>
      </c>
      <c r="B9" s="3">
        <v>312.66666666666669</v>
      </c>
      <c r="C9" s="10"/>
      <c r="I9" s="24">
        <f t="shared" si="0"/>
        <v>0</v>
      </c>
      <c r="Q9" s="3">
        <v>312.66666666666669</v>
      </c>
      <c r="R9" s="3">
        <v>-62.533333333333331</v>
      </c>
      <c r="S9" s="3"/>
      <c r="V9" s="3">
        <v>150.08000000000001</v>
      </c>
      <c r="W9" s="3">
        <v>100.05333333333334</v>
      </c>
    </row>
    <row r="10" spans="1:26" x14ac:dyDescent="0.2">
      <c r="A10" s="5">
        <v>1967</v>
      </c>
      <c r="B10" s="3">
        <v>322.31111111111113</v>
      </c>
      <c r="C10" s="10"/>
      <c r="I10" s="24">
        <f t="shared" si="0"/>
        <v>0</v>
      </c>
      <c r="Q10" s="3">
        <v>322.31111111111113</v>
      </c>
      <c r="R10" s="3">
        <v>-61.599999999999994</v>
      </c>
      <c r="S10" s="3"/>
      <c r="V10" s="3">
        <v>156.42666666666665</v>
      </c>
      <c r="W10" s="3">
        <v>104.28444444444445</v>
      </c>
    </row>
    <row r="11" spans="1:26" x14ac:dyDescent="0.2">
      <c r="A11" s="5">
        <v>1968</v>
      </c>
      <c r="B11" s="3">
        <v>342.84444444444443</v>
      </c>
      <c r="C11" s="10"/>
      <c r="I11" s="24">
        <f t="shared" si="0"/>
        <v>0</v>
      </c>
      <c r="Q11" s="3">
        <v>342.84444444444443</v>
      </c>
      <c r="R11" s="3">
        <v>-98</v>
      </c>
      <c r="S11" s="3"/>
      <c r="V11" s="3">
        <v>146.90666666666667</v>
      </c>
      <c r="W11" s="3">
        <v>97.937777777777782</v>
      </c>
    </row>
    <row r="12" spans="1:26" x14ac:dyDescent="0.2">
      <c r="A12" s="5">
        <v>1969</v>
      </c>
      <c r="B12" s="3">
        <v>340.97777777777782</v>
      </c>
      <c r="C12" s="10"/>
      <c r="I12" s="24">
        <f t="shared" si="0"/>
        <v>0</v>
      </c>
      <c r="Q12" s="3">
        <v>340.97777777777782</v>
      </c>
      <c r="R12" s="3">
        <v>-93.333333333333329</v>
      </c>
      <c r="S12" s="3"/>
      <c r="V12" s="3">
        <v>148.58666666666667</v>
      </c>
      <c r="W12" s="3">
        <v>99.057777777777801</v>
      </c>
    </row>
    <row r="13" spans="1:26" x14ac:dyDescent="0.2">
      <c r="A13" s="5">
        <v>1970</v>
      </c>
      <c r="B13" s="3">
        <v>350.93333333333334</v>
      </c>
      <c r="C13" s="10"/>
      <c r="I13" s="24">
        <f t="shared" si="0"/>
        <v>0</v>
      </c>
      <c r="Q13" s="3">
        <v>350.93333333333334</v>
      </c>
      <c r="R13" s="3">
        <v>-95.2</v>
      </c>
      <c r="S13" s="3"/>
      <c r="V13" s="3">
        <v>153.44</v>
      </c>
      <c r="W13" s="3">
        <v>102.29333333333335</v>
      </c>
    </row>
    <row r="14" spans="1:26" x14ac:dyDescent="0.2">
      <c r="A14" s="5">
        <v>1971</v>
      </c>
      <c r="B14" s="3">
        <v>335.06666666666661</v>
      </c>
      <c r="C14" s="10"/>
      <c r="I14" s="24">
        <f t="shared" si="0"/>
        <v>0</v>
      </c>
      <c r="Q14" s="3">
        <v>335.06666666666661</v>
      </c>
      <c r="R14" s="3">
        <v>-101.73333333333333</v>
      </c>
      <c r="S14" s="3"/>
      <c r="V14" s="3">
        <v>139.99999999999997</v>
      </c>
      <c r="W14" s="3">
        <v>93.333333333333314</v>
      </c>
    </row>
    <row r="15" spans="1:26" x14ac:dyDescent="0.2">
      <c r="A15" s="5">
        <v>1972</v>
      </c>
      <c r="B15" s="3">
        <v>303.02222222222224</v>
      </c>
      <c r="C15" s="10"/>
      <c r="I15" s="24">
        <f t="shared" si="0"/>
        <v>0</v>
      </c>
      <c r="Q15" s="3">
        <v>303.02222222222224</v>
      </c>
      <c r="R15" s="3">
        <v>-108.26666666666665</v>
      </c>
      <c r="S15" s="3"/>
      <c r="V15" s="3">
        <v>116.85333333333332</v>
      </c>
      <c r="W15" s="3">
        <v>77.902222222222235</v>
      </c>
    </row>
    <row r="16" spans="1:26" x14ac:dyDescent="0.2">
      <c r="A16" s="5">
        <v>1973</v>
      </c>
      <c r="B16" s="3">
        <v>269.11111111111109</v>
      </c>
      <c r="C16" s="10"/>
      <c r="I16" s="24">
        <f t="shared" si="0"/>
        <v>0</v>
      </c>
      <c r="Q16" s="3">
        <v>269.11111111111109</v>
      </c>
      <c r="R16" s="3">
        <v>-61.599999999999994</v>
      </c>
      <c r="S16" s="3"/>
      <c r="V16" s="3">
        <v>124.50666666666665</v>
      </c>
      <c r="W16" s="3">
        <v>83.004444444444445</v>
      </c>
    </row>
    <row r="17" spans="1:23" x14ac:dyDescent="0.2">
      <c r="A17" s="5">
        <v>1974</v>
      </c>
      <c r="B17" s="3">
        <v>247.02222222222221</v>
      </c>
      <c r="C17" s="10"/>
      <c r="I17" s="24">
        <f t="shared" si="0"/>
        <v>0</v>
      </c>
      <c r="Q17" s="3">
        <v>247.02222222222221</v>
      </c>
      <c r="R17" s="3">
        <v>-57.866666666666667</v>
      </c>
      <c r="S17" s="3"/>
      <c r="V17" s="3">
        <v>113.49333333333333</v>
      </c>
      <c r="W17" s="3">
        <v>75.662222222222212</v>
      </c>
    </row>
    <row r="18" spans="1:23" x14ac:dyDescent="0.2">
      <c r="A18" s="5">
        <v>1975</v>
      </c>
      <c r="B18" s="3">
        <v>279.06666666666661</v>
      </c>
      <c r="C18" s="10"/>
      <c r="I18" s="24">
        <f t="shared" si="0"/>
        <v>0</v>
      </c>
      <c r="Q18" s="3">
        <v>279.06666666666661</v>
      </c>
      <c r="R18" s="3">
        <v>-111.06666666666666</v>
      </c>
      <c r="S18" s="3"/>
      <c r="V18" s="3">
        <v>100.79999999999998</v>
      </c>
      <c r="W18" s="3">
        <v>67.199999999999989</v>
      </c>
    </row>
    <row r="19" spans="1:23" x14ac:dyDescent="0.2">
      <c r="A19" s="5">
        <v>1976</v>
      </c>
      <c r="B19" s="3">
        <v>206.88888888888886</v>
      </c>
      <c r="C19" s="10"/>
      <c r="I19" s="24">
        <f t="shared" si="0"/>
        <v>0</v>
      </c>
      <c r="Q19" s="3">
        <v>206.88888888888886</v>
      </c>
      <c r="R19" s="3">
        <v>-125.06666666666666</v>
      </c>
      <c r="S19" s="3"/>
      <c r="V19" s="3">
        <v>49.093333333333327</v>
      </c>
      <c r="W19" s="3">
        <v>32.728888888888882</v>
      </c>
    </row>
    <row r="20" spans="1:23" x14ac:dyDescent="0.2">
      <c r="A20" s="5">
        <v>1977</v>
      </c>
      <c r="B20" s="3">
        <v>304.26666666666665</v>
      </c>
      <c r="C20" s="10"/>
      <c r="I20" s="24">
        <f t="shared" si="0"/>
        <v>0</v>
      </c>
      <c r="Q20" s="3">
        <v>304.26666666666665</v>
      </c>
      <c r="R20" s="3">
        <v>-169.86666666666665</v>
      </c>
      <c r="S20" s="3"/>
      <c r="V20" s="3">
        <v>80.639999999999986</v>
      </c>
      <c r="W20" s="3">
        <v>53.759999999999991</v>
      </c>
    </row>
    <row r="21" spans="1:23" x14ac:dyDescent="0.2">
      <c r="A21" s="5">
        <v>1978</v>
      </c>
      <c r="B21" s="3">
        <v>243.91111111111107</v>
      </c>
      <c r="C21" s="10"/>
      <c r="I21" s="24">
        <f t="shared" si="0"/>
        <v>0</v>
      </c>
      <c r="Q21" s="3">
        <v>243.91111111111107</v>
      </c>
      <c r="R21" s="3">
        <v>-94.266666666666652</v>
      </c>
      <c r="S21" s="3"/>
      <c r="V21" s="3">
        <v>89.786666666666648</v>
      </c>
      <c r="W21" s="3">
        <v>59.85777777777777</v>
      </c>
    </row>
    <row r="22" spans="1:23" x14ac:dyDescent="0.2">
      <c r="A22" s="5">
        <v>1979</v>
      </c>
      <c r="B22" s="3">
        <v>275.02222222222224</v>
      </c>
      <c r="C22" s="10"/>
      <c r="I22" s="24">
        <f t="shared" si="0"/>
        <v>0</v>
      </c>
      <c r="Q22" s="3">
        <v>275.02222222222224</v>
      </c>
      <c r="R22" s="3">
        <v>-94.266666666666652</v>
      </c>
      <c r="S22" s="3"/>
      <c r="V22" s="3">
        <v>108.45333333333333</v>
      </c>
      <c r="W22" s="3">
        <v>72.302222222222227</v>
      </c>
    </row>
    <row r="23" spans="1:23" x14ac:dyDescent="0.2">
      <c r="A23" s="5">
        <v>1980</v>
      </c>
      <c r="B23" s="3">
        <v>259.46666666666664</v>
      </c>
      <c r="C23" s="10"/>
      <c r="I23" s="24">
        <f t="shared" si="0"/>
        <v>0</v>
      </c>
      <c r="Q23" s="3">
        <v>259.46666666666664</v>
      </c>
      <c r="R23" s="3">
        <v>-108.26666666666665</v>
      </c>
      <c r="S23" s="3"/>
      <c r="V23" s="3">
        <v>90.719999999999985</v>
      </c>
      <c r="W23" s="3">
        <v>60.48</v>
      </c>
    </row>
    <row r="24" spans="1:23" x14ac:dyDescent="0.2">
      <c r="A24" s="5">
        <v>1981</v>
      </c>
      <c r="B24" s="3">
        <v>197.86666666666667</v>
      </c>
      <c r="C24" s="10"/>
      <c r="I24" s="24">
        <f t="shared" si="0"/>
        <v>0</v>
      </c>
      <c r="Q24" s="3">
        <v>197.86666666666667</v>
      </c>
      <c r="R24" s="3">
        <v>-108.26666666666665</v>
      </c>
      <c r="S24" s="3"/>
      <c r="V24" s="3">
        <v>53.760000000000005</v>
      </c>
      <c r="W24" s="3">
        <v>35.840000000000003</v>
      </c>
    </row>
    <row r="25" spans="1:23" x14ac:dyDescent="0.2">
      <c r="A25" s="5">
        <v>1982</v>
      </c>
      <c r="B25" s="3">
        <v>162.39999999999998</v>
      </c>
      <c r="C25" s="10"/>
      <c r="I25" s="24">
        <f t="shared" si="0"/>
        <v>0</v>
      </c>
      <c r="Q25" s="3">
        <v>162.39999999999998</v>
      </c>
      <c r="R25" s="3">
        <v>-108.26666666666665</v>
      </c>
      <c r="S25" s="3"/>
      <c r="V25" s="3">
        <v>32.479999999999997</v>
      </c>
      <c r="W25" s="3">
        <v>21.653333333333336</v>
      </c>
    </row>
    <row r="26" spans="1:23" x14ac:dyDescent="0.2">
      <c r="A26" s="5">
        <v>1983</v>
      </c>
      <c r="B26" s="3">
        <v>202.5333333333333</v>
      </c>
      <c r="C26" s="10"/>
      <c r="I26" s="24">
        <f t="shared" si="0"/>
        <v>0</v>
      </c>
      <c r="Q26" s="3">
        <v>202.5333333333333</v>
      </c>
      <c r="R26" s="3">
        <v>-105.46666666666665</v>
      </c>
      <c r="S26" s="3"/>
      <c r="V26" s="3">
        <v>58.239999999999995</v>
      </c>
      <c r="W26" s="3">
        <v>38.826666666666668</v>
      </c>
    </row>
    <row r="27" spans="1:23" x14ac:dyDescent="0.2">
      <c r="A27" s="5">
        <v>1984</v>
      </c>
      <c r="B27" s="3">
        <v>202.5333333333333</v>
      </c>
      <c r="C27" s="10"/>
      <c r="I27" s="24">
        <f t="shared" si="0"/>
        <v>0</v>
      </c>
      <c r="Q27" s="3">
        <v>202.5333333333333</v>
      </c>
      <c r="R27" s="3">
        <v>-150.26666666666665</v>
      </c>
      <c r="S27" s="3"/>
      <c r="V27" s="3">
        <v>31.359999999999992</v>
      </c>
      <c r="W27" s="3">
        <v>20.906666666666666</v>
      </c>
    </row>
    <row r="28" spans="1:23" x14ac:dyDescent="0.2">
      <c r="A28" s="5">
        <v>1985</v>
      </c>
      <c r="B28" s="3">
        <v>194.13333333333333</v>
      </c>
      <c r="C28" s="10"/>
      <c r="I28" s="24">
        <f t="shared" si="0"/>
        <v>0</v>
      </c>
      <c r="Q28" s="3">
        <v>194.13333333333333</v>
      </c>
      <c r="R28" s="3">
        <v>-138.13333333333335</v>
      </c>
      <c r="S28" s="3"/>
      <c r="V28" s="3">
        <v>33.599999999999987</v>
      </c>
      <c r="W28" s="3">
        <v>22.399999999999991</v>
      </c>
    </row>
    <row r="29" spans="1:23" x14ac:dyDescent="0.2">
      <c r="A29" s="5">
        <v>1986</v>
      </c>
      <c r="B29" s="3">
        <v>155.86666666666665</v>
      </c>
      <c r="C29" s="10"/>
      <c r="I29" s="24">
        <f t="shared" si="0"/>
        <v>0</v>
      </c>
      <c r="Q29" s="3">
        <v>155.86666666666665</v>
      </c>
      <c r="R29" s="3">
        <v>-131.6</v>
      </c>
      <c r="S29" s="3"/>
      <c r="V29" s="3">
        <v>14.559999999999995</v>
      </c>
      <c r="W29" s="3">
        <v>9.7066666666666634</v>
      </c>
    </row>
    <row r="30" spans="1:23" x14ac:dyDescent="0.2">
      <c r="A30" s="5">
        <v>1987</v>
      </c>
      <c r="B30" s="3">
        <v>160.53333333333333</v>
      </c>
      <c r="C30" s="10"/>
      <c r="I30" s="24">
        <f t="shared" si="0"/>
        <v>0</v>
      </c>
      <c r="Q30" s="3">
        <v>160.53333333333333</v>
      </c>
      <c r="R30" s="3">
        <v>-113.86666666666666</v>
      </c>
      <c r="S30" s="3"/>
      <c r="V30" s="3">
        <v>28.000000000000007</v>
      </c>
      <c r="W30" s="3">
        <v>18.666666666666671</v>
      </c>
    </row>
    <row r="31" spans="1:23" x14ac:dyDescent="0.2">
      <c r="A31" s="5">
        <v>1988</v>
      </c>
      <c r="B31" s="3">
        <v>234.26666666666665</v>
      </c>
      <c r="C31" s="10"/>
      <c r="I31" s="24">
        <f t="shared" si="0"/>
        <v>0</v>
      </c>
      <c r="Q31" s="3">
        <v>234.26666666666665</v>
      </c>
      <c r="R31" s="3">
        <v>-104.53333333333333</v>
      </c>
      <c r="S31" s="3"/>
      <c r="V31" s="3">
        <v>77.839999999999989</v>
      </c>
      <c r="W31" s="3">
        <v>51.893333333333331</v>
      </c>
    </row>
    <row r="32" spans="1:23" x14ac:dyDescent="0.2">
      <c r="A32" s="5">
        <v>1989</v>
      </c>
      <c r="B32" s="3">
        <v>210</v>
      </c>
      <c r="C32" s="10"/>
      <c r="I32" s="24">
        <f t="shared" si="0"/>
        <v>0</v>
      </c>
      <c r="Q32" s="3">
        <v>210</v>
      </c>
      <c r="R32" s="3">
        <v>-112</v>
      </c>
      <c r="S32" s="3"/>
      <c r="V32" s="3">
        <v>58.8</v>
      </c>
      <c r="W32" s="3">
        <v>39.200000000000003</v>
      </c>
    </row>
    <row r="33" spans="1:23" x14ac:dyDescent="0.2">
      <c r="A33" s="5">
        <v>1990</v>
      </c>
      <c r="B33" s="3">
        <v>206.26666666666665</v>
      </c>
      <c r="C33" s="10"/>
      <c r="I33" s="24">
        <f t="shared" si="0"/>
        <v>0</v>
      </c>
      <c r="Q33" s="3">
        <v>206.26666666666665</v>
      </c>
      <c r="R33" s="3">
        <v>-112</v>
      </c>
      <c r="S33" s="3"/>
      <c r="V33" s="3">
        <v>56.559999999999995</v>
      </c>
      <c r="W33" s="3">
        <v>37.706666666666671</v>
      </c>
    </row>
    <row r="34" spans="1:23" x14ac:dyDescent="0.2">
      <c r="A34" s="5">
        <v>1991</v>
      </c>
      <c r="B34" s="3">
        <v>186.66666666666669</v>
      </c>
      <c r="C34" s="10"/>
      <c r="I34" s="24">
        <f t="shared" si="0"/>
        <v>0</v>
      </c>
      <c r="Q34" s="3">
        <v>186.66666666666669</v>
      </c>
      <c r="R34" s="3">
        <v>-70</v>
      </c>
      <c r="S34" s="3"/>
      <c r="V34" s="3">
        <v>70</v>
      </c>
      <c r="W34" s="3">
        <v>46.666666666666671</v>
      </c>
    </row>
    <row r="35" spans="1:23" x14ac:dyDescent="0.2">
      <c r="A35" s="5">
        <v>1992</v>
      </c>
      <c r="B35" s="3">
        <v>232.39999999999998</v>
      </c>
      <c r="C35" s="10"/>
      <c r="I35" s="24">
        <f t="shared" si="0"/>
        <v>0</v>
      </c>
      <c r="Q35" s="3">
        <v>232.39999999999998</v>
      </c>
      <c r="R35" s="3">
        <v>-68.133333333333326</v>
      </c>
      <c r="S35" s="3"/>
      <c r="V35" s="3">
        <v>98.559999999999988</v>
      </c>
      <c r="W35" s="3">
        <v>65.706666666666663</v>
      </c>
    </row>
    <row r="36" spans="1:23" x14ac:dyDescent="0.2">
      <c r="A36" s="5">
        <v>1993</v>
      </c>
      <c r="B36" s="3">
        <v>245.46666666666667</v>
      </c>
      <c r="C36" s="10"/>
      <c r="I36" s="24">
        <f t="shared" si="0"/>
        <v>0</v>
      </c>
      <c r="Q36" s="3">
        <v>245.46666666666667</v>
      </c>
      <c r="R36" s="3">
        <v>-46.666666666666664</v>
      </c>
      <c r="S36" s="3"/>
      <c r="V36" s="3">
        <v>119.28</v>
      </c>
      <c r="W36" s="3">
        <v>79.52000000000001</v>
      </c>
    </row>
    <row r="37" spans="1:23" x14ac:dyDescent="0.2">
      <c r="A37" s="5">
        <v>1994</v>
      </c>
      <c r="B37" s="3">
        <v>238</v>
      </c>
      <c r="C37" s="10"/>
      <c r="I37" s="24">
        <f t="shared" si="0"/>
        <v>0</v>
      </c>
      <c r="Q37" s="3">
        <v>238</v>
      </c>
      <c r="R37" s="3">
        <v>-57.866666666666667</v>
      </c>
      <c r="S37" s="3"/>
      <c r="V37" s="3">
        <v>108.08</v>
      </c>
      <c r="W37" s="3">
        <v>72.053333333333327</v>
      </c>
    </row>
    <row r="38" spans="1:23" x14ac:dyDescent="0.2">
      <c r="A38" s="5">
        <v>1995</v>
      </c>
      <c r="B38" s="3">
        <v>262.26666666666665</v>
      </c>
      <c r="C38" s="10"/>
      <c r="I38" s="24">
        <f t="shared" si="0"/>
        <v>0</v>
      </c>
      <c r="Q38" s="3">
        <v>262.26666666666665</v>
      </c>
      <c r="R38" s="3">
        <v>-46.666666666666664</v>
      </c>
      <c r="S38" s="3"/>
      <c r="V38" s="3">
        <v>129.35999999999999</v>
      </c>
      <c r="W38" s="3">
        <v>86.240000000000009</v>
      </c>
    </row>
    <row r="39" spans="1:23" x14ac:dyDescent="0.2">
      <c r="A39" s="5">
        <v>1996</v>
      </c>
      <c r="B39" s="3">
        <v>261.33333333333331</v>
      </c>
      <c r="C39" s="10"/>
      <c r="I39" s="24">
        <f t="shared" si="0"/>
        <v>0</v>
      </c>
      <c r="Q39" s="3">
        <v>261.33333333333331</v>
      </c>
      <c r="R39" s="3">
        <v>-51.333333333333329</v>
      </c>
      <c r="S39" s="3"/>
      <c r="V39" s="3">
        <v>126</v>
      </c>
      <c r="W39" s="3">
        <v>84</v>
      </c>
    </row>
    <row r="40" spans="1:23" x14ac:dyDescent="0.2">
      <c r="A40" s="5">
        <v>1997</v>
      </c>
      <c r="B40" s="3">
        <v>206.26666666666668</v>
      </c>
      <c r="C40" s="10"/>
      <c r="I40" s="24">
        <f t="shared" si="0"/>
        <v>0</v>
      </c>
      <c r="Q40" s="3">
        <v>206.26666666666668</v>
      </c>
      <c r="R40" s="3">
        <v>-49.466666666666661</v>
      </c>
      <c r="S40" s="3"/>
      <c r="V40" s="3">
        <v>94.08</v>
      </c>
      <c r="W40" s="3">
        <v>62.720000000000006</v>
      </c>
    </row>
    <row r="41" spans="1:23" x14ac:dyDescent="0.2">
      <c r="A41" s="5">
        <v>1998</v>
      </c>
      <c r="B41" s="3">
        <v>210.00000000000003</v>
      </c>
      <c r="C41" s="10"/>
      <c r="I41" s="24">
        <f t="shared" si="0"/>
        <v>0</v>
      </c>
      <c r="Q41" s="3">
        <v>210.00000000000003</v>
      </c>
      <c r="R41" s="3">
        <v>-43.866666666666667</v>
      </c>
      <c r="S41" s="3"/>
      <c r="V41" s="3">
        <v>99.68</v>
      </c>
      <c r="W41" s="3">
        <v>66.453333333333347</v>
      </c>
    </row>
    <row r="42" spans="1:23" x14ac:dyDescent="0.2">
      <c r="A42" s="5">
        <v>1999</v>
      </c>
      <c r="B42" s="3">
        <v>245.46666666666667</v>
      </c>
      <c r="C42" s="10"/>
      <c r="I42" s="24">
        <f t="shared" si="0"/>
        <v>0</v>
      </c>
      <c r="Q42" s="3">
        <v>245.46666666666667</v>
      </c>
      <c r="R42" s="3">
        <v>0</v>
      </c>
      <c r="S42" s="3"/>
      <c r="V42" s="3">
        <v>147.28</v>
      </c>
      <c r="W42" s="3">
        <v>98.186666666666667</v>
      </c>
    </row>
    <row r="43" spans="1:23" x14ac:dyDescent="0.2">
      <c r="A43" s="5">
        <v>2000</v>
      </c>
      <c r="B43" s="3">
        <v>203.46666666666667</v>
      </c>
      <c r="C43" s="10"/>
      <c r="I43" s="24">
        <f t="shared" si="0"/>
        <v>0</v>
      </c>
      <c r="Q43" s="3">
        <v>203.46666666666667</v>
      </c>
      <c r="R43" s="3">
        <v>0</v>
      </c>
      <c r="S43" s="3"/>
      <c r="V43" s="3">
        <v>122.08</v>
      </c>
      <c r="W43" s="3">
        <v>81.38666666666667</v>
      </c>
    </row>
    <row r="44" spans="1:23" x14ac:dyDescent="0.2">
      <c r="A44" s="5">
        <v>2001</v>
      </c>
      <c r="B44" s="3">
        <v>210.93333333333331</v>
      </c>
      <c r="C44" s="10"/>
      <c r="I44" s="24">
        <f t="shared" si="0"/>
        <v>0</v>
      </c>
      <c r="Q44" s="3">
        <v>210.93333333333331</v>
      </c>
      <c r="R44" s="3">
        <v>0</v>
      </c>
      <c r="S44" s="3"/>
      <c r="V44" s="3">
        <v>126.55999999999997</v>
      </c>
      <c r="W44" s="3">
        <v>84.373333333333335</v>
      </c>
    </row>
    <row r="45" spans="1:23" x14ac:dyDescent="0.2">
      <c r="A45" s="5">
        <v>2002</v>
      </c>
      <c r="B45" s="3">
        <v>214.66666666666666</v>
      </c>
      <c r="C45" s="10"/>
      <c r="I45" s="24">
        <f t="shared" si="0"/>
        <v>0</v>
      </c>
      <c r="Q45" s="3">
        <v>214.66666666666666</v>
      </c>
      <c r="R45" s="3">
        <v>0</v>
      </c>
      <c r="S45" s="3"/>
      <c r="V45" s="3">
        <v>128.79999999999998</v>
      </c>
      <c r="W45" s="3">
        <v>85.866666666666674</v>
      </c>
    </row>
    <row r="46" spans="1:23" x14ac:dyDescent="0.2">
      <c r="A46" s="5">
        <v>2003</v>
      </c>
      <c r="B46" s="3">
        <v>222.13333333333333</v>
      </c>
      <c r="C46" s="10"/>
      <c r="I46" s="24">
        <f t="shared" si="0"/>
        <v>0</v>
      </c>
      <c r="Q46" s="3">
        <v>222.13333333333333</v>
      </c>
      <c r="R46" s="3">
        <v>0</v>
      </c>
      <c r="S46" s="3"/>
      <c r="V46" s="3">
        <v>133.28</v>
      </c>
      <c r="W46" s="3">
        <v>88.853333333333339</v>
      </c>
    </row>
    <row r="47" spans="1:23" x14ac:dyDescent="0.2">
      <c r="A47" s="5">
        <v>2004</v>
      </c>
      <c r="B47" s="16">
        <v>228.28959999999998</v>
      </c>
      <c r="C47" s="18"/>
      <c r="I47" s="24">
        <f t="shared" si="0"/>
        <v>0</v>
      </c>
      <c r="Q47" s="16">
        <v>228.28959999999998</v>
      </c>
      <c r="R47" s="16">
        <v>0</v>
      </c>
      <c r="S47" s="3"/>
      <c r="V47" s="16">
        <v>136.97375999999997</v>
      </c>
      <c r="W47" s="16">
        <v>91.315839999999994</v>
      </c>
    </row>
    <row r="48" spans="1:23" x14ac:dyDescent="0.2">
      <c r="A48" s="5">
        <v>2005</v>
      </c>
      <c r="B48" s="3">
        <v>242.34629999999999</v>
      </c>
      <c r="C48" s="10"/>
      <c r="I48" s="24">
        <f t="shared" si="0"/>
        <v>0</v>
      </c>
      <c r="Q48" s="3">
        <v>242.34629999999999</v>
      </c>
      <c r="R48" s="3">
        <v>0</v>
      </c>
      <c r="S48" s="3"/>
      <c r="V48" s="3">
        <v>145.40777999999997</v>
      </c>
      <c r="W48" s="3">
        <v>96.938519999999997</v>
      </c>
    </row>
    <row r="49" spans="1:23" x14ac:dyDescent="0.2">
      <c r="A49" s="5">
        <v>2006</v>
      </c>
      <c r="B49" s="3">
        <v>242.3484</v>
      </c>
      <c r="C49" s="10"/>
      <c r="I49" s="24">
        <f t="shared" si="0"/>
        <v>0</v>
      </c>
      <c r="Q49" s="3">
        <v>242.3484</v>
      </c>
      <c r="R49" s="3">
        <v>0</v>
      </c>
      <c r="S49" s="3"/>
      <c r="V49" s="3">
        <v>145.40904</v>
      </c>
      <c r="W49" s="3">
        <v>96.939360000000008</v>
      </c>
    </row>
    <row r="50" spans="1:23" x14ac:dyDescent="0.2">
      <c r="A50" s="6">
        <v>2007</v>
      </c>
      <c r="B50" s="19">
        <v>237.10469999999998</v>
      </c>
      <c r="C50" s="10"/>
      <c r="I50" s="24">
        <f t="shared" si="0"/>
        <v>0</v>
      </c>
      <c r="Q50" s="19">
        <v>237.10469999999998</v>
      </c>
      <c r="R50" s="3">
        <v>0</v>
      </c>
      <c r="S50" s="3"/>
      <c r="V50" s="19">
        <v>142.26281999999998</v>
      </c>
      <c r="W50" s="19">
        <v>94.841880000000003</v>
      </c>
    </row>
    <row r="51" spans="1:23" x14ac:dyDescent="0.2">
      <c r="A51" s="6">
        <v>2008</v>
      </c>
      <c r="B51" s="19">
        <v>252.9093</v>
      </c>
      <c r="C51" s="10"/>
      <c r="I51" s="24">
        <f t="shared" si="0"/>
        <v>0</v>
      </c>
      <c r="Q51" s="19">
        <v>252.9093</v>
      </c>
      <c r="R51" s="3">
        <v>0</v>
      </c>
      <c r="S51" s="3"/>
      <c r="V51" s="19">
        <v>151.74557999999999</v>
      </c>
      <c r="W51" s="19">
        <v>101.16372000000001</v>
      </c>
    </row>
    <row r="52" spans="1:23" x14ac:dyDescent="0.2">
      <c r="A52" s="6">
        <v>2009</v>
      </c>
      <c r="B52" s="19">
        <v>265.17189999999994</v>
      </c>
      <c r="C52" s="10"/>
      <c r="I52" s="24">
        <f t="shared" si="0"/>
        <v>0</v>
      </c>
      <c r="Q52" s="19">
        <v>265.17189999999994</v>
      </c>
      <c r="R52" s="3">
        <v>0</v>
      </c>
      <c r="S52" s="3"/>
      <c r="V52" s="19">
        <v>159.10313999999997</v>
      </c>
      <c r="W52" s="19">
        <v>106.06875999999998</v>
      </c>
    </row>
    <row r="53" spans="1:23" x14ac:dyDescent="0.2">
      <c r="A53" s="6">
        <v>2010</v>
      </c>
      <c r="B53" s="19">
        <v>262.82689999999997</v>
      </c>
      <c r="C53" s="10"/>
      <c r="I53" s="24">
        <f t="shared" si="0"/>
        <v>0</v>
      </c>
      <c r="Q53" s="19">
        <v>262.82689999999997</v>
      </c>
      <c r="R53" s="3">
        <v>0</v>
      </c>
      <c r="S53" s="3"/>
      <c r="V53" s="19">
        <v>157.69613999999999</v>
      </c>
      <c r="W53" s="19">
        <v>105.13076</v>
      </c>
    </row>
    <row r="54" spans="1:23" x14ac:dyDescent="0.2">
      <c r="A54" s="6">
        <v>2011</v>
      </c>
      <c r="B54" s="19">
        <v>283.90809999999999</v>
      </c>
      <c r="C54" s="10"/>
      <c r="I54" s="24">
        <f t="shared" si="0"/>
        <v>0</v>
      </c>
      <c r="Q54" s="19">
        <v>283.90809999999999</v>
      </c>
      <c r="R54" s="3">
        <v>0</v>
      </c>
      <c r="S54" s="3"/>
      <c r="V54" s="19">
        <v>170.34485999999998</v>
      </c>
      <c r="W54" s="19">
        <v>113.56324000000001</v>
      </c>
    </row>
    <row r="55" spans="1:23" x14ac:dyDescent="0.2">
      <c r="A55" s="6">
        <v>2012</v>
      </c>
      <c r="B55" s="19">
        <v>252.92329999999998</v>
      </c>
      <c r="C55" s="10"/>
      <c r="I55" s="24">
        <f t="shared" si="0"/>
        <v>0</v>
      </c>
      <c r="Q55" s="19">
        <v>252.92329999999998</v>
      </c>
      <c r="R55" s="3">
        <v>0</v>
      </c>
      <c r="S55" s="3"/>
      <c r="V55" s="19">
        <v>151.75397999999998</v>
      </c>
      <c r="W55" s="19">
        <v>101.16932</v>
      </c>
    </row>
    <row r="56" spans="1:23" x14ac:dyDescent="0.2">
      <c r="A56" s="6">
        <v>2013</v>
      </c>
      <c r="B56" s="19">
        <v>307.42669999999993</v>
      </c>
      <c r="C56" s="10"/>
      <c r="I56" s="24">
        <f t="shared" si="0"/>
        <v>0</v>
      </c>
      <c r="Q56" s="19">
        <v>307.42669999999993</v>
      </c>
      <c r="R56" s="3">
        <v>0</v>
      </c>
      <c r="S56" s="3"/>
      <c r="V56" s="19">
        <v>184.45601999999994</v>
      </c>
      <c r="W56" s="19">
        <v>122.97067999999997</v>
      </c>
    </row>
    <row r="57" spans="1:23" x14ac:dyDescent="0.2">
      <c r="A57" s="6">
        <v>2014</v>
      </c>
      <c r="B57" s="19">
        <v>320.95347480000004</v>
      </c>
      <c r="C57" s="10"/>
      <c r="I57" s="24">
        <f t="shared" si="0"/>
        <v>0</v>
      </c>
      <c r="Q57" s="19">
        <v>320.95347480000004</v>
      </c>
      <c r="R57" s="3">
        <v>0</v>
      </c>
      <c r="S57" s="3"/>
      <c r="V57" s="19">
        <v>192.57208488000001</v>
      </c>
      <c r="W57" s="19">
        <v>128.38138992000003</v>
      </c>
    </row>
    <row r="58" spans="1:23" x14ac:dyDescent="0.2">
      <c r="A58" s="6">
        <v>2015</v>
      </c>
      <c r="B58" s="19">
        <v>335.07542769119999</v>
      </c>
      <c r="C58" s="10"/>
      <c r="I58" s="24">
        <f t="shared" si="0"/>
        <v>0</v>
      </c>
      <c r="Q58" s="19">
        <v>335.07542769119999</v>
      </c>
      <c r="R58" s="3">
        <v>0</v>
      </c>
      <c r="S58" s="3"/>
      <c r="V58" s="19">
        <v>201.04525661471999</v>
      </c>
      <c r="W58" s="19">
        <v>134.03017107648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2" width="6" style="1" customWidth="1"/>
    <col min="3" max="3" width="7.33203125" style="1" customWidth="1"/>
    <col min="4" max="9" width="6" style="1" customWidth="1"/>
    <col min="10" max="10" width="3.109375" style="1" customWidth="1"/>
    <col min="11" max="15" width="5.5546875" style="1" customWidth="1"/>
    <col min="16" max="16" width="6.88671875" style="1" customWidth="1"/>
    <col min="17" max="19" width="5.5546875" style="1" customWidth="1"/>
    <col min="20" max="20" width="3.5546875" style="1" customWidth="1"/>
    <col min="21" max="26" width="7" style="1" customWidth="1"/>
    <col min="27" max="16384" width="11.44140625" style="1"/>
  </cols>
  <sheetData>
    <row r="1" spans="1:26" x14ac:dyDescent="0.2">
      <c r="A1" s="25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10">
        <v>89.647222222222226</v>
      </c>
      <c r="C3" s="10">
        <v>992.50000000000011</v>
      </c>
      <c r="D3" s="10">
        <v>52.083333333333329</v>
      </c>
      <c r="E3" s="10">
        <v>0</v>
      </c>
      <c r="G3" s="3"/>
      <c r="I3" s="24">
        <f>-SUM(B3:H3)-K3-L3-S3+SUM(U3:Z3)-P3</f>
        <v>-68.754599999999982</v>
      </c>
      <c r="K3" s="10">
        <v>-206.2638</v>
      </c>
      <c r="L3" s="10">
        <v>0</v>
      </c>
      <c r="M3" s="3"/>
      <c r="N3" s="3"/>
      <c r="P3" s="3">
        <v>-786.90771111111121</v>
      </c>
      <c r="Q3" s="3"/>
      <c r="S3" s="10">
        <v>-54.375000000000007</v>
      </c>
      <c r="U3" s="3"/>
      <c r="X3" s="3">
        <v>17.929444444444446</v>
      </c>
      <c r="Z3" s="3">
        <v>0</v>
      </c>
    </row>
    <row r="4" spans="1:26" x14ac:dyDescent="0.2">
      <c r="A4" s="5">
        <v>1961</v>
      </c>
      <c r="B4" s="10">
        <v>139.76814516129033</v>
      </c>
      <c r="C4" s="10">
        <v>860.89999999999986</v>
      </c>
      <c r="D4" s="10">
        <v>18.75</v>
      </c>
      <c r="E4" s="10">
        <v>0</v>
      </c>
      <c r="G4" s="3"/>
      <c r="I4" s="24">
        <f t="shared" ref="I4:I58" si="0">-SUM(B4:H4)-K4-L4-S4+SUM(U4:Z4)-P4</f>
        <v>-43.956720000000018</v>
      </c>
      <c r="K4" s="10">
        <v>-131.87016</v>
      </c>
      <c r="L4" s="10">
        <v>0</v>
      </c>
      <c r="M4" s="3"/>
      <c r="N4" s="3"/>
      <c r="P4" s="3">
        <v>-763.34596946236547</v>
      </c>
      <c r="Q4" s="3"/>
      <c r="S4" s="10">
        <v>-52.291666666666671</v>
      </c>
      <c r="U4" s="3"/>
      <c r="X4" s="3">
        <v>27.953629032258068</v>
      </c>
      <c r="Z4" s="3">
        <v>0</v>
      </c>
    </row>
    <row r="5" spans="1:26" x14ac:dyDescent="0.2">
      <c r="A5" s="5">
        <v>1962</v>
      </c>
      <c r="B5" s="10">
        <v>124.50268817204299</v>
      </c>
      <c r="C5" s="10">
        <v>604.29999999999984</v>
      </c>
      <c r="D5" s="10">
        <v>-44.583333333333329</v>
      </c>
      <c r="E5" s="10">
        <v>0</v>
      </c>
      <c r="G5" s="3"/>
      <c r="I5" s="24">
        <f t="shared" si="0"/>
        <v>-53.091899999999839</v>
      </c>
      <c r="K5" s="10">
        <v>-159.2757</v>
      </c>
      <c r="L5" s="10">
        <v>0</v>
      </c>
      <c r="M5" s="3"/>
      <c r="N5" s="3"/>
      <c r="P5" s="3">
        <v>-397.36788387096772</v>
      </c>
      <c r="Q5" s="3"/>
      <c r="S5" s="10">
        <v>-49.583333333333329</v>
      </c>
      <c r="U5" s="3"/>
      <c r="X5" s="3">
        <v>24.900537634408604</v>
      </c>
      <c r="Z5" s="3">
        <v>0</v>
      </c>
    </row>
    <row r="6" spans="1:26" x14ac:dyDescent="0.2">
      <c r="A6" s="5">
        <v>1963</v>
      </c>
      <c r="B6" s="10">
        <v>121.92540322580643</v>
      </c>
      <c r="C6" s="10">
        <v>357.60000000000008</v>
      </c>
      <c r="D6" s="10">
        <v>60.104166666666671</v>
      </c>
      <c r="E6" s="10">
        <v>0</v>
      </c>
      <c r="G6" s="3"/>
      <c r="I6" s="24">
        <f t="shared" si="0"/>
        <v>-49.165379999999914</v>
      </c>
      <c r="K6" s="10">
        <v>-147.49614000000003</v>
      </c>
      <c r="L6" s="10">
        <v>0</v>
      </c>
      <c r="M6" s="3"/>
      <c r="N6" s="3"/>
      <c r="P6" s="3">
        <v>-262.33296924731189</v>
      </c>
      <c r="Q6" s="3"/>
      <c r="S6" s="10">
        <v>-56.25</v>
      </c>
      <c r="U6" s="3"/>
      <c r="X6" s="3">
        <v>24.385080645161292</v>
      </c>
      <c r="Z6" s="3">
        <v>0</v>
      </c>
    </row>
    <row r="7" spans="1:26" x14ac:dyDescent="0.2">
      <c r="A7" s="5">
        <v>1964</v>
      </c>
      <c r="B7" s="10">
        <v>195.8736559139785</v>
      </c>
      <c r="C7" s="10">
        <v>527.5</v>
      </c>
      <c r="D7" s="10">
        <v>4.4791666666666661</v>
      </c>
      <c r="E7" s="10">
        <v>0</v>
      </c>
      <c r="G7" s="3"/>
      <c r="I7" s="24">
        <f t="shared" si="0"/>
        <v>-11.50760473118271</v>
      </c>
      <c r="K7" s="10">
        <v>-127.06632</v>
      </c>
      <c r="L7" s="10">
        <v>0</v>
      </c>
      <c r="M7" s="3"/>
      <c r="N7" s="3"/>
      <c r="P7" s="3">
        <v>-491.97916666666669</v>
      </c>
      <c r="Q7" s="3"/>
      <c r="S7" s="10">
        <v>-58.125</v>
      </c>
      <c r="U7" s="3"/>
      <c r="X7" s="3">
        <v>39.174731182795703</v>
      </c>
      <c r="Z7" s="3">
        <v>0</v>
      </c>
    </row>
    <row r="8" spans="1:26" x14ac:dyDescent="0.2">
      <c r="A8" s="5">
        <v>1965</v>
      </c>
      <c r="B8" s="10">
        <v>220.55611559139786</v>
      </c>
      <c r="C8" s="10">
        <v>491.60000000000008</v>
      </c>
      <c r="D8" s="10">
        <v>0</v>
      </c>
      <c r="E8" s="10">
        <v>0</v>
      </c>
      <c r="G8" s="3"/>
      <c r="I8" s="24">
        <f t="shared" si="0"/>
        <v>-37.438272473118388</v>
      </c>
      <c r="K8" s="10">
        <v>-104.35662000000001</v>
      </c>
      <c r="L8" s="10">
        <v>0</v>
      </c>
      <c r="M8" s="3"/>
      <c r="N8" s="3"/>
      <c r="P8" s="3">
        <v>-467.08333333333331</v>
      </c>
      <c r="Q8" s="3"/>
      <c r="S8" s="10">
        <v>-59.166666666666657</v>
      </c>
      <c r="U8" s="3"/>
      <c r="X8" s="3">
        <v>44.111223118279575</v>
      </c>
      <c r="Z8" s="3">
        <v>0</v>
      </c>
    </row>
    <row r="9" spans="1:26" x14ac:dyDescent="0.2">
      <c r="A9" s="5">
        <v>1966</v>
      </c>
      <c r="B9" s="10">
        <v>194.98151881720429</v>
      </c>
      <c r="C9" s="10">
        <v>599.29999999999984</v>
      </c>
      <c r="D9" s="10">
        <v>-24.166666666666668</v>
      </c>
      <c r="E9" s="10">
        <v>0</v>
      </c>
      <c r="G9" s="3"/>
      <c r="I9" s="24">
        <f t="shared" si="0"/>
        <v>-199.12796172042994</v>
      </c>
      <c r="K9" s="10">
        <v>-55.011420000000008</v>
      </c>
      <c r="L9" s="10">
        <v>0</v>
      </c>
      <c r="M9" s="3"/>
      <c r="N9" s="3"/>
      <c r="P9" s="3">
        <v>-403.22916666666669</v>
      </c>
      <c r="Q9" s="3"/>
      <c r="S9" s="10">
        <v>-73.75</v>
      </c>
      <c r="U9" s="3"/>
      <c r="X9" s="3">
        <v>38.996303763440856</v>
      </c>
      <c r="Z9" s="3">
        <v>0</v>
      </c>
    </row>
    <row r="10" spans="1:26" x14ac:dyDescent="0.2">
      <c r="A10" s="5">
        <v>1967</v>
      </c>
      <c r="B10" s="10">
        <v>237.11021505376343</v>
      </c>
      <c r="C10" s="10">
        <v>579.6</v>
      </c>
      <c r="D10" s="10">
        <v>-24.270833333333329</v>
      </c>
      <c r="E10" s="10">
        <v>0</v>
      </c>
      <c r="G10" s="3"/>
      <c r="I10" s="24">
        <f t="shared" si="0"/>
        <v>-111.94579870967738</v>
      </c>
      <c r="K10" s="10">
        <v>-101.19654000000001</v>
      </c>
      <c r="L10" s="10">
        <v>0</v>
      </c>
      <c r="M10" s="3"/>
      <c r="N10" s="3"/>
      <c r="P10" s="3">
        <v>-452.91666666666669</v>
      </c>
      <c r="Q10" s="3"/>
      <c r="S10" s="10">
        <v>-78.958333333333329</v>
      </c>
      <c r="U10" s="3"/>
      <c r="X10" s="3">
        <v>47.422043010752688</v>
      </c>
      <c r="Z10" s="3">
        <v>0</v>
      </c>
    </row>
    <row r="11" spans="1:26" x14ac:dyDescent="0.2">
      <c r="A11" s="5">
        <v>1968</v>
      </c>
      <c r="B11" s="10">
        <v>276.06686827956992</v>
      </c>
      <c r="C11" s="10">
        <v>306.60000000000002</v>
      </c>
      <c r="D11" s="10">
        <v>-6.354166666666667</v>
      </c>
      <c r="E11" s="10">
        <v>0</v>
      </c>
      <c r="G11" s="3"/>
      <c r="I11" s="24">
        <f t="shared" si="0"/>
        <v>51.364305376344021</v>
      </c>
      <c r="K11" s="10">
        <v>-121.94280000000001</v>
      </c>
      <c r="L11" s="10">
        <v>0</v>
      </c>
      <c r="M11" s="3"/>
      <c r="N11" s="3"/>
      <c r="P11" s="3">
        <v>-368.22916666666669</v>
      </c>
      <c r="Q11" s="3"/>
      <c r="S11" s="10">
        <v>-82.291666666666657</v>
      </c>
      <c r="U11" s="3"/>
      <c r="X11" s="3">
        <v>55.213373655913976</v>
      </c>
      <c r="Z11" s="3">
        <v>0</v>
      </c>
    </row>
    <row r="12" spans="1:26" x14ac:dyDescent="0.2">
      <c r="A12" s="5">
        <v>1969</v>
      </c>
      <c r="B12" s="10">
        <v>305.01176075268819</v>
      </c>
      <c r="C12" s="10">
        <v>375</v>
      </c>
      <c r="D12" s="10">
        <v>98.958333333333314</v>
      </c>
      <c r="E12" s="10">
        <v>0</v>
      </c>
      <c r="G12" s="3"/>
      <c r="I12" s="24">
        <f t="shared" si="0"/>
        <v>-41.277028602150494</v>
      </c>
      <c r="K12" s="10">
        <v>-157.73238000000001</v>
      </c>
      <c r="L12" s="10">
        <v>0</v>
      </c>
      <c r="M12" s="3"/>
      <c r="N12" s="3"/>
      <c r="P12" s="3">
        <v>-427.91666666666663</v>
      </c>
      <c r="Q12" s="3"/>
      <c r="S12" s="10">
        <v>-91.041666666666671</v>
      </c>
      <c r="U12" s="3"/>
      <c r="X12" s="3">
        <v>61.002352150537632</v>
      </c>
      <c r="Z12" s="3">
        <v>0</v>
      </c>
    </row>
    <row r="13" spans="1:26" x14ac:dyDescent="0.2">
      <c r="A13" s="5">
        <v>1970</v>
      </c>
      <c r="B13" s="10">
        <v>359.82862903225799</v>
      </c>
      <c r="C13" s="10">
        <v>549</v>
      </c>
      <c r="D13" s="10">
        <v>-32.291666666666664</v>
      </c>
      <c r="E13" s="10">
        <v>0</v>
      </c>
      <c r="G13" s="3"/>
      <c r="I13" s="24">
        <f t="shared" si="0"/>
        <v>119.20085462365586</v>
      </c>
      <c r="K13" s="10">
        <v>-199.53486000000001</v>
      </c>
      <c r="L13" s="10">
        <v>-33.702956989247305</v>
      </c>
      <c r="M13" s="3"/>
      <c r="N13" s="3"/>
      <c r="P13" s="3">
        <v>-588.54166666666663</v>
      </c>
      <c r="Q13" s="3"/>
      <c r="S13" s="10">
        <v>-22.916666666666668</v>
      </c>
      <c r="U13" s="3"/>
      <c r="X13" s="3">
        <v>65.625</v>
      </c>
      <c r="Z13" s="3">
        <v>85.416666666666671</v>
      </c>
    </row>
    <row r="14" spans="1:26" x14ac:dyDescent="0.2">
      <c r="A14" s="5">
        <v>1971</v>
      </c>
      <c r="B14" s="10">
        <v>369.74126344086022</v>
      </c>
      <c r="C14" s="10">
        <v>513.99999999999989</v>
      </c>
      <c r="D14" s="10">
        <v>-68.75</v>
      </c>
      <c r="E14" s="10">
        <v>0</v>
      </c>
      <c r="G14" s="3"/>
      <c r="I14" s="24">
        <f t="shared" si="0"/>
        <v>39.737756989247316</v>
      </c>
      <c r="K14" s="10">
        <v>-232.53480000000002</v>
      </c>
      <c r="L14" s="10">
        <v>-34.694220430107528</v>
      </c>
      <c r="M14" s="3"/>
      <c r="N14" s="3"/>
      <c r="P14" s="3">
        <v>-458.33333333333331</v>
      </c>
      <c r="Q14" s="3"/>
      <c r="S14" s="10">
        <v>-31.25</v>
      </c>
      <c r="U14" s="3"/>
      <c r="X14" s="3">
        <v>21.875</v>
      </c>
      <c r="Z14" s="3">
        <v>76.041666666666657</v>
      </c>
    </row>
    <row r="15" spans="1:26" x14ac:dyDescent="0.2">
      <c r="A15" s="5">
        <v>1972</v>
      </c>
      <c r="B15" s="10">
        <v>395.51411290322574</v>
      </c>
      <c r="C15" s="10">
        <v>325</v>
      </c>
      <c r="D15" s="10">
        <v>-42.708333333333336</v>
      </c>
      <c r="E15" s="10">
        <v>0</v>
      </c>
      <c r="G15" s="3"/>
      <c r="I15" s="24">
        <f t="shared" si="0"/>
        <v>19.42010483870979</v>
      </c>
      <c r="K15" s="10">
        <v>-163.78200000000001</v>
      </c>
      <c r="L15" s="10">
        <v>-40.641801075268823</v>
      </c>
      <c r="M15" s="3"/>
      <c r="N15" s="3"/>
      <c r="P15" s="3">
        <v>-362.5</v>
      </c>
      <c r="Q15" s="3"/>
      <c r="S15" s="10">
        <v>-37.5</v>
      </c>
      <c r="U15" s="3"/>
      <c r="X15" s="3">
        <v>14.75</v>
      </c>
      <c r="Z15" s="3">
        <v>78.052083333333343</v>
      </c>
    </row>
    <row r="16" spans="1:26" x14ac:dyDescent="0.2">
      <c r="A16" s="5">
        <v>1973</v>
      </c>
      <c r="B16" s="10">
        <v>263.67607526881727</v>
      </c>
      <c r="C16" s="10">
        <v>561</v>
      </c>
      <c r="D16" s="10">
        <v>-110.41666666666664</v>
      </c>
      <c r="E16" s="10">
        <v>0</v>
      </c>
      <c r="G16" s="3"/>
      <c r="I16" s="24">
        <f t="shared" si="0"/>
        <v>111.48344924731174</v>
      </c>
      <c r="K16" s="10">
        <v>-192.40146000000001</v>
      </c>
      <c r="L16" s="10">
        <v>-41.633064516129032</v>
      </c>
      <c r="M16" s="3"/>
      <c r="N16" s="3"/>
      <c r="P16" s="3">
        <v>-468.75</v>
      </c>
      <c r="Q16" s="3"/>
      <c r="S16" s="10">
        <v>-27.083333333333329</v>
      </c>
      <c r="U16" s="3"/>
      <c r="X16" s="3">
        <v>7.375</v>
      </c>
      <c r="Z16" s="3">
        <v>88.5</v>
      </c>
    </row>
    <row r="17" spans="1:26" x14ac:dyDescent="0.2">
      <c r="A17" s="5">
        <v>1974</v>
      </c>
      <c r="B17" s="10">
        <v>365.77620967741939</v>
      </c>
      <c r="C17" s="10">
        <v>652.99999999999989</v>
      </c>
      <c r="D17" s="10">
        <v>10.416666666666668</v>
      </c>
      <c r="E17" s="10">
        <v>0</v>
      </c>
      <c r="G17" s="3"/>
      <c r="I17" s="24">
        <f t="shared" si="0"/>
        <v>-42.740839032258009</v>
      </c>
      <c r="K17" s="10">
        <v>-190.43154000000001</v>
      </c>
      <c r="L17" s="10">
        <v>-36.676747311827953</v>
      </c>
      <c r="M17" s="3"/>
      <c r="N17" s="3"/>
      <c r="P17" s="3">
        <v>-601.04166666666663</v>
      </c>
      <c r="Q17" s="3"/>
      <c r="S17" s="10">
        <v>-45.833333333333336</v>
      </c>
      <c r="U17" s="3"/>
      <c r="X17" s="3">
        <v>8.6041666666666661</v>
      </c>
      <c r="Z17" s="3">
        <v>103.86458333333333</v>
      </c>
    </row>
    <row r="18" spans="1:26" x14ac:dyDescent="0.2">
      <c r="A18" s="5">
        <v>1975</v>
      </c>
      <c r="B18" s="10">
        <v>293.41397849462362</v>
      </c>
      <c r="C18" s="10">
        <v>928</v>
      </c>
      <c r="D18" s="10">
        <v>-89.583333333333343</v>
      </c>
      <c r="E18" s="10">
        <v>0</v>
      </c>
      <c r="G18" s="3"/>
      <c r="I18" s="24">
        <f t="shared" si="0"/>
        <v>-62.901621612903455</v>
      </c>
      <c r="K18" s="10">
        <v>-193.18608</v>
      </c>
      <c r="L18" s="10">
        <v>-1.98252688172043</v>
      </c>
      <c r="M18" s="3"/>
      <c r="N18" s="3"/>
      <c r="P18" s="3">
        <v>-713.54166666666663</v>
      </c>
      <c r="Q18" s="3"/>
      <c r="S18" s="10">
        <v>-62.5</v>
      </c>
      <c r="U18" s="3"/>
      <c r="X18" s="3">
        <v>6.1458333333333339</v>
      </c>
      <c r="Z18" s="3">
        <v>91.572916666666671</v>
      </c>
    </row>
    <row r="19" spans="1:26" x14ac:dyDescent="0.2">
      <c r="A19" s="5">
        <v>1976</v>
      </c>
      <c r="B19" s="10">
        <v>359.82862903225799</v>
      </c>
      <c r="C19" s="10">
        <v>600</v>
      </c>
      <c r="D19" s="10">
        <v>67.708333333333329</v>
      </c>
      <c r="E19" s="10">
        <v>0</v>
      </c>
      <c r="G19" s="3"/>
      <c r="I19" s="24">
        <f t="shared" si="0"/>
        <v>-39.88482913978487</v>
      </c>
      <c r="K19" s="10">
        <v>-99.757980000000003</v>
      </c>
      <c r="L19" s="10">
        <v>-29.737903225806452</v>
      </c>
      <c r="M19" s="3"/>
      <c r="N19" s="3"/>
      <c r="P19" s="3">
        <v>-775</v>
      </c>
      <c r="Q19" s="3"/>
      <c r="S19" s="10">
        <v>-60.416666666666657</v>
      </c>
      <c r="U19" s="3"/>
      <c r="X19" s="3">
        <v>4.302083333333333</v>
      </c>
      <c r="Z19" s="3">
        <v>18.4375</v>
      </c>
    </row>
    <row r="20" spans="1:26" x14ac:dyDescent="0.2">
      <c r="A20" s="5">
        <v>1977</v>
      </c>
      <c r="B20" s="10">
        <v>312.24798387096769</v>
      </c>
      <c r="C20" s="10">
        <v>792</v>
      </c>
      <c r="D20" s="10">
        <v>-173.95833333333331</v>
      </c>
      <c r="E20" s="10">
        <v>0</v>
      </c>
      <c r="G20" s="3"/>
      <c r="I20" s="24">
        <f t="shared" si="0"/>
        <v>21.925970322580497</v>
      </c>
      <c r="K20" s="10">
        <v>-136.26468000000003</v>
      </c>
      <c r="L20" s="10">
        <v>-38.659274193548391</v>
      </c>
      <c r="M20" s="3"/>
      <c r="N20" s="3"/>
      <c r="P20" s="3">
        <v>-663.54166666666663</v>
      </c>
      <c r="Q20" s="3"/>
      <c r="S20" s="10">
        <v>-64.583333333333329</v>
      </c>
      <c r="U20" s="3"/>
      <c r="X20" s="3">
        <v>3.072916666666667</v>
      </c>
      <c r="Z20" s="3">
        <v>46.09375</v>
      </c>
    </row>
    <row r="21" spans="1:26" x14ac:dyDescent="0.2">
      <c r="A21" s="5">
        <v>1978</v>
      </c>
      <c r="B21" s="10">
        <v>253.76344086021504</v>
      </c>
      <c r="C21" s="10">
        <v>585.99999999999989</v>
      </c>
      <c r="D21" s="10">
        <v>166.66666666666669</v>
      </c>
      <c r="E21" s="10">
        <v>0</v>
      </c>
      <c r="G21" s="3"/>
      <c r="I21" s="24">
        <f t="shared" si="0"/>
        <v>-20.10857731182773</v>
      </c>
      <c r="K21" s="10">
        <v>-122.34942000000001</v>
      </c>
      <c r="L21" s="10">
        <v>-32.711693548387096</v>
      </c>
      <c r="M21" s="3"/>
      <c r="N21" s="3"/>
      <c r="P21" s="3">
        <v>-742.70833333333337</v>
      </c>
      <c r="Q21" s="3"/>
      <c r="S21" s="10">
        <v>-64.583333333333329</v>
      </c>
      <c r="U21" s="3"/>
      <c r="X21" s="3">
        <v>1.2291666666666665</v>
      </c>
      <c r="Z21" s="3">
        <v>22.739583333333332</v>
      </c>
    </row>
    <row r="22" spans="1:26" x14ac:dyDescent="0.2">
      <c r="A22" s="5">
        <v>1979</v>
      </c>
      <c r="B22" s="10">
        <v>425.25201612903226</v>
      </c>
      <c r="C22" s="10">
        <v>681.99999999999989</v>
      </c>
      <c r="D22" s="10">
        <v>-99.999999999999986</v>
      </c>
      <c r="E22" s="10">
        <v>0</v>
      </c>
      <c r="G22" s="3"/>
      <c r="I22" s="24">
        <f t="shared" si="0"/>
        <v>-54.585242150537624</v>
      </c>
      <c r="K22" s="10">
        <v>-184.69836000000001</v>
      </c>
      <c r="L22" s="10">
        <v>-36.676747311827953</v>
      </c>
      <c r="M22" s="3"/>
      <c r="N22" s="3"/>
      <c r="P22" s="3">
        <v>-638.54166666666663</v>
      </c>
      <c r="Q22" s="3"/>
      <c r="S22" s="10">
        <v>-58.333333333333336</v>
      </c>
      <c r="U22" s="3"/>
      <c r="X22" s="3">
        <v>0</v>
      </c>
      <c r="Z22" s="3">
        <v>34.416666666666664</v>
      </c>
    </row>
    <row r="23" spans="1:26" x14ac:dyDescent="0.2">
      <c r="A23" s="5">
        <v>1980</v>
      </c>
      <c r="B23" s="10">
        <v>227.99059139784944</v>
      </c>
      <c r="C23" s="10">
        <v>627</v>
      </c>
      <c r="D23" s="10">
        <v>143.75</v>
      </c>
      <c r="E23" s="10">
        <v>0</v>
      </c>
      <c r="G23" s="3"/>
      <c r="I23" s="24">
        <f t="shared" si="0"/>
        <v>-63.804160215053798</v>
      </c>
      <c r="K23" s="10">
        <v>-220.51170000000002</v>
      </c>
      <c r="L23" s="10">
        <v>-41.633064516129032</v>
      </c>
      <c r="M23" s="3"/>
      <c r="N23" s="3"/>
      <c r="P23" s="3">
        <v>-601.04166666666663</v>
      </c>
      <c r="Q23" s="3"/>
      <c r="S23" s="10">
        <v>-52.083333333333329</v>
      </c>
      <c r="U23" s="3"/>
      <c r="X23" s="3">
        <v>0</v>
      </c>
      <c r="Z23" s="3">
        <v>19.666666666666664</v>
      </c>
    </row>
    <row r="24" spans="1:26" x14ac:dyDescent="0.2">
      <c r="A24" s="5">
        <v>1981</v>
      </c>
      <c r="B24" s="10">
        <v>291.43145161290323</v>
      </c>
      <c r="C24" s="10">
        <v>507.99999999999994</v>
      </c>
      <c r="D24" s="10">
        <v>15.625</v>
      </c>
      <c r="E24" s="10">
        <v>0</v>
      </c>
      <c r="G24" s="3"/>
      <c r="I24" s="24">
        <f t="shared" si="0"/>
        <v>25.123439462365695</v>
      </c>
      <c r="K24" s="10">
        <v>-234.00684000000004</v>
      </c>
      <c r="L24" s="10">
        <v>-40.641801075268823</v>
      </c>
      <c r="M24" s="3"/>
      <c r="N24" s="3"/>
      <c r="P24" s="3">
        <v>-490.625</v>
      </c>
      <c r="Q24" s="3"/>
      <c r="S24" s="10">
        <v>-56.25</v>
      </c>
      <c r="U24" s="3"/>
      <c r="X24" s="3">
        <v>0</v>
      </c>
      <c r="Z24" s="3">
        <v>18.65625</v>
      </c>
    </row>
    <row r="25" spans="1:26" x14ac:dyDescent="0.2">
      <c r="A25" s="5">
        <v>1982</v>
      </c>
      <c r="B25" s="10">
        <v>301.3440860215054</v>
      </c>
      <c r="C25" s="10">
        <v>526</v>
      </c>
      <c r="D25" s="10">
        <v>116.66666666666667</v>
      </c>
      <c r="E25" s="10">
        <v>0</v>
      </c>
      <c r="G25" s="3"/>
      <c r="I25" s="24">
        <f t="shared" si="0"/>
        <v>-67.18328494623654</v>
      </c>
      <c r="K25" s="10">
        <v>-180.14400000000001</v>
      </c>
      <c r="L25" s="10">
        <v>-40.641801075268823</v>
      </c>
      <c r="M25" s="3"/>
      <c r="N25" s="3"/>
      <c r="P25" s="3">
        <v>-538.54166666666663</v>
      </c>
      <c r="Q25" s="3"/>
      <c r="S25" s="10">
        <v>-43.75</v>
      </c>
      <c r="U25" s="3"/>
      <c r="X25" s="3">
        <v>0</v>
      </c>
      <c r="Z25" s="3">
        <v>73.75</v>
      </c>
    </row>
    <row r="26" spans="1:26" x14ac:dyDescent="0.2">
      <c r="A26" s="5">
        <v>1983</v>
      </c>
      <c r="B26" s="10">
        <v>284.49260752688173</v>
      </c>
      <c r="C26" s="10">
        <v>345</v>
      </c>
      <c r="D26" s="10">
        <v>79.166666666666671</v>
      </c>
      <c r="E26" s="10">
        <v>-19.983870967741936</v>
      </c>
      <c r="G26" s="3"/>
      <c r="I26" s="24">
        <f t="shared" si="0"/>
        <v>115.3779310752688</v>
      </c>
      <c r="K26" s="10">
        <v>-212.20488</v>
      </c>
      <c r="L26" s="10">
        <v>-39.6505376344086</v>
      </c>
      <c r="M26" s="3"/>
      <c r="N26" s="3"/>
      <c r="P26" s="3">
        <v>-482.29166666666669</v>
      </c>
      <c r="Q26" s="3"/>
      <c r="S26" s="10">
        <v>-52.083333333333329</v>
      </c>
      <c r="U26" s="3"/>
      <c r="X26" s="3">
        <v>0</v>
      </c>
      <c r="Z26" s="3">
        <v>17.822916666666668</v>
      </c>
    </row>
    <row r="27" spans="1:26" x14ac:dyDescent="0.2">
      <c r="A27" s="5">
        <v>1984</v>
      </c>
      <c r="B27" s="10">
        <v>297.37903225806457</v>
      </c>
      <c r="C27" s="10">
        <v>388</v>
      </c>
      <c r="D27" s="10">
        <v>-98.958333333333314</v>
      </c>
      <c r="E27" s="10">
        <v>0</v>
      </c>
      <c r="G27" s="3"/>
      <c r="I27" s="24">
        <f t="shared" si="0"/>
        <v>56.136805161290113</v>
      </c>
      <c r="K27" s="10">
        <v>-108.05616000000001</v>
      </c>
      <c r="L27" s="10">
        <v>-37.668010752688176</v>
      </c>
      <c r="M27" s="3"/>
      <c r="N27" s="3"/>
      <c r="P27" s="3">
        <v>-352.08333333333331</v>
      </c>
      <c r="Q27" s="3"/>
      <c r="S27" s="10">
        <v>-56.25</v>
      </c>
      <c r="U27" s="3"/>
      <c r="X27" s="3">
        <v>0</v>
      </c>
      <c r="Z27" s="3">
        <v>88.5</v>
      </c>
    </row>
    <row r="28" spans="1:26" x14ac:dyDescent="0.2">
      <c r="A28" s="5">
        <v>1985</v>
      </c>
      <c r="B28" s="10">
        <v>233.93817204301075</v>
      </c>
      <c r="C28" s="10">
        <v>550</v>
      </c>
      <c r="D28" s="10">
        <v>56.25</v>
      </c>
      <c r="E28" s="10">
        <v>0</v>
      </c>
      <c r="G28" s="3"/>
      <c r="I28" s="24">
        <f t="shared" si="0"/>
        <v>-56.017707849462454</v>
      </c>
      <c r="K28" s="10">
        <v>-120.47994</v>
      </c>
      <c r="L28" s="10">
        <v>-38.659274193548391</v>
      </c>
      <c r="M28" s="3"/>
      <c r="N28" s="3"/>
      <c r="P28" s="3">
        <v>-602.08333333333337</v>
      </c>
      <c r="Q28" s="3"/>
      <c r="S28" s="10">
        <v>-12.5</v>
      </c>
      <c r="U28" s="3"/>
      <c r="X28" s="3">
        <v>0</v>
      </c>
      <c r="Z28" s="3">
        <v>10.447916666666666</v>
      </c>
    </row>
    <row r="29" spans="1:26" x14ac:dyDescent="0.2">
      <c r="A29" s="5">
        <v>1986</v>
      </c>
      <c r="B29" s="10">
        <v>213.12163978494621</v>
      </c>
      <c r="C29" s="10">
        <v>833</v>
      </c>
      <c r="D29" s="10">
        <v>-61.458333333333336</v>
      </c>
      <c r="E29" s="10">
        <v>0</v>
      </c>
      <c r="G29" s="3"/>
      <c r="I29" s="24">
        <f t="shared" si="0"/>
        <v>-53.007209354838551</v>
      </c>
      <c r="K29" s="10">
        <v>-83.388960000000012</v>
      </c>
      <c r="L29" s="10">
        <v>-34.694220430107528</v>
      </c>
      <c r="M29" s="3"/>
      <c r="N29" s="3"/>
      <c r="P29" s="3">
        <v>-757.29166666666674</v>
      </c>
      <c r="Q29" s="3"/>
      <c r="S29" s="10">
        <v>-45.833333333333336</v>
      </c>
      <c r="U29" s="3"/>
      <c r="X29" s="3">
        <v>0</v>
      </c>
      <c r="Z29" s="3">
        <v>10.447916666666666</v>
      </c>
    </row>
    <row r="30" spans="1:26" x14ac:dyDescent="0.2">
      <c r="A30" s="5">
        <v>1987</v>
      </c>
      <c r="B30" s="10">
        <v>218.07795698924733</v>
      </c>
      <c r="C30" s="10">
        <v>794</v>
      </c>
      <c r="D30" s="10">
        <v>60.416666666666664</v>
      </c>
      <c r="E30" s="10">
        <v>0</v>
      </c>
      <c r="G30" s="3"/>
      <c r="I30" s="24">
        <f t="shared" si="0"/>
        <v>19.493437311827961</v>
      </c>
      <c r="K30" s="10">
        <v>-173.03543999999999</v>
      </c>
      <c r="L30" s="10">
        <v>-39.6505376344086</v>
      </c>
      <c r="M30" s="3"/>
      <c r="N30" s="3"/>
      <c r="P30" s="3">
        <v>-818.75</v>
      </c>
      <c r="Q30" s="3"/>
      <c r="S30" s="10">
        <v>-56.25</v>
      </c>
      <c r="U30" s="3"/>
      <c r="X30" s="3">
        <v>0</v>
      </c>
      <c r="Z30" s="3">
        <v>4.302083333333333</v>
      </c>
    </row>
    <row r="31" spans="1:26" x14ac:dyDescent="0.2">
      <c r="A31" s="5">
        <v>1988</v>
      </c>
      <c r="B31" s="10">
        <v>299.3615591397849</v>
      </c>
      <c r="C31" s="10">
        <v>826.99999999999989</v>
      </c>
      <c r="D31" s="10">
        <v>-52.083333333333329</v>
      </c>
      <c r="E31" s="10">
        <v>0</v>
      </c>
      <c r="G31" s="3"/>
      <c r="I31" s="24">
        <f t="shared" si="0"/>
        <v>-2.4572092473116527</v>
      </c>
      <c r="K31" s="10">
        <v>-243.62478000000002</v>
      </c>
      <c r="L31" s="10">
        <v>-29.737903225806452</v>
      </c>
      <c r="M31" s="3"/>
      <c r="N31" s="3"/>
      <c r="P31" s="3">
        <v>-725</v>
      </c>
      <c r="Q31" s="3"/>
      <c r="S31" s="10">
        <v>-56.25</v>
      </c>
      <c r="U31" s="3"/>
      <c r="X31" s="3">
        <v>0</v>
      </c>
      <c r="Z31" s="3">
        <v>17.208333333333332</v>
      </c>
    </row>
    <row r="32" spans="1:26" x14ac:dyDescent="0.2">
      <c r="A32" s="5">
        <v>1989</v>
      </c>
      <c r="B32" s="10">
        <v>300.35282258064512</v>
      </c>
      <c r="C32" s="10">
        <v>898.99999999999989</v>
      </c>
      <c r="D32" s="10">
        <v>-111.45833333333333</v>
      </c>
      <c r="E32" s="10">
        <v>0</v>
      </c>
      <c r="G32" s="3"/>
      <c r="I32" s="24">
        <f t="shared" si="0"/>
        <v>68.401868064516293</v>
      </c>
      <c r="K32" s="10">
        <v>-125.83836000000001</v>
      </c>
      <c r="L32" s="10">
        <v>-36.676747311827953</v>
      </c>
      <c r="M32" s="3"/>
      <c r="N32" s="3"/>
      <c r="P32" s="3">
        <v>-941.66666666666674</v>
      </c>
      <c r="Q32" s="3"/>
      <c r="S32" s="10">
        <v>-41.666666666666671</v>
      </c>
      <c r="U32" s="3"/>
      <c r="X32" s="3">
        <v>0</v>
      </c>
      <c r="Z32" s="3">
        <v>10.447916666666666</v>
      </c>
    </row>
    <row r="33" spans="1:29" x14ac:dyDescent="0.2">
      <c r="A33" s="5">
        <v>1990</v>
      </c>
      <c r="B33" s="10">
        <v>161.57594086021501</v>
      </c>
      <c r="C33" s="10">
        <v>887.99999999999989</v>
      </c>
      <c r="D33" s="10">
        <v>-67.708333333333329</v>
      </c>
      <c r="E33" s="10">
        <v>-18.834005376344088</v>
      </c>
      <c r="G33" s="3"/>
      <c r="I33" s="24">
        <f t="shared" si="0"/>
        <v>37.237078279570142</v>
      </c>
      <c r="K33" s="10">
        <v>-83.388960000000012</v>
      </c>
      <c r="L33" s="10">
        <v>-34.694220430107528</v>
      </c>
      <c r="M33" s="3"/>
      <c r="N33" s="3"/>
      <c r="P33" s="3">
        <v>-840.625</v>
      </c>
      <c r="Q33" s="3"/>
      <c r="S33" s="10">
        <v>-35.416666666666664</v>
      </c>
      <c r="U33" s="3"/>
      <c r="X33" s="3">
        <v>0</v>
      </c>
      <c r="Z33" s="3">
        <v>6.1458333333333339</v>
      </c>
    </row>
    <row r="34" spans="1:29" x14ac:dyDescent="0.2">
      <c r="A34" s="5">
        <v>1991</v>
      </c>
      <c r="B34" s="10">
        <v>170.49731182795699</v>
      </c>
      <c r="C34" s="10">
        <v>635</v>
      </c>
      <c r="D34" s="10">
        <v>92.708333333333329</v>
      </c>
      <c r="E34" s="10">
        <v>-8.9213709677419359</v>
      </c>
      <c r="G34" s="3"/>
      <c r="I34" s="24">
        <f t="shared" si="0"/>
        <v>-35.384683440860158</v>
      </c>
      <c r="K34" s="10">
        <v>-156.16908000000001</v>
      </c>
      <c r="L34" s="10">
        <v>-32.751344086021504</v>
      </c>
      <c r="M34" s="3"/>
      <c r="N34" s="3"/>
      <c r="P34" s="3">
        <v>-609.05208333333337</v>
      </c>
      <c r="Q34" s="3"/>
      <c r="S34" s="10">
        <v>-40.562499999999993</v>
      </c>
      <c r="U34" s="3"/>
      <c r="X34" s="3">
        <v>0</v>
      </c>
      <c r="Z34" s="3">
        <v>15.364583333333334</v>
      </c>
    </row>
    <row r="35" spans="1:29" x14ac:dyDescent="0.2">
      <c r="A35" s="5">
        <v>1992</v>
      </c>
      <c r="B35" s="30">
        <v>117.9603494623656</v>
      </c>
      <c r="C35" s="22">
        <v>714</v>
      </c>
      <c r="D35" s="22">
        <v>-92.708333333333329</v>
      </c>
      <c r="E35" s="22">
        <v>-3.96505376344086</v>
      </c>
      <c r="F35" s="27"/>
      <c r="G35" s="3"/>
      <c r="H35" s="27"/>
      <c r="I35" s="24">
        <f t="shared" si="0"/>
        <v>111.65730752688177</v>
      </c>
      <c r="J35" s="27"/>
      <c r="K35" s="22">
        <v>-130.10220000000001</v>
      </c>
      <c r="L35" s="22">
        <v>-31.581653225806452</v>
      </c>
      <c r="M35" s="3"/>
      <c r="N35" s="3"/>
      <c r="O35" s="27"/>
      <c r="P35" s="17">
        <v>-592.45833333333326</v>
      </c>
      <c r="Q35" s="3"/>
      <c r="R35" s="27"/>
      <c r="S35" s="22">
        <v>-36.875</v>
      </c>
      <c r="T35" s="27"/>
      <c r="U35" s="3"/>
      <c r="V35" s="27"/>
      <c r="W35" s="27"/>
      <c r="X35" s="17">
        <v>0</v>
      </c>
      <c r="Y35" s="27"/>
      <c r="Z35" s="17">
        <v>55.927083333333321</v>
      </c>
      <c r="AA35" s="27"/>
      <c r="AB35" s="27"/>
      <c r="AC35" s="27"/>
    </row>
    <row r="36" spans="1:29" x14ac:dyDescent="0.2">
      <c r="A36" s="5">
        <v>1993</v>
      </c>
      <c r="B36" s="22">
        <v>98.135080645161281</v>
      </c>
      <c r="C36" s="22">
        <v>696</v>
      </c>
      <c r="D36" s="22">
        <v>-19.791666666666668</v>
      </c>
      <c r="E36" s="22">
        <v>0</v>
      </c>
      <c r="F36" s="27"/>
      <c r="G36" s="3"/>
      <c r="I36" s="24">
        <f t="shared" si="0"/>
        <v>-55.240657903225667</v>
      </c>
      <c r="K36" s="22">
        <v>-179.72658000000001</v>
      </c>
      <c r="L36" s="22">
        <v>-28.657426075268816</v>
      </c>
      <c r="M36" s="3"/>
      <c r="N36" s="3"/>
      <c r="P36" s="17">
        <v>-440.04166666666669</v>
      </c>
      <c r="Q36" s="3"/>
      <c r="S36" s="22">
        <v>-24.583333333333336</v>
      </c>
      <c r="U36" s="3"/>
      <c r="X36" s="17">
        <v>0</v>
      </c>
      <c r="Z36" s="17">
        <v>46.09375</v>
      </c>
    </row>
    <row r="37" spans="1:29" x14ac:dyDescent="0.2">
      <c r="A37" s="5">
        <v>1994</v>
      </c>
      <c r="B37" s="10">
        <v>203.20900537634409</v>
      </c>
      <c r="C37" s="10">
        <v>921</v>
      </c>
      <c r="D37" s="10">
        <v>92.708333333333329</v>
      </c>
      <c r="E37" s="10">
        <v>-23.79032258064516</v>
      </c>
      <c r="G37" s="3"/>
      <c r="I37" s="24">
        <f t="shared" si="0"/>
        <v>-161.92459005376332</v>
      </c>
      <c r="K37" s="10">
        <v>-489.98250000000007</v>
      </c>
      <c r="L37" s="10">
        <v>-28.657426075268816</v>
      </c>
      <c r="M37" s="3"/>
      <c r="N37" s="3"/>
      <c r="P37" s="3">
        <v>-458.47916666666669</v>
      </c>
      <c r="Q37" s="3"/>
      <c r="S37" s="10">
        <v>-34.416666666666664</v>
      </c>
      <c r="U37" s="3"/>
      <c r="X37" s="3">
        <v>0</v>
      </c>
      <c r="Z37" s="3">
        <v>19.666666666666664</v>
      </c>
    </row>
    <row r="38" spans="1:29" x14ac:dyDescent="0.2">
      <c r="A38" s="5">
        <v>1995</v>
      </c>
      <c r="B38" s="10">
        <v>178.42741935483869</v>
      </c>
      <c r="C38" s="10">
        <v>831</v>
      </c>
      <c r="D38" s="10">
        <v>10.416666666666668</v>
      </c>
      <c r="E38" s="10">
        <v>-21.807795698924732</v>
      </c>
      <c r="G38" s="3"/>
      <c r="I38" s="24">
        <f t="shared" si="0"/>
        <v>-61.853874623655884</v>
      </c>
      <c r="K38" s="10">
        <v>-383.37462000000005</v>
      </c>
      <c r="L38" s="10">
        <v>-30.4119623655914</v>
      </c>
      <c r="M38" s="3"/>
      <c r="N38" s="3"/>
      <c r="P38" s="3">
        <v>-441.88541666666663</v>
      </c>
      <c r="Q38" s="3"/>
      <c r="S38" s="10">
        <v>-49.166666666666671</v>
      </c>
      <c r="U38" s="3"/>
      <c r="X38" s="3">
        <v>0</v>
      </c>
      <c r="Z38" s="3">
        <v>31.343750000000004</v>
      </c>
    </row>
    <row r="39" spans="1:29" x14ac:dyDescent="0.2">
      <c r="A39" s="5">
        <v>1996</v>
      </c>
      <c r="B39" s="10">
        <v>181.4012096774193</v>
      </c>
      <c r="C39" s="10">
        <v>754.99999999999989</v>
      </c>
      <c r="D39" s="10">
        <v>-58.333333333333336</v>
      </c>
      <c r="E39" s="10">
        <v>0</v>
      </c>
      <c r="G39" s="3"/>
      <c r="I39" s="24">
        <f t="shared" si="0"/>
        <v>3.9901647849466144</v>
      </c>
      <c r="K39" s="10">
        <v>-299.16540000000003</v>
      </c>
      <c r="L39" s="10">
        <v>-30.996807795698924</v>
      </c>
      <c r="M39" s="3"/>
      <c r="N39" s="3"/>
      <c r="P39" s="3">
        <v>-542.0625</v>
      </c>
      <c r="Q39" s="3"/>
      <c r="S39" s="10">
        <v>-9.8333333333333321</v>
      </c>
      <c r="U39" s="3"/>
      <c r="X39" s="3">
        <v>0</v>
      </c>
      <c r="Z39" s="3">
        <v>0</v>
      </c>
    </row>
    <row r="40" spans="1:29" x14ac:dyDescent="0.2">
      <c r="A40" s="5">
        <v>1997</v>
      </c>
      <c r="B40" s="10">
        <v>146.70698924731181</v>
      </c>
      <c r="C40" s="10">
        <v>633.99999999999989</v>
      </c>
      <c r="D40" s="10">
        <v>40.625</v>
      </c>
      <c r="E40" s="10">
        <v>0</v>
      </c>
      <c r="G40" s="3"/>
      <c r="I40" s="24">
        <f t="shared" si="0"/>
        <v>-20.895529032257969</v>
      </c>
      <c r="K40" s="10">
        <v>-216.6831</v>
      </c>
      <c r="L40" s="10">
        <v>-32.711693548387096</v>
      </c>
      <c r="M40" s="3"/>
      <c r="N40" s="3"/>
      <c r="P40" s="3">
        <v>-531.25</v>
      </c>
      <c r="Q40" s="3"/>
      <c r="S40" s="10">
        <v>-10.416666666666668</v>
      </c>
      <c r="U40" s="3"/>
      <c r="X40" s="3">
        <v>0</v>
      </c>
      <c r="Z40" s="3">
        <v>9.375</v>
      </c>
    </row>
    <row r="41" spans="1:29" x14ac:dyDescent="0.2">
      <c r="A41" s="5">
        <v>1998</v>
      </c>
      <c r="B41" s="10">
        <v>169.50604838709677</v>
      </c>
      <c r="C41" s="10">
        <v>713</v>
      </c>
      <c r="D41" s="10">
        <v>-48.958333333333343</v>
      </c>
      <c r="E41" s="10">
        <v>-1.98252688172043</v>
      </c>
      <c r="G41" s="3"/>
      <c r="I41" s="24">
        <f t="shared" si="0"/>
        <v>8.2167908602150419</v>
      </c>
      <c r="K41" s="10">
        <v>-231.0471</v>
      </c>
      <c r="L41" s="10">
        <v>-30.4119623655914</v>
      </c>
      <c r="M41" s="3"/>
      <c r="N41" s="3"/>
      <c r="P41" s="3">
        <v>-554.96875</v>
      </c>
      <c r="Q41" s="3"/>
      <c r="S41" s="10">
        <v>-7.375</v>
      </c>
      <c r="U41" s="3"/>
      <c r="X41" s="3">
        <v>0</v>
      </c>
      <c r="Z41" s="3">
        <v>15.979166666666668</v>
      </c>
    </row>
    <row r="42" spans="1:29" x14ac:dyDescent="0.2">
      <c r="A42" s="5">
        <v>1999</v>
      </c>
      <c r="B42" s="10">
        <v>196.27016129032256</v>
      </c>
      <c r="C42" s="10">
        <v>669</v>
      </c>
      <c r="D42" s="10">
        <v>9.375</v>
      </c>
      <c r="E42" s="10">
        <v>0</v>
      </c>
      <c r="G42" s="3"/>
      <c r="I42" s="24">
        <f t="shared" si="0"/>
        <v>2.2907577419355789</v>
      </c>
      <c r="K42" s="10">
        <v>-292.45104000000003</v>
      </c>
      <c r="L42" s="10">
        <v>-30.4119623655914</v>
      </c>
      <c r="M42" s="3"/>
      <c r="N42" s="3"/>
      <c r="P42" s="3">
        <v>-509.48958333333337</v>
      </c>
      <c r="Q42" s="3"/>
      <c r="S42" s="10">
        <v>-12.291666666666668</v>
      </c>
      <c r="U42" s="3"/>
      <c r="X42" s="3">
        <v>0</v>
      </c>
      <c r="Z42" s="3">
        <v>32.291666666666664</v>
      </c>
    </row>
    <row r="43" spans="1:29" x14ac:dyDescent="0.2">
      <c r="A43" s="5">
        <v>2000</v>
      </c>
      <c r="B43" s="10">
        <v>151.6633064516129</v>
      </c>
      <c r="C43" s="10">
        <v>574.99999999999989</v>
      </c>
      <c r="D43" s="10">
        <v>0</v>
      </c>
      <c r="E43" s="10">
        <v>0</v>
      </c>
      <c r="G43" s="3"/>
      <c r="I43" s="24">
        <f t="shared" si="0"/>
        <v>49.700820698924815</v>
      </c>
      <c r="K43" s="10">
        <v>-264.56490000000002</v>
      </c>
      <c r="L43" s="10">
        <v>-39.184643817204304</v>
      </c>
      <c r="M43" s="3"/>
      <c r="N43" s="3"/>
      <c r="P43" s="3">
        <v>-418.53125</v>
      </c>
      <c r="Q43" s="3"/>
      <c r="S43" s="10">
        <v>-14.75</v>
      </c>
      <c r="U43" s="3"/>
      <c r="X43" s="3">
        <v>0</v>
      </c>
      <c r="Z43" s="3">
        <v>39.333333333333329</v>
      </c>
    </row>
    <row r="44" spans="1:29" x14ac:dyDescent="0.2">
      <c r="A44" s="5">
        <v>2001</v>
      </c>
      <c r="B44" s="10">
        <v>110</v>
      </c>
      <c r="C44" s="10">
        <v>572</v>
      </c>
      <c r="D44" s="10">
        <v>-42.708333333333336</v>
      </c>
      <c r="E44" s="10">
        <v>0</v>
      </c>
      <c r="G44" s="3"/>
      <c r="I44" s="24">
        <f t="shared" si="0"/>
        <v>7.7833103954803846</v>
      </c>
      <c r="K44" s="10">
        <v>-121.09122000000001</v>
      </c>
      <c r="L44" s="10">
        <v>-21</v>
      </c>
      <c r="M44" s="3"/>
      <c r="N44" s="3"/>
      <c r="P44" s="3">
        <v>-504.98375706214699</v>
      </c>
      <c r="Q44" s="3"/>
      <c r="S44" s="10">
        <v>0</v>
      </c>
      <c r="U44" s="3"/>
      <c r="X44" s="3">
        <v>0</v>
      </c>
      <c r="Z44" s="3">
        <v>0</v>
      </c>
    </row>
    <row r="45" spans="1:29" x14ac:dyDescent="0.2">
      <c r="A45" s="5">
        <v>2002</v>
      </c>
      <c r="B45" s="10">
        <v>56.999999999999993</v>
      </c>
      <c r="C45" s="10">
        <v>595</v>
      </c>
      <c r="D45" s="10">
        <v>41.666666666666671</v>
      </c>
      <c r="E45" s="10">
        <v>0</v>
      </c>
      <c r="G45" s="3"/>
      <c r="I45" s="24">
        <f t="shared" si="0"/>
        <v>-137.76593536723158</v>
      </c>
      <c r="K45" s="10">
        <v>-35.001719999999999</v>
      </c>
      <c r="L45" s="10">
        <v>-9</v>
      </c>
      <c r="M45" s="3"/>
      <c r="N45" s="3"/>
      <c r="P45" s="3">
        <v>-511.89901129943507</v>
      </c>
      <c r="Q45" s="3"/>
      <c r="S45" s="10">
        <v>0</v>
      </c>
      <c r="U45" s="3"/>
      <c r="X45" s="3">
        <v>0</v>
      </c>
      <c r="Z45" s="3">
        <v>0</v>
      </c>
    </row>
    <row r="46" spans="1:29" x14ac:dyDescent="0.2">
      <c r="A46" s="5">
        <v>2003</v>
      </c>
      <c r="B46" s="10">
        <v>53</v>
      </c>
      <c r="C46" s="10">
        <v>498.99999999999994</v>
      </c>
      <c r="D46" s="10">
        <v>-7.2916666666666687</v>
      </c>
      <c r="E46" s="10">
        <v>0</v>
      </c>
      <c r="G46" s="3"/>
      <c r="I46" s="24">
        <f t="shared" si="0"/>
        <v>130.1544198870057</v>
      </c>
      <c r="K46" s="10">
        <v>-38.477160000000005</v>
      </c>
      <c r="L46" s="10">
        <v>-10.999999999999998</v>
      </c>
      <c r="M46" s="3"/>
      <c r="N46" s="3"/>
      <c r="P46" s="3">
        <v>-625.38559322033905</v>
      </c>
      <c r="Q46" s="3"/>
      <c r="S46" s="10">
        <v>0</v>
      </c>
      <c r="U46" s="3"/>
      <c r="X46" s="3">
        <v>0</v>
      </c>
      <c r="Z46" s="3">
        <v>0</v>
      </c>
    </row>
    <row r="47" spans="1:29" x14ac:dyDescent="0.2">
      <c r="A47" s="5">
        <v>2004</v>
      </c>
      <c r="B47" s="10">
        <v>28.548387096774192</v>
      </c>
      <c r="C47" s="10">
        <v>1022.2847999999999</v>
      </c>
      <c r="D47" s="10">
        <v>0</v>
      </c>
      <c r="E47" s="10">
        <v>-19.65642096774193</v>
      </c>
      <c r="G47" s="3"/>
      <c r="I47" s="24">
        <f t="shared" si="0"/>
        <v>-21.379346129032115</v>
      </c>
      <c r="K47" s="10">
        <v>-193.28004000000001</v>
      </c>
      <c r="L47" s="10">
        <v>-12.070219999999999</v>
      </c>
      <c r="M47" s="3"/>
      <c r="N47" s="3"/>
      <c r="P47" s="3">
        <v>-804.44716000000005</v>
      </c>
      <c r="Q47" s="3"/>
      <c r="S47" s="10">
        <v>0</v>
      </c>
      <c r="U47" s="3"/>
      <c r="X47" s="3">
        <v>0</v>
      </c>
      <c r="Z47" s="3">
        <v>0</v>
      </c>
    </row>
    <row r="48" spans="1:29" x14ac:dyDescent="0.2">
      <c r="A48" s="5">
        <v>2005</v>
      </c>
      <c r="B48" s="10">
        <v>14.274193548387096</v>
      </c>
      <c r="C48" s="10">
        <v>1067.9039999999998</v>
      </c>
      <c r="D48" s="10">
        <v>0</v>
      </c>
      <c r="E48" s="10">
        <v>0</v>
      </c>
      <c r="G48" s="3"/>
      <c r="I48" s="24">
        <f t="shared" si="0"/>
        <v>-64.600513548386971</v>
      </c>
      <c r="K48" s="10">
        <v>-329.46696000000003</v>
      </c>
      <c r="L48" s="10">
        <v>-10.661299999999999</v>
      </c>
      <c r="M48" s="3"/>
      <c r="N48" s="3"/>
      <c r="P48" s="3">
        <v>-677.44941999999992</v>
      </c>
      <c r="Q48" s="3"/>
      <c r="S48" s="10">
        <v>0</v>
      </c>
      <c r="U48" s="3"/>
      <c r="X48" s="3">
        <v>0</v>
      </c>
      <c r="Z48" s="3">
        <v>0</v>
      </c>
    </row>
    <row r="49" spans="1:26" x14ac:dyDescent="0.2">
      <c r="A49" s="5">
        <v>2006</v>
      </c>
      <c r="B49" s="10">
        <v>49.483870967741929</v>
      </c>
      <c r="C49" s="10">
        <v>979.43039999999996</v>
      </c>
      <c r="D49" s="10">
        <v>-17.127359999999999</v>
      </c>
      <c r="E49" s="10">
        <v>0</v>
      </c>
      <c r="G49" s="3"/>
      <c r="I49" s="24">
        <f t="shared" si="0"/>
        <v>-56.328282967741984</v>
      </c>
      <c r="K49" s="10">
        <v>-298.962468</v>
      </c>
      <c r="L49" s="10">
        <v>-14.375939999999998</v>
      </c>
      <c r="M49" s="3"/>
      <c r="N49" s="3"/>
      <c r="P49" s="3">
        <v>-642.12022000000002</v>
      </c>
      <c r="Q49" s="3"/>
      <c r="S49" s="10">
        <v>0</v>
      </c>
      <c r="U49" s="3"/>
      <c r="X49" s="3">
        <v>0</v>
      </c>
      <c r="Z49" s="3">
        <v>0</v>
      </c>
    </row>
    <row r="50" spans="1:26" x14ac:dyDescent="0.2">
      <c r="A50" s="6">
        <v>2007</v>
      </c>
      <c r="B50" s="19">
        <v>61.818429999999999</v>
      </c>
      <c r="C50" s="19">
        <v>1278.9143157599999</v>
      </c>
      <c r="D50" s="19">
        <v>41.083048800000029</v>
      </c>
      <c r="E50" s="19">
        <v>-33.0469984</v>
      </c>
      <c r="G50" s="3"/>
      <c r="I50" s="24">
        <f t="shared" si="0"/>
        <v>-118.95632416000012</v>
      </c>
      <c r="K50" s="19">
        <v>-318.12496200000004</v>
      </c>
      <c r="L50" s="19">
        <v>-15.687509999999998</v>
      </c>
      <c r="M50" s="3"/>
      <c r="N50" s="3"/>
      <c r="P50" s="15">
        <v>-876</v>
      </c>
      <c r="Q50" s="3"/>
      <c r="S50" s="19">
        <v>0</v>
      </c>
      <c r="U50" s="3"/>
      <c r="X50" s="19">
        <v>0</v>
      </c>
      <c r="Z50" s="15">
        <v>20</v>
      </c>
    </row>
    <row r="51" spans="1:26" x14ac:dyDescent="0.2">
      <c r="A51" s="6">
        <v>2008</v>
      </c>
      <c r="B51" s="19">
        <v>53.438659999999999</v>
      </c>
      <c r="C51" s="19">
        <v>1336</v>
      </c>
      <c r="D51" s="19">
        <v>-29.092168800000024</v>
      </c>
      <c r="E51" s="19">
        <v>-39.882480137599998</v>
      </c>
      <c r="G51" s="3"/>
      <c r="I51" s="24">
        <f t="shared" si="0"/>
        <v>185.57434842560008</v>
      </c>
      <c r="K51" s="19">
        <v>-433.84464000000003</v>
      </c>
      <c r="L51" s="19">
        <v>-13.704519999999999</v>
      </c>
      <c r="M51" s="3"/>
      <c r="N51" s="3"/>
      <c r="P51" s="15">
        <v>-1051</v>
      </c>
      <c r="Q51" s="3"/>
      <c r="S51" s="19">
        <v>0</v>
      </c>
      <c r="U51" s="3"/>
      <c r="X51" s="19">
        <v>0</v>
      </c>
      <c r="Z51" s="19">
        <v>7.4891994879999988</v>
      </c>
    </row>
    <row r="52" spans="1:26" x14ac:dyDescent="0.2">
      <c r="A52" s="6">
        <v>2009</v>
      </c>
      <c r="B52" s="19">
        <v>44.662409999999994</v>
      </c>
      <c r="C52" s="19">
        <v>888.88471020719976</v>
      </c>
      <c r="D52" s="19">
        <v>45.895780800000004</v>
      </c>
      <c r="E52" s="19">
        <v>-37.191133359999995</v>
      </c>
      <c r="G52" s="3"/>
      <c r="I52" s="24">
        <f t="shared" si="0"/>
        <v>-115.75541663999991</v>
      </c>
      <c r="K52" s="19">
        <v>-385.95636000000002</v>
      </c>
      <c r="L52" s="19">
        <v>-14.73171</v>
      </c>
      <c r="M52" s="3"/>
      <c r="N52" s="3"/>
      <c r="P52" s="19">
        <v>-420.03335787119988</v>
      </c>
      <c r="Q52" s="3"/>
      <c r="S52" s="19">
        <v>0</v>
      </c>
      <c r="U52" s="3"/>
      <c r="X52" s="19">
        <v>0</v>
      </c>
      <c r="Z52" s="19">
        <v>5.774923136</v>
      </c>
    </row>
    <row r="53" spans="1:26" x14ac:dyDescent="0.2">
      <c r="A53" s="6">
        <v>2010</v>
      </c>
      <c r="B53" s="19">
        <v>35.063699999999997</v>
      </c>
      <c r="C53" s="19">
        <v>1252.4713296119999</v>
      </c>
      <c r="D53" s="19">
        <v>22</v>
      </c>
      <c r="E53" s="19">
        <v>-26.265636799999999</v>
      </c>
      <c r="G53" s="3"/>
      <c r="I53" s="24">
        <f t="shared" si="0"/>
        <v>-123.3714819999999</v>
      </c>
      <c r="K53" s="19">
        <v>-424.71378000000004</v>
      </c>
      <c r="L53" s="19">
        <v>-14.252039999999999</v>
      </c>
      <c r="M53" s="3"/>
      <c r="N53" s="3"/>
      <c r="P53" s="19">
        <v>-710.33785561199988</v>
      </c>
      <c r="Q53" s="3"/>
      <c r="S53" s="19">
        <v>0</v>
      </c>
      <c r="U53" s="3"/>
      <c r="X53" s="19">
        <v>0</v>
      </c>
      <c r="Z53" s="19">
        <v>10.5942352</v>
      </c>
    </row>
    <row r="54" spans="1:26" x14ac:dyDescent="0.2">
      <c r="A54" s="6">
        <v>2011</v>
      </c>
      <c r="B54" s="19">
        <v>50.162979999999997</v>
      </c>
      <c r="C54" s="19">
        <v>1549.6132849919998</v>
      </c>
      <c r="D54" s="19">
        <v>-0.73186704000005498</v>
      </c>
      <c r="E54" s="19">
        <v>-32.035846636000002</v>
      </c>
      <c r="G54" s="3"/>
      <c r="I54" s="24">
        <f t="shared" si="0"/>
        <v>-164.77292336399967</v>
      </c>
      <c r="K54" s="19">
        <v>-539.23968000000002</v>
      </c>
      <c r="L54" s="19">
        <v>-14.767109999999999</v>
      </c>
      <c r="M54" s="3"/>
      <c r="N54" s="3"/>
      <c r="P54" s="19">
        <v>-837.93512759999999</v>
      </c>
      <c r="Q54" s="3"/>
      <c r="S54" s="19">
        <v>0</v>
      </c>
      <c r="U54" s="3"/>
      <c r="X54" s="19">
        <v>0</v>
      </c>
      <c r="Z54" s="19">
        <v>10.293710352</v>
      </c>
    </row>
    <row r="55" spans="1:26" x14ac:dyDescent="0.2">
      <c r="A55" s="6">
        <v>2012</v>
      </c>
      <c r="B55" s="19">
        <v>53.537779999999998</v>
      </c>
      <c r="C55" s="19">
        <v>1299.0435932735998</v>
      </c>
      <c r="D55" s="19">
        <v>86</v>
      </c>
      <c r="E55" s="19">
        <v>-61.417137755999995</v>
      </c>
      <c r="G55" s="3"/>
      <c r="I55" s="24">
        <f t="shared" si="0"/>
        <v>-141.98438376399952</v>
      </c>
      <c r="K55" s="19">
        <v>-519.78834000000006</v>
      </c>
      <c r="L55" s="19">
        <v>-14.590699999999998</v>
      </c>
      <c r="M55" s="3"/>
      <c r="N55" s="3"/>
      <c r="P55" s="19">
        <v>-692.06717447999995</v>
      </c>
      <c r="Q55" s="3"/>
      <c r="S55" s="19">
        <v>0</v>
      </c>
      <c r="U55" s="3"/>
      <c r="X55" s="19">
        <v>0</v>
      </c>
      <c r="Z55" s="19">
        <v>8.7336372735999994</v>
      </c>
    </row>
    <row r="56" spans="1:26" x14ac:dyDescent="0.2">
      <c r="A56" s="6">
        <v>2013</v>
      </c>
      <c r="B56" s="19">
        <v>46.903820000000003</v>
      </c>
      <c r="C56" s="19">
        <v>1204.9883753903998</v>
      </c>
      <c r="D56" s="19">
        <v>42.173733599999998</v>
      </c>
      <c r="E56" s="19">
        <v>-27.517113522399995</v>
      </c>
      <c r="G56" s="3"/>
      <c r="I56" s="24">
        <f t="shared" si="0"/>
        <v>-141.50490647759989</v>
      </c>
      <c r="K56" s="19">
        <v>-459.07074000000006</v>
      </c>
      <c r="L56" s="19">
        <v>-14.042</v>
      </c>
      <c r="M56" s="3"/>
      <c r="N56" s="3"/>
      <c r="P56" s="19">
        <v>-644.70029004639991</v>
      </c>
      <c r="Q56" s="3"/>
      <c r="S56" s="19">
        <v>0</v>
      </c>
      <c r="U56" s="3"/>
      <c r="X56" s="19">
        <v>0</v>
      </c>
      <c r="Z56" s="19">
        <v>7.2308789439999996</v>
      </c>
    </row>
    <row r="57" spans="1:26" x14ac:dyDescent="0.2">
      <c r="A57" s="6">
        <v>2014</v>
      </c>
      <c r="B57" s="19">
        <v>33.364795000000001</v>
      </c>
      <c r="C57" s="19">
        <v>1463.57524584</v>
      </c>
      <c r="D57" s="19">
        <v>66.36262320000003</v>
      </c>
      <c r="E57" s="19">
        <v>-16.860995840000001</v>
      </c>
      <c r="G57" s="3"/>
      <c r="I57" s="24">
        <f t="shared" si="0"/>
        <v>-171.92608415999973</v>
      </c>
      <c r="K57" s="19">
        <v>-542.36358000000007</v>
      </c>
      <c r="L57" s="19">
        <v>-11.973754999999999</v>
      </c>
      <c r="M57" s="3"/>
      <c r="N57" s="3"/>
      <c r="P57" s="19">
        <v>-814.27996464000012</v>
      </c>
      <c r="Q57" s="3"/>
      <c r="S57" s="19">
        <v>0</v>
      </c>
      <c r="U57" s="3"/>
      <c r="X57" s="19">
        <v>0</v>
      </c>
      <c r="Z57" s="19">
        <v>5.8982843999999996</v>
      </c>
    </row>
    <row r="58" spans="1:26" x14ac:dyDescent="0.2">
      <c r="A58" s="6">
        <v>2015</v>
      </c>
      <c r="B58" s="19">
        <v>19.825770000000002</v>
      </c>
      <c r="C58" s="19">
        <v>1431.61745832</v>
      </c>
      <c r="D58" s="19">
        <v>70.786036799999962</v>
      </c>
      <c r="E58" s="19">
        <v>-8.4589059023999997</v>
      </c>
      <c r="G58" s="3"/>
      <c r="I58" s="24">
        <f t="shared" si="0"/>
        <v>-155.4897940976</v>
      </c>
      <c r="K58" s="19">
        <v>-524.71637999999996</v>
      </c>
      <c r="L58" s="19">
        <v>-9.9055099999999996</v>
      </c>
      <c r="M58" s="3"/>
      <c r="N58" s="3"/>
      <c r="P58" s="19">
        <v>-818.81493191999994</v>
      </c>
      <c r="Q58" s="3"/>
      <c r="S58" s="19">
        <v>0</v>
      </c>
      <c r="U58" s="3"/>
      <c r="X58" s="19">
        <v>0</v>
      </c>
      <c r="Z58" s="19">
        <v>4.8437431999999996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Z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9" width="7.33203125" style="1" customWidth="1"/>
    <col min="10" max="10" width="2.44140625" style="1" customWidth="1"/>
    <col min="11" max="19" width="7.109375" style="1" customWidth="1"/>
    <col min="20" max="20" width="2.5546875" style="1" customWidth="1"/>
    <col min="21" max="26" width="5.88671875" style="1" customWidth="1"/>
    <col min="27" max="16384" width="11.44140625" style="1"/>
  </cols>
  <sheetData>
    <row r="1" spans="1:26" x14ac:dyDescent="0.2">
      <c r="A1" s="25" t="s">
        <v>54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62.928581871345031</v>
      </c>
      <c r="D3" s="3">
        <v>0</v>
      </c>
      <c r="E3" s="3">
        <v>0</v>
      </c>
      <c r="F3" s="3"/>
      <c r="I3" s="3">
        <f>-SUM(B3:H3)-P3-S3+Z3</f>
        <v>-2.9623371456066252</v>
      </c>
      <c r="N3" s="3">
        <v>62.928581871345031</v>
      </c>
      <c r="P3" s="3">
        <v>0</v>
      </c>
      <c r="Q3" s="3"/>
      <c r="S3" s="3">
        <v>0</v>
      </c>
      <c r="T3" s="3"/>
      <c r="Z3" s="3">
        <v>59.966244725738406</v>
      </c>
    </row>
    <row r="4" spans="1:26" x14ac:dyDescent="0.2">
      <c r="A4" s="5">
        <v>1961</v>
      </c>
      <c r="B4" s="3">
        <v>78.341666666666669</v>
      </c>
      <c r="D4" s="3">
        <v>13.056944444444449</v>
      </c>
      <c r="E4" s="3">
        <v>0</v>
      </c>
      <c r="F4" s="3"/>
      <c r="I4" s="3">
        <f t="shared" ref="I4:I35" si="0">-SUM(B4:H4)-P4-S4+Z4</f>
        <v>-4.1749824191279856</v>
      </c>
      <c r="N4" s="3">
        <v>78.341666666666669</v>
      </c>
      <c r="P4" s="3">
        <v>0</v>
      </c>
      <c r="Q4" s="3"/>
      <c r="S4" s="3">
        <v>0</v>
      </c>
      <c r="T4" s="3"/>
      <c r="Z4" s="3">
        <v>87.223628691983137</v>
      </c>
    </row>
    <row r="5" spans="1:26" x14ac:dyDescent="0.2">
      <c r="A5" s="5">
        <v>1962</v>
      </c>
      <c r="B5" s="3">
        <v>217.15760233918127</v>
      </c>
      <c r="D5" s="3">
        <v>-56.547368421052632</v>
      </c>
      <c r="E5" s="3">
        <v>0</v>
      </c>
      <c r="F5" s="3"/>
      <c r="I5" s="3">
        <f t="shared" si="0"/>
        <v>-5.3606660374564541</v>
      </c>
      <c r="N5" s="3">
        <v>217.15760233918127</v>
      </c>
      <c r="P5" s="3">
        <v>0</v>
      </c>
      <c r="Q5" s="3"/>
      <c r="S5" s="3">
        <v>-36.225657894736848</v>
      </c>
      <c r="T5" s="3"/>
      <c r="Z5" s="3">
        <v>119.02390998593533</v>
      </c>
    </row>
    <row r="6" spans="1:26" x14ac:dyDescent="0.2">
      <c r="A6" s="5">
        <v>1963</v>
      </c>
      <c r="B6" s="3">
        <v>297.0700292397662</v>
      </c>
      <c r="D6" s="3">
        <v>-39.367178362573114</v>
      </c>
      <c r="E6" s="3">
        <v>0</v>
      </c>
      <c r="F6" s="3"/>
      <c r="I6" s="3">
        <f t="shared" si="0"/>
        <v>-59.097682100821771</v>
      </c>
      <c r="N6" s="3">
        <v>297.0700292397662</v>
      </c>
      <c r="P6" s="3">
        <v>-6.2368421052631575</v>
      </c>
      <c r="Q6" s="3"/>
      <c r="S6" s="3">
        <v>-101.51038011695908</v>
      </c>
      <c r="T6" s="3"/>
      <c r="Z6" s="3">
        <v>90.857946554149095</v>
      </c>
    </row>
    <row r="7" spans="1:26" x14ac:dyDescent="0.2">
      <c r="A7" s="5">
        <v>1964</v>
      </c>
      <c r="B7" s="3">
        <v>261.92426900584798</v>
      </c>
      <c r="D7" s="3">
        <v>10.798976608187134</v>
      </c>
      <c r="E7" s="3">
        <v>0</v>
      </c>
      <c r="F7" s="3"/>
      <c r="I7" s="3">
        <f t="shared" si="0"/>
        <v>-45.340082537567568</v>
      </c>
      <c r="N7" s="3">
        <v>261.92426900584798</v>
      </c>
      <c r="P7" s="3">
        <v>-14.968421052631578</v>
      </c>
      <c r="Q7" s="3"/>
      <c r="S7" s="3">
        <v>-131.5511695906433</v>
      </c>
      <c r="T7" s="3"/>
      <c r="Z7" s="3">
        <v>80.863572433192687</v>
      </c>
    </row>
    <row r="8" spans="1:26" x14ac:dyDescent="0.2">
      <c r="A8" s="5">
        <v>1965</v>
      </c>
      <c r="B8" s="3">
        <v>265.65482456140353</v>
      </c>
      <c r="D8" s="3">
        <v>0</v>
      </c>
      <c r="E8" s="3">
        <v>0</v>
      </c>
      <c r="F8" s="3"/>
      <c r="I8" s="3">
        <f t="shared" si="0"/>
        <v>-43.290002035679919</v>
      </c>
      <c r="N8" s="3">
        <v>265.65482456140353</v>
      </c>
      <c r="P8" s="3">
        <v>-25.778947368421054</v>
      </c>
      <c r="Q8" s="3"/>
      <c r="S8" s="3">
        <v>-112.99656432748539</v>
      </c>
      <c r="T8" s="3"/>
      <c r="Z8" s="3">
        <v>83.589310829817165</v>
      </c>
    </row>
    <row r="9" spans="1:26" x14ac:dyDescent="0.2">
      <c r="A9" s="5">
        <v>1966</v>
      </c>
      <c r="B9" s="3">
        <v>316.11549707602336</v>
      </c>
      <c r="D9" s="3">
        <v>25.32850877192983</v>
      </c>
      <c r="E9" s="3">
        <v>0</v>
      </c>
      <c r="F9" s="3"/>
      <c r="I9" s="3">
        <f t="shared" si="0"/>
        <v>-41.609334517728826</v>
      </c>
      <c r="N9" s="3">
        <v>316.11549707602336</v>
      </c>
      <c r="P9" s="3">
        <v>-16.943421052631582</v>
      </c>
      <c r="Q9" s="3"/>
      <c r="S9" s="3">
        <v>-131.15847953216374</v>
      </c>
      <c r="T9" s="3"/>
      <c r="Z9" s="3">
        <v>151.73277074542901</v>
      </c>
    </row>
    <row r="10" spans="1:26" x14ac:dyDescent="0.2">
      <c r="A10" s="5">
        <v>1967</v>
      </c>
      <c r="B10" s="3">
        <v>324.9510233918129</v>
      </c>
      <c r="D10" s="3">
        <v>-56.056505847953225</v>
      </c>
      <c r="E10" s="3">
        <v>-2.0616228070175442</v>
      </c>
      <c r="F10" s="3"/>
      <c r="I10" s="3">
        <f t="shared" si="0"/>
        <v>4.4007124879710204</v>
      </c>
      <c r="N10" s="3">
        <v>324.9510233918129</v>
      </c>
      <c r="P10" s="3">
        <v>-27.442105263157892</v>
      </c>
      <c r="Q10" s="3"/>
      <c r="S10" s="3">
        <v>-142.93918128654971</v>
      </c>
      <c r="T10" s="3"/>
      <c r="Z10" s="3">
        <v>100.85232067510552</v>
      </c>
    </row>
    <row r="11" spans="1:26" x14ac:dyDescent="0.2">
      <c r="A11" s="5">
        <v>1968</v>
      </c>
      <c r="B11" s="3">
        <v>325.3437134502924</v>
      </c>
      <c r="D11" s="3">
        <v>23.463230994152049</v>
      </c>
      <c r="E11" s="3">
        <v>-51.933260233918134</v>
      </c>
      <c r="F11" s="3"/>
      <c r="I11" s="3">
        <f t="shared" si="0"/>
        <v>-22.821911318380344</v>
      </c>
      <c r="N11" s="3">
        <v>325.3437134502924</v>
      </c>
      <c r="P11" s="3">
        <v>-36.069736842105264</v>
      </c>
      <c r="Q11" s="3"/>
      <c r="S11" s="3">
        <v>-123.50102339181288</v>
      </c>
      <c r="T11" s="3"/>
      <c r="Z11" s="3">
        <v>114.48101265822784</v>
      </c>
    </row>
    <row r="12" spans="1:26" x14ac:dyDescent="0.2">
      <c r="A12" s="5">
        <v>1969</v>
      </c>
      <c r="B12" s="3">
        <v>394.35899122807024</v>
      </c>
      <c r="D12" s="3">
        <v>35.734795321637428</v>
      </c>
      <c r="E12" s="3">
        <v>-100.43048245614035</v>
      </c>
      <c r="F12" s="3"/>
      <c r="I12" s="3">
        <f t="shared" si="0"/>
        <v>4.2950745799096524</v>
      </c>
      <c r="N12" s="3">
        <v>394.35899122807024</v>
      </c>
      <c r="P12" s="3">
        <v>-53.428947368421049</v>
      </c>
      <c r="Q12" s="3"/>
      <c r="S12" s="3">
        <v>-93.362061403508775</v>
      </c>
      <c r="T12" s="3"/>
      <c r="Z12" s="3">
        <v>187.16736990154712</v>
      </c>
    </row>
    <row r="13" spans="1:26" x14ac:dyDescent="0.2">
      <c r="A13" s="5">
        <v>1970</v>
      </c>
      <c r="B13" s="3">
        <v>494.78947368421063</v>
      </c>
      <c r="D13" s="3">
        <v>-13.744152046783627</v>
      </c>
      <c r="E13" s="3">
        <v>-125.66081871345031</v>
      </c>
      <c r="F13" s="3"/>
      <c r="I13" s="3">
        <f t="shared" si="0"/>
        <v>19.865497076023331</v>
      </c>
      <c r="N13" s="3">
        <v>494.78947368421063</v>
      </c>
      <c r="P13" s="3">
        <v>-92.513157894736835</v>
      </c>
      <c r="Q13" s="3"/>
      <c r="S13" s="3">
        <v>-103.08114035087719</v>
      </c>
      <c r="T13" s="3"/>
      <c r="Z13" s="3">
        <v>179.655701754386</v>
      </c>
    </row>
    <row r="14" spans="1:26" x14ac:dyDescent="0.2">
      <c r="A14" s="5">
        <v>1971</v>
      </c>
      <c r="B14" s="3">
        <v>533.07675438596505</v>
      </c>
      <c r="D14" s="3">
        <v>34.360380116959064</v>
      </c>
      <c r="E14" s="3">
        <v>-131.5511695906433</v>
      </c>
      <c r="F14" s="3"/>
      <c r="I14" s="3">
        <f t="shared" si="0"/>
        <v>-6.0058479532164313</v>
      </c>
      <c r="N14" s="3">
        <v>533.07675438596505</v>
      </c>
      <c r="P14" s="3">
        <v>-139.28947368421052</v>
      </c>
      <c r="Q14" s="3"/>
      <c r="S14" s="3">
        <v>-89.336988304093566</v>
      </c>
      <c r="T14" s="3"/>
      <c r="Z14" s="3">
        <v>201.25365497076027</v>
      </c>
    </row>
    <row r="15" spans="1:26" x14ac:dyDescent="0.2">
      <c r="A15" s="5">
        <v>1972</v>
      </c>
      <c r="B15" s="3">
        <v>528.16812865497081</v>
      </c>
      <c r="D15" s="3">
        <v>-19.634502923976612</v>
      </c>
      <c r="E15" s="3">
        <v>-111.91666666666669</v>
      </c>
      <c r="F15" s="3"/>
      <c r="I15" s="3">
        <f t="shared" si="0"/>
        <v>-15.880847953216403</v>
      </c>
      <c r="N15" s="3">
        <v>528.16812865497081</v>
      </c>
      <c r="P15" s="3">
        <v>-120.57894736842105</v>
      </c>
      <c r="Q15" s="3"/>
      <c r="S15" s="3">
        <v>-93.2638888888889</v>
      </c>
      <c r="T15" s="3"/>
      <c r="Z15" s="3">
        <v>166.89327485380119</v>
      </c>
    </row>
    <row r="16" spans="1:26" x14ac:dyDescent="0.2">
      <c r="A16" s="5">
        <v>1973</v>
      </c>
      <c r="B16" s="3">
        <v>578.23611111111109</v>
      </c>
      <c r="D16" s="3">
        <v>-88.355263157894768</v>
      </c>
      <c r="E16" s="3">
        <v>-23.561403508771932</v>
      </c>
      <c r="F16" s="3"/>
      <c r="I16" s="3">
        <f t="shared" si="0"/>
        <v>-82.464912280701697</v>
      </c>
      <c r="N16" s="3">
        <v>578.23611111111109</v>
      </c>
      <c r="P16" s="3">
        <v>-141.36842105263156</v>
      </c>
      <c r="Q16" s="3"/>
      <c r="S16" s="3">
        <v>-98.172514619883046</v>
      </c>
      <c r="T16" s="3"/>
      <c r="Z16" s="3">
        <v>144.31359649122805</v>
      </c>
    </row>
    <row r="17" spans="1:26" x14ac:dyDescent="0.2">
      <c r="A17" s="5">
        <v>1974</v>
      </c>
      <c r="B17" s="3">
        <v>555.65643274853812</v>
      </c>
      <c r="D17" s="3">
        <v>0.98172514619883056</v>
      </c>
      <c r="E17" s="3">
        <v>-14.725877192982457</v>
      </c>
      <c r="F17" s="3"/>
      <c r="I17" s="3">
        <f t="shared" si="0"/>
        <v>-109.02923976608201</v>
      </c>
      <c r="N17" s="3">
        <v>555.65643274853812</v>
      </c>
      <c r="P17" s="3">
        <v>-193.34210526315786</v>
      </c>
      <c r="Q17" s="3"/>
      <c r="S17" s="3">
        <v>-85.410087719298261</v>
      </c>
      <c r="T17" s="3"/>
      <c r="Z17" s="3">
        <v>154.1308479532164</v>
      </c>
    </row>
    <row r="18" spans="1:26" x14ac:dyDescent="0.2">
      <c r="A18" s="5">
        <v>1975</v>
      </c>
      <c r="B18" s="3">
        <v>495.77119883040939</v>
      </c>
      <c r="D18" s="3">
        <v>68.720760233918128</v>
      </c>
      <c r="E18" s="3">
        <v>-155.11257309941524</v>
      </c>
      <c r="F18" s="3"/>
      <c r="I18" s="3">
        <f t="shared" si="0"/>
        <v>-83.388888888888815</v>
      </c>
      <c r="N18" s="3">
        <v>495.77119883040939</v>
      </c>
      <c r="P18" s="3">
        <v>-142.40789473684211</v>
      </c>
      <c r="Q18" s="3"/>
      <c r="S18" s="3">
        <v>-65.775584795321649</v>
      </c>
      <c r="T18" s="3"/>
      <c r="Z18" s="3">
        <v>117.80701754385966</v>
      </c>
    </row>
    <row r="19" spans="1:26" x14ac:dyDescent="0.2">
      <c r="A19" s="5">
        <v>1976</v>
      </c>
      <c r="B19" s="3">
        <v>508.53362573099429</v>
      </c>
      <c r="D19" s="3">
        <v>-30.433479532163751</v>
      </c>
      <c r="E19" s="3">
        <v>-123.69736842105266</v>
      </c>
      <c r="F19" s="3"/>
      <c r="I19" s="3">
        <f t="shared" si="0"/>
        <v>6.9298245614034784</v>
      </c>
      <c r="N19" s="3">
        <v>508.53362573099429</v>
      </c>
      <c r="P19" s="3">
        <v>-124.73684210526316</v>
      </c>
      <c r="Q19" s="3"/>
      <c r="S19" s="3">
        <v>-81.483187134502927</v>
      </c>
      <c r="T19" s="3"/>
      <c r="Z19" s="3">
        <v>155.11257309941524</v>
      </c>
    </row>
    <row r="20" spans="1:26" x14ac:dyDescent="0.2">
      <c r="A20" s="5">
        <v>1977</v>
      </c>
      <c r="B20" s="3">
        <v>556.63815789473676</v>
      </c>
      <c r="D20" s="3">
        <v>29.451754385964914</v>
      </c>
      <c r="E20" s="3">
        <v>-200.27192982456143</v>
      </c>
      <c r="F20" s="3"/>
      <c r="I20" s="3">
        <f t="shared" si="0"/>
        <v>-3.2916666666665719</v>
      </c>
      <c r="N20" s="3">
        <v>556.63815789473676</v>
      </c>
      <c r="P20" s="3">
        <v>-152.80263157894734</v>
      </c>
      <c r="Q20" s="3"/>
      <c r="S20" s="3">
        <v>-87.373538011695913</v>
      </c>
      <c r="T20" s="3"/>
      <c r="Z20" s="3">
        <v>142.35014619883043</v>
      </c>
    </row>
    <row r="21" spans="1:26" x14ac:dyDescent="0.2">
      <c r="A21" s="5">
        <v>1978</v>
      </c>
      <c r="B21" s="3">
        <v>668.55482456140362</v>
      </c>
      <c r="D21" s="3">
        <v>34.360380116959064</v>
      </c>
      <c r="E21" s="3">
        <v>-311.20687134502936</v>
      </c>
      <c r="F21" s="3"/>
      <c r="I21" s="3">
        <f t="shared" si="0"/>
        <v>-16.169590643274773</v>
      </c>
      <c r="N21" s="3">
        <v>668.55482456140362</v>
      </c>
      <c r="P21" s="3">
        <v>-115.38157894736842</v>
      </c>
      <c r="Q21" s="3"/>
      <c r="S21" s="3">
        <v>-93.2638888888889</v>
      </c>
      <c r="T21" s="3"/>
      <c r="Z21" s="3">
        <v>166.89327485380119</v>
      </c>
    </row>
    <row r="22" spans="1:26" x14ac:dyDescent="0.2">
      <c r="A22" s="5">
        <v>1979</v>
      </c>
      <c r="B22" s="3">
        <v>603.76096491228066</v>
      </c>
      <c r="D22" s="3">
        <v>19.634502923976612</v>
      </c>
      <c r="E22" s="3">
        <v>-194.38157894736844</v>
      </c>
      <c r="F22" s="3"/>
      <c r="I22" s="3">
        <f t="shared" si="0"/>
        <v>15.245614035087925</v>
      </c>
      <c r="N22" s="3">
        <v>603.76096491228066</v>
      </c>
      <c r="P22" s="3">
        <v>-150.72368421052633</v>
      </c>
      <c r="Q22" s="3"/>
      <c r="S22" s="3">
        <v>-85.410087719298261</v>
      </c>
      <c r="T22" s="3"/>
      <c r="Z22" s="3">
        <v>208.12573099415212</v>
      </c>
    </row>
    <row r="23" spans="1:26" x14ac:dyDescent="0.2">
      <c r="A23" s="5">
        <v>1980</v>
      </c>
      <c r="B23" s="3">
        <v>637.13961988304106</v>
      </c>
      <c r="D23" s="3">
        <v>-166.89327485380119</v>
      </c>
      <c r="E23" s="3">
        <v>-236.59576023391818</v>
      </c>
      <c r="F23" s="3"/>
      <c r="I23" s="3">
        <f t="shared" si="0"/>
        <v>66.410818713450269</v>
      </c>
      <c r="N23" s="3">
        <v>637.13961988304106</v>
      </c>
      <c r="P23" s="3">
        <v>-29.105263157894736</v>
      </c>
      <c r="Q23" s="3"/>
      <c r="S23" s="3">
        <v>-90.318713450292407</v>
      </c>
      <c r="T23" s="3"/>
      <c r="Z23" s="3">
        <v>180.63742690058481</v>
      </c>
    </row>
    <row r="24" spans="1:26" x14ac:dyDescent="0.2">
      <c r="A24" s="5">
        <v>1981</v>
      </c>
      <c r="B24" s="3">
        <v>648.92032163742692</v>
      </c>
      <c r="D24" s="3">
        <v>-81.483187134502927</v>
      </c>
      <c r="E24" s="3">
        <v>-297.4627192982457</v>
      </c>
      <c r="F24" s="3"/>
      <c r="I24" s="3">
        <f t="shared" si="0"/>
        <v>26.448830409356844</v>
      </c>
      <c r="N24" s="3">
        <v>648.92032163742692</v>
      </c>
      <c r="P24" s="3">
        <v>-51.973684210526322</v>
      </c>
      <c r="Q24" s="3"/>
      <c r="S24" s="3">
        <v>-87.373538011695913</v>
      </c>
      <c r="T24" s="3"/>
      <c r="Z24" s="3">
        <v>157.0760233918129</v>
      </c>
    </row>
    <row r="25" spans="1:26" x14ac:dyDescent="0.2">
      <c r="A25" s="5">
        <v>1982</v>
      </c>
      <c r="B25" s="3">
        <v>723.53143274853812</v>
      </c>
      <c r="D25" s="3">
        <v>-148.24049707602339</v>
      </c>
      <c r="E25" s="3">
        <v>-187.50950292397664</v>
      </c>
      <c r="F25" s="3"/>
      <c r="I25" s="3">
        <f t="shared" si="0"/>
        <v>8.4890350877192589</v>
      </c>
      <c r="N25" s="3">
        <v>723.53143274853812</v>
      </c>
      <c r="P25" s="3">
        <v>-152.80263157894734</v>
      </c>
      <c r="Q25" s="3"/>
      <c r="S25" s="3">
        <v>-90.318713450292407</v>
      </c>
      <c r="T25" s="3"/>
      <c r="Z25" s="3">
        <v>153.14912280701756</v>
      </c>
    </row>
    <row r="26" spans="1:26" x14ac:dyDescent="0.2">
      <c r="A26" s="5">
        <v>1983</v>
      </c>
      <c r="B26" s="3">
        <v>733.34868421052636</v>
      </c>
      <c r="D26" s="3">
        <v>345.56725146198829</v>
      </c>
      <c r="E26" s="3">
        <v>-476.13669590643292</v>
      </c>
      <c r="F26" s="3"/>
      <c r="I26" s="3">
        <f t="shared" si="0"/>
        <v>22.521929824561539</v>
      </c>
      <c r="N26" s="3">
        <v>733.34868421052636</v>
      </c>
      <c r="P26" s="3">
        <v>-158</v>
      </c>
      <c r="Q26" s="3"/>
      <c r="S26" s="3">
        <v>-94.245614035087726</v>
      </c>
      <c r="T26" s="3"/>
      <c r="Z26" s="3">
        <v>373.0555555555556</v>
      </c>
    </row>
    <row r="27" spans="1:26" x14ac:dyDescent="0.2">
      <c r="A27" s="5">
        <v>1984</v>
      </c>
      <c r="B27" s="3">
        <v>704.87865497076029</v>
      </c>
      <c r="D27" s="3">
        <v>-39.269005847953224</v>
      </c>
      <c r="E27" s="3">
        <v>-99.154239766081901</v>
      </c>
      <c r="F27" s="3"/>
      <c r="I27" s="3">
        <f t="shared" si="0"/>
        <v>138.59649122807031</v>
      </c>
      <c r="N27" s="3">
        <v>704.87865497076029</v>
      </c>
      <c r="P27" s="3">
        <v>-268.18421052631578</v>
      </c>
      <c r="Q27" s="3"/>
      <c r="S27" s="3">
        <v>-94.245614035087726</v>
      </c>
      <c r="T27" s="3"/>
      <c r="Z27" s="3">
        <v>342.62207602339191</v>
      </c>
    </row>
    <row r="28" spans="1:26" x14ac:dyDescent="0.2">
      <c r="A28" s="5">
        <v>1985</v>
      </c>
      <c r="B28" s="3">
        <v>738.25730994152059</v>
      </c>
      <c r="D28" s="3">
        <v>53.01315789473685</v>
      </c>
      <c r="E28" s="3">
        <v>-199.29020467836258</v>
      </c>
      <c r="F28" s="3"/>
      <c r="I28" s="3">
        <f t="shared" si="0"/>
        <v>189.12646198830387</v>
      </c>
      <c r="N28" s="3">
        <v>738.25730994152059</v>
      </c>
      <c r="P28" s="3">
        <v>-435.53947368421046</v>
      </c>
      <c r="Q28" s="3"/>
      <c r="S28" s="3">
        <v>-160.02119883040936</v>
      </c>
      <c r="T28" s="3"/>
      <c r="Z28" s="3">
        <v>185.54605263157896</v>
      </c>
    </row>
    <row r="29" spans="1:26" x14ac:dyDescent="0.2">
      <c r="A29" s="5">
        <v>1986</v>
      </c>
      <c r="B29" s="3">
        <v>790.28874269005837</v>
      </c>
      <c r="D29" s="3">
        <v>19.634502923976612</v>
      </c>
      <c r="E29" s="3">
        <v>-64.793859649122808</v>
      </c>
      <c r="F29" s="3"/>
      <c r="I29" s="3">
        <f t="shared" si="0"/>
        <v>60.520467836257524</v>
      </c>
      <c r="N29" s="3">
        <v>790.28874269005837</v>
      </c>
      <c r="P29" s="3">
        <v>-470.88157894736844</v>
      </c>
      <c r="Q29" s="3"/>
      <c r="S29" s="3">
        <v>-160.02119883040936</v>
      </c>
      <c r="T29" s="3"/>
      <c r="Z29" s="3">
        <v>174.74707602339183</v>
      </c>
    </row>
    <row r="30" spans="1:26" x14ac:dyDescent="0.2">
      <c r="A30" s="5">
        <v>1987</v>
      </c>
      <c r="B30" s="3">
        <v>759.85526315789468</v>
      </c>
      <c r="D30" s="3">
        <v>-20.616228070175438</v>
      </c>
      <c r="E30" s="3">
        <v>-46.141081871345037</v>
      </c>
      <c r="F30" s="3"/>
      <c r="I30" s="3">
        <f t="shared" si="0"/>
        <v>62.657163742690074</v>
      </c>
      <c r="N30" s="3">
        <v>759.85526315789468</v>
      </c>
      <c r="P30" s="3">
        <v>-385.6447368421052</v>
      </c>
      <c r="Q30" s="3"/>
      <c r="S30" s="3">
        <v>-147.25877192982455</v>
      </c>
      <c r="T30" s="3"/>
      <c r="Z30" s="3">
        <v>222.85160818713453</v>
      </c>
    </row>
    <row r="31" spans="1:26" x14ac:dyDescent="0.2">
      <c r="A31" s="5">
        <v>1988</v>
      </c>
      <c r="B31" s="3">
        <v>833.48464912280701</v>
      </c>
      <c r="D31" s="3">
        <v>-31.415204678362578</v>
      </c>
      <c r="E31" s="3">
        <v>-57.921783625731003</v>
      </c>
      <c r="F31" s="3"/>
      <c r="I31" s="3">
        <f t="shared" si="0"/>
        <v>32.685672514619966</v>
      </c>
      <c r="N31" s="3">
        <v>833.48464912280701</v>
      </c>
      <c r="P31" s="3">
        <v>-446.97368421052636</v>
      </c>
      <c r="Q31" s="3"/>
      <c r="S31" s="3">
        <v>-110.93494152046785</v>
      </c>
      <c r="T31" s="3"/>
      <c r="Z31" s="3">
        <v>218.92470760233923</v>
      </c>
    </row>
    <row r="32" spans="1:26" x14ac:dyDescent="0.2">
      <c r="A32" s="5">
        <v>1989</v>
      </c>
      <c r="B32" s="3">
        <v>909.07748538011697</v>
      </c>
      <c r="D32" s="3">
        <v>15.707602339181289</v>
      </c>
      <c r="E32" s="3">
        <v>-228.74195906432749</v>
      </c>
      <c r="F32" s="3"/>
      <c r="I32" s="3">
        <f t="shared" si="0"/>
        <v>-18.826023391812925</v>
      </c>
      <c r="N32" s="3">
        <v>909.07748538011697</v>
      </c>
      <c r="P32" s="3">
        <v>-420.98684210526312</v>
      </c>
      <c r="Q32" s="3"/>
      <c r="S32" s="3">
        <v>-61.848684210526329</v>
      </c>
      <c r="T32" s="3"/>
      <c r="Z32" s="3">
        <v>194.38157894736844</v>
      </c>
    </row>
    <row r="33" spans="1:26" x14ac:dyDescent="0.2">
      <c r="A33" s="5">
        <v>1990</v>
      </c>
      <c r="B33" s="3">
        <v>927.73026315789468</v>
      </c>
      <c r="D33" s="3">
        <v>8.8355263157894743</v>
      </c>
      <c r="E33" s="3">
        <v>-207.14400584795325</v>
      </c>
      <c r="F33" s="3"/>
      <c r="I33" s="3">
        <f t="shared" si="0"/>
        <v>-97.652777777777573</v>
      </c>
      <c r="N33" s="3">
        <v>927.73026315789468</v>
      </c>
      <c r="P33" s="3">
        <v>-415.78947368421058</v>
      </c>
      <c r="Q33" s="3"/>
      <c r="S33" s="3">
        <v>-58.903508771929829</v>
      </c>
      <c r="T33" s="3"/>
      <c r="Z33" s="3">
        <v>157.0760233918129</v>
      </c>
    </row>
    <row r="34" spans="1:26" x14ac:dyDescent="0.2">
      <c r="A34" s="5">
        <v>1991</v>
      </c>
      <c r="B34" s="3">
        <v>958.16374269005837</v>
      </c>
      <c r="D34" s="3">
        <v>-49.086257309941523</v>
      </c>
      <c r="E34" s="3">
        <v>-206.16228070175438</v>
      </c>
      <c r="F34" s="3"/>
      <c r="I34" s="3">
        <f t="shared" si="0"/>
        <v>-39.730994152046549</v>
      </c>
      <c r="N34" s="3">
        <v>958.16374269005837</v>
      </c>
      <c r="P34" s="3">
        <v>-415.78947368421058</v>
      </c>
      <c r="Q34" s="3"/>
      <c r="S34" s="3">
        <v>-70.684210526315795</v>
      </c>
      <c r="T34" s="3"/>
      <c r="Z34" s="3">
        <v>176.71052631578954</v>
      </c>
    </row>
    <row r="35" spans="1:26" s="27" customFormat="1" x14ac:dyDescent="0.2">
      <c r="A35" s="5">
        <v>1992</v>
      </c>
      <c r="B35" s="17">
        <v>1080.8793859649127</v>
      </c>
      <c r="D35" s="17">
        <v>-39.269005847953224</v>
      </c>
      <c r="E35" s="17">
        <v>-370.11038011695911</v>
      </c>
      <c r="F35" s="17"/>
      <c r="I35" s="3">
        <f t="shared" si="0"/>
        <v>-22.983918128655432</v>
      </c>
      <c r="N35" s="17">
        <v>1080.8793859649127</v>
      </c>
      <c r="P35" s="17">
        <v>-363.81578947368416</v>
      </c>
      <c r="Q35" s="17"/>
      <c r="S35" s="17">
        <v>-88.355263157894768</v>
      </c>
      <c r="T35" s="17"/>
      <c r="Z35" s="17">
        <v>196.34502923976609</v>
      </c>
    </row>
    <row r="36" spans="1:26" x14ac:dyDescent="0.2">
      <c r="A36" s="5">
        <v>1993</v>
      </c>
      <c r="B36" s="22"/>
      <c r="C36" s="9"/>
      <c r="D36" s="28"/>
      <c r="E36" s="28"/>
      <c r="F36" s="10"/>
      <c r="G36" s="9"/>
      <c r="H36" s="9"/>
      <c r="I36" s="10"/>
      <c r="J36" s="9"/>
      <c r="K36" s="9"/>
      <c r="L36" s="9"/>
      <c r="M36" s="9"/>
      <c r="N36" s="22"/>
      <c r="O36" s="9"/>
      <c r="P36" s="22"/>
      <c r="Q36" s="10"/>
      <c r="R36" s="9"/>
      <c r="S36" s="28"/>
      <c r="T36" s="10"/>
      <c r="U36" s="9"/>
      <c r="V36" s="9"/>
      <c r="W36" s="9"/>
      <c r="X36" s="9"/>
      <c r="Y36" s="9"/>
      <c r="Z36" s="28"/>
    </row>
    <row r="37" spans="1:26" x14ac:dyDescent="0.2">
      <c r="A37" s="5">
        <v>1994</v>
      </c>
      <c r="B37" s="10"/>
      <c r="C37" s="9"/>
      <c r="D37" s="9"/>
      <c r="E37" s="9"/>
      <c r="F37" s="10"/>
      <c r="G37" s="9"/>
      <c r="H37" s="9"/>
      <c r="I37" s="10"/>
      <c r="J37" s="9"/>
      <c r="K37" s="9"/>
      <c r="L37" s="9"/>
      <c r="M37" s="9"/>
      <c r="N37" s="10"/>
      <c r="O37" s="9"/>
      <c r="P37" s="10"/>
      <c r="Q37" s="10"/>
      <c r="R37" s="9"/>
      <c r="S37" s="9"/>
      <c r="T37" s="10"/>
      <c r="U37" s="9"/>
      <c r="V37" s="9"/>
      <c r="W37" s="9"/>
      <c r="X37" s="9"/>
      <c r="Y37" s="9"/>
      <c r="Z37" s="9"/>
    </row>
    <row r="38" spans="1:26" x14ac:dyDescent="0.2">
      <c r="A38" s="5">
        <v>1995</v>
      </c>
      <c r="B38" s="10"/>
      <c r="C38" s="9"/>
      <c r="D38" s="9"/>
      <c r="E38" s="9"/>
      <c r="F38" s="10"/>
      <c r="G38" s="9"/>
      <c r="H38" s="9"/>
      <c r="I38" s="10"/>
      <c r="J38" s="9"/>
      <c r="K38" s="9"/>
      <c r="L38" s="9"/>
      <c r="M38" s="9"/>
      <c r="N38" s="10"/>
      <c r="O38" s="9"/>
      <c r="P38" s="10"/>
      <c r="Q38" s="10"/>
      <c r="R38" s="9"/>
      <c r="S38" s="9"/>
      <c r="T38" s="10"/>
      <c r="U38" s="9"/>
      <c r="V38" s="9"/>
      <c r="W38" s="9"/>
      <c r="X38" s="9"/>
      <c r="Y38" s="9"/>
      <c r="Z38" s="9"/>
    </row>
    <row r="39" spans="1:26" x14ac:dyDescent="0.2">
      <c r="A39" s="5">
        <v>1996</v>
      </c>
      <c r="B39" s="10"/>
      <c r="C39" s="9"/>
      <c r="D39" s="9"/>
      <c r="E39" s="9"/>
      <c r="F39" s="10"/>
      <c r="G39" s="9"/>
      <c r="H39" s="9"/>
      <c r="I39" s="10"/>
      <c r="J39" s="9"/>
      <c r="K39" s="9"/>
      <c r="L39" s="9"/>
      <c r="M39" s="9"/>
      <c r="N39" s="10"/>
      <c r="O39" s="9"/>
      <c r="P39" s="10"/>
      <c r="Q39" s="10"/>
      <c r="R39" s="9"/>
      <c r="S39" s="9"/>
      <c r="T39" s="10"/>
      <c r="U39" s="9"/>
      <c r="V39" s="9"/>
      <c r="W39" s="9"/>
      <c r="X39" s="9"/>
      <c r="Y39" s="9"/>
      <c r="Z39" s="9"/>
    </row>
    <row r="40" spans="1:26" x14ac:dyDescent="0.2">
      <c r="A40" s="5">
        <v>1997</v>
      </c>
      <c r="B40" s="10"/>
      <c r="C40" s="9"/>
      <c r="D40" s="9"/>
      <c r="E40" s="9"/>
      <c r="F40" s="10"/>
      <c r="G40" s="9"/>
      <c r="H40" s="9"/>
      <c r="I40" s="10"/>
      <c r="J40" s="9"/>
      <c r="K40" s="9"/>
      <c r="L40" s="9"/>
      <c r="M40" s="9"/>
      <c r="N40" s="10"/>
      <c r="O40" s="9"/>
      <c r="P40" s="10"/>
      <c r="Q40" s="10"/>
      <c r="R40" s="9"/>
      <c r="S40" s="9"/>
      <c r="T40" s="10"/>
      <c r="U40" s="9"/>
      <c r="V40" s="9"/>
      <c r="W40" s="9"/>
      <c r="X40" s="9"/>
      <c r="Y40" s="9"/>
      <c r="Z40" s="9"/>
    </row>
    <row r="41" spans="1:26" x14ac:dyDescent="0.2">
      <c r="A41" s="5">
        <v>1998</v>
      </c>
      <c r="B41" s="10"/>
      <c r="C41" s="9"/>
      <c r="D41" s="9"/>
      <c r="E41" s="9"/>
      <c r="F41" s="10"/>
      <c r="G41" s="9"/>
      <c r="H41" s="9"/>
      <c r="I41" s="10"/>
      <c r="J41" s="9"/>
      <c r="K41" s="9"/>
      <c r="L41" s="9"/>
      <c r="M41" s="9"/>
      <c r="N41" s="10"/>
      <c r="O41" s="9"/>
      <c r="P41" s="10"/>
      <c r="Q41" s="10"/>
      <c r="R41" s="9"/>
      <c r="S41" s="9"/>
      <c r="T41" s="10"/>
      <c r="U41" s="9"/>
      <c r="V41" s="9"/>
      <c r="W41" s="9"/>
      <c r="X41" s="9"/>
      <c r="Y41" s="9"/>
      <c r="Z41" s="9"/>
    </row>
    <row r="42" spans="1:26" x14ac:dyDescent="0.2">
      <c r="A42" s="5">
        <v>1999</v>
      </c>
      <c r="B42" s="10"/>
      <c r="C42" s="9"/>
      <c r="D42" s="9"/>
      <c r="E42" s="9"/>
      <c r="F42" s="10"/>
      <c r="G42" s="9"/>
      <c r="H42" s="9"/>
      <c r="I42" s="10"/>
      <c r="J42" s="9"/>
      <c r="K42" s="9"/>
      <c r="L42" s="9"/>
      <c r="M42" s="9"/>
      <c r="N42" s="10"/>
      <c r="O42" s="9"/>
      <c r="P42" s="10"/>
      <c r="Q42" s="10"/>
      <c r="R42" s="9"/>
      <c r="S42" s="9"/>
      <c r="T42" s="10"/>
      <c r="U42" s="9"/>
      <c r="V42" s="9"/>
      <c r="W42" s="9"/>
      <c r="X42" s="9"/>
      <c r="Y42" s="9"/>
      <c r="Z42" s="9"/>
    </row>
    <row r="43" spans="1:26" x14ac:dyDescent="0.2">
      <c r="A43" s="5">
        <v>2000</v>
      </c>
      <c r="B43" s="10"/>
      <c r="C43" s="9"/>
      <c r="D43" s="9"/>
      <c r="E43" s="9"/>
      <c r="F43" s="10"/>
      <c r="G43" s="9"/>
      <c r="H43" s="9"/>
      <c r="I43" s="10"/>
      <c r="J43" s="9"/>
      <c r="K43" s="9"/>
      <c r="L43" s="9"/>
      <c r="M43" s="9"/>
      <c r="N43" s="10"/>
      <c r="O43" s="9"/>
      <c r="P43" s="10"/>
      <c r="Q43" s="10"/>
      <c r="R43" s="9"/>
      <c r="S43" s="9"/>
      <c r="T43" s="10"/>
      <c r="U43" s="9"/>
      <c r="V43" s="9"/>
      <c r="W43" s="9"/>
      <c r="X43" s="9"/>
      <c r="Y43" s="9"/>
      <c r="Z43" s="9"/>
    </row>
    <row r="44" spans="1:26" x14ac:dyDescent="0.2">
      <c r="A44" s="5">
        <v>2001</v>
      </c>
      <c r="B44" s="10"/>
      <c r="C44" s="9"/>
      <c r="D44" s="9"/>
      <c r="E44" s="9"/>
      <c r="F44" s="10"/>
      <c r="G44" s="9"/>
      <c r="H44" s="9"/>
      <c r="I44" s="10"/>
      <c r="J44" s="9"/>
      <c r="K44" s="9"/>
      <c r="L44" s="9"/>
      <c r="M44" s="9"/>
      <c r="N44" s="10"/>
      <c r="O44" s="9"/>
      <c r="P44" s="10"/>
      <c r="Q44" s="10"/>
      <c r="R44" s="9"/>
      <c r="S44" s="9"/>
      <c r="T44" s="10"/>
      <c r="U44" s="9"/>
      <c r="V44" s="9"/>
      <c r="W44" s="9"/>
      <c r="X44" s="9"/>
      <c r="Y44" s="9"/>
      <c r="Z44" s="9"/>
    </row>
    <row r="45" spans="1:26" x14ac:dyDescent="0.2">
      <c r="A45" s="5">
        <v>2002</v>
      </c>
      <c r="B45" s="10"/>
      <c r="C45" s="9"/>
      <c r="D45" s="9"/>
      <c r="E45" s="9"/>
      <c r="F45" s="10"/>
      <c r="G45" s="9"/>
      <c r="H45" s="9"/>
      <c r="I45" s="10"/>
      <c r="J45" s="9"/>
      <c r="K45" s="9"/>
      <c r="L45" s="9"/>
      <c r="M45" s="9"/>
      <c r="N45" s="10"/>
      <c r="O45" s="9"/>
      <c r="P45" s="10"/>
      <c r="Q45" s="10"/>
      <c r="R45" s="9"/>
      <c r="S45" s="9"/>
      <c r="T45" s="10"/>
      <c r="U45" s="9"/>
      <c r="V45" s="9"/>
      <c r="W45" s="9"/>
      <c r="X45" s="9"/>
      <c r="Y45" s="9"/>
      <c r="Z45" s="9"/>
    </row>
    <row r="46" spans="1:26" x14ac:dyDescent="0.2">
      <c r="A46" s="5">
        <v>2003</v>
      </c>
      <c r="B46" s="10"/>
      <c r="C46" s="9"/>
      <c r="D46" s="9"/>
      <c r="E46" s="9"/>
      <c r="F46" s="10"/>
      <c r="G46" s="9"/>
      <c r="H46" s="9"/>
      <c r="I46" s="10"/>
      <c r="J46" s="9"/>
      <c r="K46" s="9"/>
      <c r="L46" s="9"/>
      <c r="M46" s="9"/>
      <c r="N46" s="10"/>
      <c r="O46" s="9"/>
      <c r="P46" s="10"/>
      <c r="Q46" s="10"/>
      <c r="R46" s="9"/>
      <c r="S46" s="9"/>
      <c r="T46" s="10"/>
      <c r="U46" s="9"/>
      <c r="V46" s="9"/>
      <c r="W46" s="9"/>
      <c r="X46" s="9"/>
      <c r="Y46" s="9"/>
      <c r="Z46" s="9"/>
    </row>
    <row r="47" spans="1:26" x14ac:dyDescent="0.2">
      <c r="A47" s="5">
        <v>2004</v>
      </c>
      <c r="B47" s="10"/>
      <c r="C47" s="9"/>
      <c r="D47" s="9"/>
      <c r="E47" s="9"/>
      <c r="F47" s="10"/>
      <c r="G47" s="9"/>
      <c r="H47" s="9"/>
      <c r="I47" s="10"/>
      <c r="J47" s="9"/>
      <c r="K47" s="9"/>
      <c r="L47" s="9"/>
      <c r="M47" s="9"/>
      <c r="N47" s="10"/>
      <c r="O47" s="9"/>
      <c r="P47" s="10"/>
      <c r="Q47" s="10"/>
      <c r="R47" s="9"/>
      <c r="S47" s="9"/>
      <c r="T47" s="10"/>
      <c r="U47" s="9"/>
      <c r="V47" s="9"/>
      <c r="W47" s="9"/>
      <c r="X47" s="9"/>
      <c r="Y47" s="9"/>
      <c r="Z47" s="9"/>
    </row>
    <row r="48" spans="1:26" x14ac:dyDescent="0.2">
      <c r="A48" s="5">
        <v>2005</v>
      </c>
      <c r="B48" s="10"/>
      <c r="C48" s="9"/>
      <c r="D48" s="9"/>
      <c r="E48" s="9"/>
      <c r="F48" s="10"/>
      <c r="G48" s="9"/>
      <c r="H48" s="9"/>
      <c r="I48" s="10"/>
      <c r="J48" s="9"/>
      <c r="K48" s="9"/>
      <c r="L48" s="9"/>
      <c r="M48" s="9"/>
      <c r="N48" s="10"/>
      <c r="O48" s="9"/>
      <c r="P48" s="10"/>
      <c r="Q48" s="10"/>
      <c r="R48" s="9"/>
      <c r="S48" s="9"/>
      <c r="T48" s="10"/>
      <c r="U48" s="9"/>
      <c r="V48" s="9"/>
      <c r="W48" s="9"/>
      <c r="X48" s="9"/>
      <c r="Y48" s="9"/>
      <c r="Z48" s="9"/>
    </row>
    <row r="49" spans="1:26" x14ac:dyDescent="0.2">
      <c r="A49" s="5">
        <v>2006</v>
      </c>
      <c r="B49" s="10"/>
      <c r="C49" s="9"/>
      <c r="D49" s="9"/>
      <c r="E49" s="9"/>
      <c r="F49" s="10"/>
      <c r="G49" s="9"/>
      <c r="H49" s="9"/>
      <c r="I49" s="10"/>
      <c r="J49" s="9"/>
      <c r="K49" s="9"/>
      <c r="L49" s="9"/>
      <c r="M49" s="9"/>
      <c r="N49" s="10"/>
      <c r="O49" s="9"/>
      <c r="P49" s="10"/>
      <c r="Q49" s="10"/>
      <c r="R49" s="9"/>
      <c r="S49" s="9"/>
      <c r="T49" s="10"/>
      <c r="U49" s="9"/>
      <c r="V49" s="9"/>
      <c r="W49" s="9"/>
      <c r="X49" s="9"/>
      <c r="Y49" s="9"/>
      <c r="Z49" s="9"/>
    </row>
    <row r="50" spans="1:26" x14ac:dyDescent="0.2">
      <c r="A50" s="6">
        <v>2007</v>
      </c>
      <c r="B50" s="10"/>
      <c r="C50" s="9"/>
      <c r="D50" s="9"/>
      <c r="E50" s="9"/>
      <c r="F50" s="10"/>
      <c r="G50" s="9"/>
      <c r="H50" s="9"/>
      <c r="I50" s="10"/>
      <c r="J50" s="9"/>
      <c r="K50" s="9"/>
      <c r="L50" s="9"/>
      <c r="M50" s="9"/>
      <c r="N50" s="10"/>
      <c r="O50" s="9"/>
      <c r="P50" s="10"/>
      <c r="Q50" s="10"/>
      <c r="R50" s="9"/>
      <c r="S50" s="9"/>
      <c r="T50" s="10"/>
      <c r="U50" s="9"/>
      <c r="V50" s="9"/>
      <c r="W50" s="9"/>
      <c r="X50" s="9"/>
      <c r="Y50" s="9"/>
      <c r="Z50" s="9"/>
    </row>
    <row r="51" spans="1:26" x14ac:dyDescent="0.2">
      <c r="A51" s="6">
        <v>2008</v>
      </c>
      <c r="B51" s="10"/>
      <c r="C51" s="9"/>
      <c r="D51" s="9"/>
      <c r="E51" s="9"/>
      <c r="F51" s="10"/>
      <c r="G51" s="9"/>
      <c r="H51" s="9"/>
      <c r="I51" s="10"/>
      <c r="J51" s="9"/>
      <c r="K51" s="9"/>
      <c r="L51" s="9"/>
      <c r="M51" s="9"/>
      <c r="N51" s="10"/>
      <c r="O51" s="9"/>
      <c r="P51" s="10"/>
      <c r="Q51" s="10"/>
      <c r="R51" s="9"/>
      <c r="S51" s="9"/>
      <c r="T51" s="10"/>
      <c r="U51" s="9"/>
      <c r="V51" s="9"/>
      <c r="W51" s="9"/>
      <c r="X51" s="9"/>
      <c r="Y51" s="9"/>
      <c r="Z51" s="9"/>
    </row>
    <row r="52" spans="1:26" x14ac:dyDescent="0.2">
      <c r="A52" s="6">
        <v>2009</v>
      </c>
      <c r="B52" s="10"/>
      <c r="C52" s="9"/>
      <c r="D52" s="9"/>
      <c r="E52" s="9"/>
      <c r="F52" s="10"/>
      <c r="G52" s="9"/>
      <c r="H52" s="9"/>
      <c r="I52" s="10"/>
      <c r="J52" s="9"/>
      <c r="K52" s="9"/>
      <c r="L52" s="9"/>
      <c r="M52" s="9"/>
      <c r="N52" s="10"/>
      <c r="O52" s="9"/>
      <c r="P52" s="10"/>
      <c r="Q52" s="10"/>
      <c r="R52" s="9"/>
      <c r="S52" s="9"/>
      <c r="T52" s="10"/>
      <c r="U52" s="9"/>
      <c r="V52" s="9"/>
      <c r="W52" s="9"/>
      <c r="X52" s="9"/>
      <c r="Y52" s="9"/>
      <c r="Z52" s="9"/>
    </row>
    <row r="53" spans="1:26" x14ac:dyDescent="0.2">
      <c r="A53" s="6">
        <v>2010</v>
      </c>
      <c r="B53" s="10"/>
      <c r="C53" s="9"/>
      <c r="D53" s="9"/>
      <c r="E53" s="9"/>
      <c r="F53" s="10"/>
      <c r="G53" s="9"/>
      <c r="H53" s="9"/>
      <c r="I53" s="10"/>
      <c r="J53" s="9"/>
      <c r="K53" s="9"/>
      <c r="L53" s="9"/>
      <c r="M53" s="9"/>
      <c r="N53" s="10"/>
      <c r="O53" s="9"/>
      <c r="P53" s="10"/>
      <c r="Q53" s="10"/>
      <c r="R53" s="9"/>
      <c r="S53" s="9"/>
      <c r="T53" s="10"/>
      <c r="U53" s="9"/>
      <c r="V53" s="9"/>
      <c r="W53" s="9"/>
      <c r="X53" s="9"/>
      <c r="Y53" s="9"/>
      <c r="Z53" s="9"/>
    </row>
    <row r="54" spans="1:26" x14ac:dyDescent="0.2">
      <c r="A54" s="6">
        <v>2011</v>
      </c>
      <c r="B54" s="10"/>
      <c r="C54" s="9"/>
      <c r="D54" s="9"/>
      <c r="E54" s="9"/>
      <c r="F54" s="10"/>
      <c r="G54" s="9"/>
      <c r="H54" s="9"/>
      <c r="I54" s="10"/>
      <c r="J54" s="9"/>
      <c r="K54" s="9"/>
      <c r="L54" s="9"/>
      <c r="M54" s="9"/>
      <c r="N54" s="10"/>
      <c r="O54" s="9"/>
      <c r="P54" s="10"/>
      <c r="Q54" s="10"/>
      <c r="R54" s="9"/>
      <c r="S54" s="9"/>
      <c r="T54" s="10"/>
      <c r="U54" s="9"/>
      <c r="V54" s="9"/>
      <c r="W54" s="9"/>
      <c r="X54" s="9"/>
      <c r="Y54" s="9"/>
      <c r="Z54" s="9"/>
    </row>
    <row r="55" spans="1:26" x14ac:dyDescent="0.2">
      <c r="A55" s="6">
        <v>2012</v>
      </c>
      <c r="B55" s="10"/>
      <c r="C55" s="9"/>
      <c r="D55" s="9"/>
      <c r="E55" s="9"/>
      <c r="F55" s="10"/>
      <c r="G55" s="9"/>
      <c r="H55" s="9"/>
      <c r="I55" s="10"/>
      <c r="J55" s="9"/>
      <c r="K55" s="9"/>
      <c r="L55" s="9"/>
      <c r="M55" s="9"/>
      <c r="N55" s="10"/>
      <c r="O55" s="9"/>
      <c r="P55" s="10"/>
      <c r="Q55" s="10"/>
      <c r="R55" s="9"/>
      <c r="S55" s="9"/>
      <c r="T55" s="10"/>
      <c r="U55" s="9"/>
      <c r="V55" s="9"/>
      <c r="W55" s="9"/>
      <c r="X55" s="9"/>
      <c r="Y55" s="9"/>
      <c r="Z55" s="9"/>
    </row>
    <row r="56" spans="1:26" x14ac:dyDescent="0.2">
      <c r="A56" s="6">
        <v>2013</v>
      </c>
      <c r="B56" s="10"/>
      <c r="C56" s="9"/>
      <c r="D56" s="9"/>
      <c r="E56" s="9"/>
      <c r="F56" s="10"/>
      <c r="G56" s="9"/>
      <c r="H56" s="9"/>
      <c r="I56" s="10"/>
      <c r="J56" s="9"/>
      <c r="K56" s="9"/>
      <c r="L56" s="9"/>
      <c r="M56" s="9"/>
      <c r="N56" s="10"/>
      <c r="O56" s="9"/>
      <c r="P56" s="10"/>
      <c r="Q56" s="10"/>
      <c r="R56" s="9"/>
      <c r="S56" s="9"/>
      <c r="T56" s="10"/>
      <c r="U56" s="9"/>
      <c r="V56" s="9"/>
      <c r="W56" s="9"/>
      <c r="X56" s="9"/>
      <c r="Y56" s="9"/>
      <c r="Z56" s="9"/>
    </row>
    <row r="57" spans="1:26" x14ac:dyDescent="0.2">
      <c r="A57" s="6">
        <v>2014</v>
      </c>
      <c r="B57" s="10"/>
      <c r="C57" s="9"/>
      <c r="D57" s="9"/>
      <c r="E57" s="9"/>
      <c r="F57" s="10"/>
      <c r="G57" s="9"/>
      <c r="H57" s="9"/>
      <c r="I57" s="10"/>
      <c r="J57" s="9"/>
      <c r="K57" s="9"/>
      <c r="L57" s="9"/>
      <c r="M57" s="9"/>
      <c r="N57" s="10"/>
      <c r="O57" s="9"/>
      <c r="P57" s="10"/>
      <c r="Q57" s="10"/>
      <c r="R57" s="9"/>
      <c r="S57" s="9"/>
      <c r="T57" s="10"/>
      <c r="U57" s="9"/>
      <c r="V57" s="9"/>
      <c r="W57" s="9"/>
      <c r="X57" s="9"/>
      <c r="Y57" s="9"/>
      <c r="Z57" s="9"/>
    </row>
    <row r="58" spans="1:26" x14ac:dyDescent="0.2">
      <c r="A58" s="6">
        <v>2015</v>
      </c>
      <c r="B58" s="10"/>
      <c r="C58" s="9"/>
      <c r="D58" s="9"/>
      <c r="E58" s="9"/>
      <c r="F58" s="10"/>
      <c r="G58" s="9"/>
      <c r="H58" s="9"/>
      <c r="I58" s="10"/>
      <c r="J58" s="9"/>
      <c r="K58" s="9"/>
      <c r="L58" s="9"/>
      <c r="M58" s="9"/>
      <c r="N58" s="10"/>
      <c r="O58" s="9"/>
      <c r="P58" s="10"/>
      <c r="Q58" s="10"/>
      <c r="R58" s="9"/>
      <c r="S58" s="9"/>
      <c r="T58" s="10"/>
      <c r="U58" s="9"/>
      <c r="V58" s="9"/>
      <c r="W58" s="9"/>
      <c r="X58" s="9"/>
      <c r="Y58" s="9"/>
      <c r="Z58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Z58"/>
  <sheetViews>
    <sheetView workbookViewId="0">
      <selection activeCell="X30" sqref="X30"/>
    </sheetView>
  </sheetViews>
  <sheetFormatPr defaultColWidth="11.44140625" defaultRowHeight="10.199999999999999" x14ac:dyDescent="0.2"/>
  <cols>
    <col min="1" max="1" width="11.44140625" style="1"/>
    <col min="2" max="9" width="7.44140625" style="1" customWidth="1"/>
    <col min="10" max="10" width="2.5546875" style="1" customWidth="1"/>
    <col min="11" max="19" width="6.88671875" style="1" customWidth="1"/>
    <col min="20" max="20" width="3.33203125" style="1" customWidth="1"/>
    <col min="21" max="26" width="6.109375" style="1" customWidth="1"/>
    <col min="27" max="16384" width="11.44140625" style="1"/>
  </cols>
  <sheetData>
    <row r="1" spans="1:26" x14ac:dyDescent="0.2">
      <c r="A1" s="25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/>
      <c r="I3" s="24">
        <f>-SUM(B3:H3)-R3+U3</f>
        <v>0</v>
      </c>
      <c r="N3" s="3"/>
      <c r="R3" s="3"/>
      <c r="U3" s="3"/>
    </row>
    <row r="4" spans="1:26" x14ac:dyDescent="0.2">
      <c r="A4" s="5">
        <v>1961</v>
      </c>
      <c r="B4" s="3"/>
      <c r="I4" s="24">
        <f t="shared" ref="I4:I58" si="0">-SUM(B4:H4)-R4+U4</f>
        <v>0</v>
      </c>
      <c r="N4" s="3"/>
      <c r="R4" s="3"/>
      <c r="U4" s="3"/>
    </row>
    <row r="5" spans="1:26" x14ac:dyDescent="0.2">
      <c r="A5" s="5">
        <v>1962</v>
      </c>
      <c r="B5" s="3"/>
      <c r="I5" s="24">
        <f t="shared" si="0"/>
        <v>0</v>
      </c>
      <c r="N5" s="3"/>
      <c r="R5" s="3"/>
      <c r="U5" s="3"/>
    </row>
    <row r="6" spans="1:26" x14ac:dyDescent="0.2">
      <c r="A6" s="5">
        <v>1963</v>
      </c>
      <c r="B6" s="3"/>
      <c r="I6" s="24">
        <f t="shared" si="0"/>
        <v>0</v>
      </c>
      <c r="N6" s="3"/>
      <c r="R6" s="3"/>
      <c r="U6" s="3"/>
    </row>
    <row r="7" spans="1:26" x14ac:dyDescent="0.2">
      <c r="A7" s="5">
        <v>1964</v>
      </c>
      <c r="B7" s="3"/>
      <c r="I7" s="24">
        <f t="shared" si="0"/>
        <v>0</v>
      </c>
      <c r="N7" s="3"/>
      <c r="R7" s="3"/>
      <c r="U7" s="3"/>
    </row>
    <row r="8" spans="1:26" x14ac:dyDescent="0.2">
      <c r="A8" s="5">
        <v>1965</v>
      </c>
      <c r="B8" s="3"/>
      <c r="I8" s="24">
        <f t="shared" si="0"/>
        <v>0</v>
      </c>
      <c r="N8" s="3"/>
      <c r="R8" s="3"/>
      <c r="U8" s="3"/>
    </row>
    <row r="9" spans="1:26" x14ac:dyDescent="0.2">
      <c r="A9" s="5">
        <v>1966</v>
      </c>
      <c r="B9" s="3"/>
      <c r="I9" s="24">
        <f t="shared" si="0"/>
        <v>0</v>
      </c>
      <c r="N9" s="3"/>
      <c r="R9" s="3"/>
      <c r="U9" s="3"/>
    </row>
    <row r="10" spans="1:26" x14ac:dyDescent="0.2">
      <c r="A10" s="5">
        <v>1967</v>
      </c>
      <c r="B10" s="3"/>
      <c r="I10" s="24">
        <f t="shared" si="0"/>
        <v>0</v>
      </c>
      <c r="N10" s="3"/>
      <c r="R10" s="3"/>
      <c r="U10" s="3"/>
    </row>
    <row r="11" spans="1:26" x14ac:dyDescent="0.2">
      <c r="A11" s="5">
        <v>1968</v>
      </c>
      <c r="B11" s="3"/>
      <c r="I11" s="24">
        <f t="shared" si="0"/>
        <v>0</v>
      </c>
      <c r="N11" s="3"/>
      <c r="R11" s="3"/>
      <c r="U11" s="3"/>
    </row>
    <row r="12" spans="1:26" x14ac:dyDescent="0.2">
      <c r="A12" s="5">
        <v>1969</v>
      </c>
      <c r="B12" s="3"/>
      <c r="I12" s="24">
        <f t="shared" si="0"/>
        <v>0</v>
      </c>
      <c r="N12" s="3"/>
      <c r="R12" s="3"/>
      <c r="U12" s="3"/>
    </row>
    <row r="13" spans="1:26" x14ac:dyDescent="0.2">
      <c r="A13" s="5">
        <v>1970</v>
      </c>
      <c r="B13" s="3"/>
      <c r="I13" s="24">
        <f t="shared" si="0"/>
        <v>0</v>
      </c>
      <c r="N13" s="3"/>
      <c r="R13" s="3"/>
      <c r="U13" s="3"/>
    </row>
    <row r="14" spans="1:26" x14ac:dyDescent="0.2">
      <c r="A14" s="5">
        <v>1971</v>
      </c>
      <c r="B14" s="3"/>
      <c r="I14" s="24">
        <f t="shared" si="0"/>
        <v>0</v>
      </c>
      <c r="N14" s="3"/>
      <c r="R14" s="3"/>
      <c r="U14" s="3"/>
    </row>
    <row r="15" spans="1:26" x14ac:dyDescent="0.2">
      <c r="A15" s="5">
        <v>1972</v>
      </c>
      <c r="B15" s="3"/>
      <c r="I15" s="24">
        <f t="shared" si="0"/>
        <v>0</v>
      </c>
      <c r="N15" s="3"/>
      <c r="R15" s="3"/>
      <c r="U15" s="3"/>
    </row>
    <row r="16" spans="1:26" x14ac:dyDescent="0.2">
      <c r="A16" s="5">
        <v>1973</v>
      </c>
      <c r="B16" s="3"/>
      <c r="I16" s="24">
        <f t="shared" si="0"/>
        <v>0</v>
      </c>
      <c r="N16" s="3"/>
      <c r="R16" s="3"/>
      <c r="U16" s="3"/>
    </row>
    <row r="17" spans="1:21" x14ac:dyDescent="0.2">
      <c r="A17" s="5">
        <v>1974</v>
      </c>
      <c r="B17" s="3"/>
      <c r="I17" s="24">
        <f t="shared" si="0"/>
        <v>0</v>
      </c>
      <c r="N17" s="3"/>
      <c r="R17" s="3"/>
      <c r="U17" s="3"/>
    </row>
    <row r="18" spans="1:21" x14ac:dyDescent="0.2">
      <c r="A18" s="5">
        <v>1975</v>
      </c>
      <c r="B18" s="3"/>
      <c r="I18" s="24">
        <f t="shared" si="0"/>
        <v>0</v>
      </c>
      <c r="N18" s="3"/>
      <c r="R18" s="3"/>
      <c r="U18" s="3"/>
    </row>
    <row r="19" spans="1:21" x14ac:dyDescent="0.2">
      <c r="A19" s="5">
        <v>1976</v>
      </c>
      <c r="B19" s="3"/>
      <c r="I19" s="24">
        <f t="shared" si="0"/>
        <v>0</v>
      </c>
      <c r="N19" s="3"/>
      <c r="R19" s="3"/>
      <c r="U19" s="3"/>
    </row>
    <row r="20" spans="1:21" x14ac:dyDescent="0.2">
      <c r="A20" s="5">
        <v>1977</v>
      </c>
      <c r="B20" s="3"/>
      <c r="I20" s="24">
        <f t="shared" si="0"/>
        <v>0</v>
      </c>
      <c r="N20" s="3"/>
      <c r="R20" s="3"/>
      <c r="U20" s="3"/>
    </row>
    <row r="21" spans="1:21" x14ac:dyDescent="0.2">
      <c r="A21" s="5">
        <v>1978</v>
      </c>
      <c r="B21" s="3"/>
      <c r="I21" s="24">
        <f t="shared" si="0"/>
        <v>0</v>
      </c>
      <c r="N21" s="3"/>
      <c r="R21" s="3"/>
      <c r="U21" s="3"/>
    </row>
    <row r="22" spans="1:21" x14ac:dyDescent="0.2">
      <c r="A22" s="5">
        <v>1979</v>
      </c>
      <c r="B22" s="3"/>
      <c r="I22" s="24">
        <f t="shared" si="0"/>
        <v>0</v>
      </c>
      <c r="N22" s="3"/>
      <c r="R22" s="3"/>
      <c r="U22" s="3"/>
    </row>
    <row r="23" spans="1:21" x14ac:dyDescent="0.2">
      <c r="A23" s="5">
        <v>1980</v>
      </c>
      <c r="B23" s="3"/>
      <c r="I23" s="24">
        <f t="shared" si="0"/>
        <v>0</v>
      </c>
      <c r="N23" s="3"/>
      <c r="R23" s="3"/>
      <c r="U23" s="3"/>
    </row>
    <row r="24" spans="1:21" x14ac:dyDescent="0.2">
      <c r="A24" s="5">
        <v>1981</v>
      </c>
      <c r="B24" s="3"/>
      <c r="I24" s="24">
        <f t="shared" si="0"/>
        <v>0</v>
      </c>
      <c r="N24" s="3"/>
      <c r="R24" s="3"/>
      <c r="U24" s="3"/>
    </row>
    <row r="25" spans="1:21" x14ac:dyDescent="0.2">
      <c r="A25" s="5">
        <v>1982</v>
      </c>
      <c r="B25" s="3"/>
      <c r="I25" s="24">
        <f t="shared" si="0"/>
        <v>0</v>
      </c>
      <c r="N25" s="3"/>
      <c r="R25" s="3"/>
      <c r="U25" s="3"/>
    </row>
    <row r="26" spans="1:21" x14ac:dyDescent="0.2">
      <c r="A26" s="5">
        <v>1983</v>
      </c>
      <c r="B26" s="3"/>
      <c r="I26" s="24">
        <f t="shared" si="0"/>
        <v>0</v>
      </c>
      <c r="N26" s="3"/>
      <c r="R26" s="3"/>
      <c r="U26" s="3"/>
    </row>
    <row r="27" spans="1:21" x14ac:dyDescent="0.2">
      <c r="A27" s="5">
        <v>1984</v>
      </c>
      <c r="B27" s="3"/>
      <c r="I27" s="24">
        <f t="shared" si="0"/>
        <v>0</v>
      </c>
      <c r="N27" s="3"/>
      <c r="R27" s="3"/>
      <c r="U27" s="3"/>
    </row>
    <row r="28" spans="1:21" x14ac:dyDescent="0.2">
      <c r="A28" s="5">
        <v>1985</v>
      </c>
      <c r="B28" s="3"/>
      <c r="I28" s="24">
        <f t="shared" si="0"/>
        <v>0</v>
      </c>
      <c r="N28" s="3"/>
      <c r="R28" s="3"/>
      <c r="U28" s="3"/>
    </row>
    <row r="29" spans="1:21" x14ac:dyDescent="0.2">
      <c r="A29" s="5">
        <v>1986</v>
      </c>
      <c r="B29" s="3"/>
      <c r="I29" s="24">
        <f t="shared" si="0"/>
        <v>0</v>
      </c>
      <c r="N29" s="3"/>
      <c r="R29" s="3"/>
      <c r="U29" s="3"/>
    </row>
    <row r="30" spans="1:21" x14ac:dyDescent="0.2">
      <c r="A30" s="5">
        <v>1987</v>
      </c>
      <c r="B30" s="3"/>
      <c r="I30" s="24">
        <f t="shared" si="0"/>
        <v>0</v>
      </c>
      <c r="N30" s="3"/>
      <c r="R30" s="3"/>
      <c r="U30" s="3"/>
    </row>
    <row r="31" spans="1:21" x14ac:dyDescent="0.2">
      <c r="A31" s="5">
        <v>1988</v>
      </c>
      <c r="B31" s="3"/>
      <c r="I31" s="24">
        <f t="shared" si="0"/>
        <v>0</v>
      </c>
      <c r="N31" s="3"/>
      <c r="R31" s="3"/>
      <c r="U31" s="3"/>
    </row>
    <row r="32" spans="1:21" x14ac:dyDescent="0.2">
      <c r="A32" s="5">
        <v>1989</v>
      </c>
      <c r="B32" s="3"/>
      <c r="I32" s="24">
        <f t="shared" si="0"/>
        <v>0</v>
      </c>
      <c r="N32" s="3"/>
      <c r="R32" s="3"/>
      <c r="U32" s="3"/>
    </row>
    <row r="33" spans="1:21" x14ac:dyDescent="0.2">
      <c r="A33" s="5">
        <v>1990</v>
      </c>
      <c r="B33" s="3"/>
      <c r="I33" s="24">
        <f t="shared" si="0"/>
        <v>0</v>
      </c>
      <c r="N33" s="3"/>
      <c r="R33" s="3"/>
      <c r="U33" s="3"/>
    </row>
    <row r="34" spans="1:21" x14ac:dyDescent="0.2">
      <c r="A34" s="5">
        <v>1991</v>
      </c>
      <c r="B34" s="3"/>
      <c r="I34" s="24">
        <f t="shared" si="0"/>
        <v>0</v>
      </c>
      <c r="N34" s="3"/>
      <c r="R34" s="3"/>
      <c r="U34" s="3"/>
    </row>
    <row r="35" spans="1:21" s="27" customFormat="1" x14ac:dyDescent="0.2">
      <c r="A35" s="5">
        <v>1992</v>
      </c>
      <c r="B35" s="17"/>
      <c r="I35" s="24">
        <f t="shared" si="0"/>
        <v>0</v>
      </c>
      <c r="N35" s="17"/>
      <c r="R35" s="17"/>
      <c r="U35" s="17"/>
    </row>
    <row r="36" spans="1:21" x14ac:dyDescent="0.2">
      <c r="A36" s="5">
        <v>1993</v>
      </c>
      <c r="B36" s="17">
        <v>1066.1535087719301</v>
      </c>
      <c r="D36" s="17">
        <v>-485.95394736842104</v>
      </c>
      <c r="E36" s="17">
        <v>-319.06067251461997</v>
      </c>
      <c r="F36" s="3"/>
      <c r="I36" s="24">
        <f t="shared" si="0"/>
        <v>-26.113888888888923</v>
      </c>
      <c r="N36" s="17">
        <v>1066.1535087719301</v>
      </c>
      <c r="R36" s="17">
        <v>-174.96305555555568</v>
      </c>
      <c r="S36" s="3"/>
      <c r="U36" s="17">
        <v>60.061944444444478</v>
      </c>
    </row>
    <row r="37" spans="1:21" x14ac:dyDescent="0.2">
      <c r="A37" s="5">
        <v>1994</v>
      </c>
      <c r="B37" s="3">
        <v>906.13230994152059</v>
      </c>
      <c r="D37" s="3">
        <v>23.561403508771932</v>
      </c>
      <c r="E37" s="3">
        <v>-393.67178362573111</v>
      </c>
      <c r="F37" s="3"/>
      <c r="I37" s="24">
        <f t="shared" si="0"/>
        <v>-53.602192982456131</v>
      </c>
      <c r="N37" s="3">
        <v>906.13230994152059</v>
      </c>
      <c r="R37" s="3">
        <v>-359.13469298245616</v>
      </c>
      <c r="S37" s="3"/>
      <c r="U37" s="3">
        <v>123.28504385964914</v>
      </c>
    </row>
    <row r="38" spans="1:21" x14ac:dyDescent="0.2">
      <c r="A38" s="5">
        <v>1995</v>
      </c>
      <c r="B38" s="3">
        <v>905.15058479532183</v>
      </c>
      <c r="D38" s="3">
        <v>168.85672514619887</v>
      </c>
      <c r="E38" s="3">
        <v>-422.14181286549717</v>
      </c>
      <c r="F38" s="3"/>
      <c r="I38" s="24">
        <f t="shared" si="0"/>
        <v>-65.18654970760241</v>
      </c>
      <c r="N38" s="3">
        <v>905.15058479532183</v>
      </c>
      <c r="R38" s="3">
        <v>-436.7498830409358</v>
      </c>
      <c r="S38" s="3"/>
      <c r="U38" s="3">
        <v>149.92906432748543</v>
      </c>
    </row>
    <row r="39" spans="1:21" x14ac:dyDescent="0.2">
      <c r="A39" s="5">
        <v>1996</v>
      </c>
      <c r="B39" s="3">
        <v>977.79824561403518</v>
      </c>
      <c r="D39" s="3">
        <v>129.58771929824562</v>
      </c>
      <c r="E39" s="3">
        <v>-254.26681286549714</v>
      </c>
      <c r="F39" s="3"/>
      <c r="I39" s="24">
        <f t="shared" si="0"/>
        <v>-85.311915204678314</v>
      </c>
      <c r="N39" s="3">
        <v>977.79824561403518</v>
      </c>
      <c r="R39" s="3">
        <v>-571.58983187134504</v>
      </c>
      <c r="S39" s="3"/>
      <c r="U39" s="3">
        <v>196.21740497076024</v>
      </c>
    </row>
    <row r="40" spans="1:21" x14ac:dyDescent="0.2">
      <c r="A40" s="5">
        <v>1997</v>
      </c>
      <c r="B40" s="3">
        <v>1042.5921052631581</v>
      </c>
      <c r="D40" s="3">
        <v>106.0263157894737</v>
      </c>
      <c r="E40" s="3">
        <v>-284.70029239766086</v>
      </c>
      <c r="F40" s="3"/>
      <c r="I40" s="24">
        <f t="shared" si="0"/>
        <v>-86.391812865497144</v>
      </c>
      <c r="N40" s="3">
        <v>1042.5921052631581</v>
      </c>
      <c r="R40" s="3">
        <v>-578.82514619883057</v>
      </c>
      <c r="S40" s="3"/>
      <c r="U40" s="3">
        <v>198.70116959064333</v>
      </c>
    </row>
    <row r="41" spans="1:21" x14ac:dyDescent="0.2">
      <c r="A41" s="5">
        <v>1998</v>
      </c>
      <c r="B41" s="3">
        <v>1124.0752923976611</v>
      </c>
      <c r="D41" s="3">
        <v>-4.908625730994153</v>
      </c>
      <c r="E41" s="3">
        <v>-191.43640350877195</v>
      </c>
      <c r="F41" s="3"/>
      <c r="I41" s="24">
        <f t="shared" si="0"/>
        <v>-92.773026315789508</v>
      </c>
      <c r="N41" s="3">
        <v>1124.0752923976611</v>
      </c>
      <c r="R41" s="3">
        <v>-621.57927631578968</v>
      </c>
      <c r="S41" s="3"/>
      <c r="U41" s="3">
        <v>213.37796052631583</v>
      </c>
    </row>
    <row r="42" spans="1:21" x14ac:dyDescent="0.2">
      <c r="A42" s="5">
        <v>1999</v>
      </c>
      <c r="B42" s="3">
        <v>1121.1301169590645</v>
      </c>
      <c r="D42" s="3">
        <v>16.689327485380115</v>
      </c>
      <c r="E42" s="3">
        <v>-136.45979532163742</v>
      </c>
      <c r="F42" s="3"/>
      <c r="I42" s="24">
        <f t="shared" si="0"/>
        <v>-100.1359649122806</v>
      </c>
      <c r="N42" s="3">
        <v>1121.1301169590645</v>
      </c>
      <c r="R42" s="3">
        <v>-670.91096491228086</v>
      </c>
      <c r="S42" s="3"/>
      <c r="U42" s="3">
        <v>230.31271929824567</v>
      </c>
    </row>
    <row r="43" spans="1:21" x14ac:dyDescent="0.2">
      <c r="A43" s="5">
        <v>2000</v>
      </c>
      <c r="B43" s="3">
        <v>1120.1483918128658</v>
      </c>
      <c r="D43" s="3">
        <v>-298.44444444444451</v>
      </c>
      <c r="E43" s="3">
        <v>0</v>
      </c>
      <c r="F43" s="3"/>
      <c r="I43" s="24">
        <f t="shared" si="0"/>
        <v>-82.170394736841956</v>
      </c>
      <c r="N43" s="3">
        <v>1120.1483918128658</v>
      </c>
      <c r="R43" s="3">
        <v>-550.54164473684239</v>
      </c>
      <c r="S43" s="3"/>
      <c r="U43" s="3">
        <v>188.99190789473693</v>
      </c>
    </row>
    <row r="44" spans="1:21" x14ac:dyDescent="0.2">
      <c r="A44" s="5">
        <v>2001</v>
      </c>
      <c r="B44" s="3">
        <v>1152.3805488888891</v>
      </c>
      <c r="D44" s="3">
        <v>31.660478888888893</v>
      </c>
      <c r="E44" s="3">
        <v>-34.374831111111121</v>
      </c>
      <c r="F44" s="3"/>
      <c r="I44" s="24">
        <f t="shared" si="0"/>
        <v>-114.96661966666682</v>
      </c>
      <c r="N44" s="3">
        <v>1152.3805488888891</v>
      </c>
      <c r="R44" s="3">
        <v>-770.27635176666683</v>
      </c>
      <c r="S44" s="3"/>
      <c r="U44" s="3">
        <v>264.42322523333337</v>
      </c>
    </row>
    <row r="45" spans="1:21" x14ac:dyDescent="0.2">
      <c r="A45" s="5">
        <v>2002</v>
      </c>
      <c r="B45" s="3">
        <v>1180.3298711111115</v>
      </c>
      <c r="D45" s="3">
        <v>32.805759444444455</v>
      </c>
      <c r="E45" s="3">
        <v>-81.158236111111108</v>
      </c>
      <c r="F45" s="3"/>
      <c r="I45" s="24">
        <f t="shared" si="0"/>
        <v>-113.19773944444455</v>
      </c>
      <c r="N45" s="3">
        <v>1180.3298711111115</v>
      </c>
      <c r="R45" s="3">
        <v>-758.42485427777797</v>
      </c>
      <c r="S45" s="3"/>
      <c r="U45" s="3">
        <v>260.35480072222231</v>
      </c>
    </row>
    <row r="46" spans="1:21" x14ac:dyDescent="0.2">
      <c r="A46" s="5">
        <v>2003</v>
      </c>
      <c r="B46" s="3">
        <v>1209.7423172222225</v>
      </c>
      <c r="D46" s="3">
        <v>33.089281666666672</v>
      </c>
      <c r="E46" s="3">
        <v>-114.09232666666668</v>
      </c>
      <c r="F46" s="3"/>
      <c r="I46" s="24">
        <f t="shared" si="0"/>
        <v>-112.87392722222239</v>
      </c>
      <c r="N46" s="3">
        <v>1209.7423172222225</v>
      </c>
      <c r="R46" s="3">
        <v>-756.25531238888902</v>
      </c>
      <c r="S46" s="3"/>
      <c r="U46" s="3">
        <v>259.61003261111114</v>
      </c>
    </row>
    <row r="47" spans="1:21" x14ac:dyDescent="0.2">
      <c r="A47" s="5">
        <v>2004</v>
      </c>
      <c r="B47" s="3">
        <v>1153.6616216666669</v>
      </c>
      <c r="D47" s="3">
        <v>22.669840000000001</v>
      </c>
      <c r="E47" s="3">
        <v>-106.97442666666669</v>
      </c>
      <c r="F47" s="3"/>
      <c r="I47" s="24">
        <f t="shared" si="0"/>
        <v>-106.93570349999982</v>
      </c>
      <c r="N47" s="3">
        <v>1153.6616216666669</v>
      </c>
      <c r="R47" s="3">
        <v>-716.46921345000032</v>
      </c>
      <c r="S47" s="3"/>
      <c r="U47" s="3">
        <v>245.95211805000008</v>
      </c>
    </row>
    <row r="48" spans="1:21" x14ac:dyDescent="0.2">
      <c r="A48" s="5">
        <v>2005</v>
      </c>
      <c r="B48" s="3">
        <v>1115.9091455555558</v>
      </c>
      <c r="D48" s="3">
        <v>40.605605000000011</v>
      </c>
      <c r="E48" s="3">
        <v>0</v>
      </c>
      <c r="F48" s="3"/>
      <c r="I48" s="24">
        <f t="shared" si="0"/>
        <v>-115.65147505555564</v>
      </c>
      <c r="N48" s="3">
        <v>1115.9091455555558</v>
      </c>
      <c r="R48" s="3">
        <v>-774.86488287222232</v>
      </c>
      <c r="S48" s="3"/>
      <c r="U48" s="3">
        <v>265.99839262777783</v>
      </c>
    </row>
    <row r="49" spans="1:21" x14ac:dyDescent="0.2">
      <c r="A49" s="5">
        <v>2006</v>
      </c>
      <c r="B49" s="3">
        <v>1122.0324794444446</v>
      </c>
      <c r="D49" s="3">
        <v>31.037476111111115</v>
      </c>
      <c r="E49" s="3">
        <v>-19.882368888888895</v>
      </c>
      <c r="F49" s="3"/>
      <c r="I49" s="24">
        <f t="shared" si="0"/>
        <v>-113.31875866666644</v>
      </c>
      <c r="N49" s="3">
        <v>1122.0324794444446</v>
      </c>
      <c r="R49" s="3">
        <v>-759.23568306666687</v>
      </c>
      <c r="S49" s="3"/>
      <c r="U49" s="3">
        <v>260.63314493333337</v>
      </c>
    </row>
    <row r="50" spans="1:21" x14ac:dyDescent="0.2">
      <c r="A50" s="6">
        <v>2007</v>
      </c>
      <c r="B50" s="15">
        <v>1028</v>
      </c>
      <c r="D50" s="15"/>
      <c r="E50" s="15">
        <v>0</v>
      </c>
      <c r="F50" s="3"/>
      <c r="I50" s="24">
        <f t="shared" si="0"/>
        <v>0</v>
      </c>
      <c r="N50" s="15">
        <v>1028</v>
      </c>
      <c r="R50" s="15">
        <v>-689</v>
      </c>
      <c r="S50" s="3"/>
      <c r="U50" s="15">
        <v>339</v>
      </c>
    </row>
    <row r="51" spans="1:21" x14ac:dyDescent="0.2">
      <c r="A51" s="6">
        <v>2008</v>
      </c>
      <c r="B51" s="15">
        <v>989</v>
      </c>
      <c r="D51" s="15">
        <v>0</v>
      </c>
      <c r="E51" s="15">
        <v>0</v>
      </c>
      <c r="F51" s="3"/>
      <c r="I51" s="24">
        <f t="shared" si="0"/>
        <v>-1</v>
      </c>
      <c r="N51" s="15">
        <v>989</v>
      </c>
      <c r="R51" s="15">
        <v>-662</v>
      </c>
      <c r="S51" s="3"/>
      <c r="U51" s="15">
        <v>326</v>
      </c>
    </row>
    <row r="52" spans="1:21" x14ac:dyDescent="0.2">
      <c r="A52" s="6">
        <v>2009</v>
      </c>
      <c r="B52" s="15">
        <v>961</v>
      </c>
      <c r="D52" s="15"/>
      <c r="E52" s="15">
        <v>0</v>
      </c>
      <c r="F52" s="3"/>
      <c r="I52" s="24">
        <f t="shared" si="0"/>
        <v>0</v>
      </c>
      <c r="N52" s="15">
        <v>961</v>
      </c>
      <c r="R52" s="15">
        <v>-644</v>
      </c>
      <c r="S52" s="3"/>
      <c r="U52" s="15">
        <v>317</v>
      </c>
    </row>
    <row r="53" spans="1:21" x14ac:dyDescent="0.2">
      <c r="A53" s="6">
        <v>2010</v>
      </c>
      <c r="B53" s="19">
        <v>950.67603320000012</v>
      </c>
      <c r="D53" s="15">
        <v>0</v>
      </c>
      <c r="E53" s="15">
        <v>0</v>
      </c>
      <c r="F53" s="3"/>
      <c r="I53" s="24">
        <f t="shared" si="0"/>
        <v>0.3239667999998801</v>
      </c>
      <c r="N53" s="19">
        <v>950.67603320000012</v>
      </c>
      <c r="R53" s="15">
        <v>-637</v>
      </c>
      <c r="S53" s="3"/>
      <c r="U53" s="15">
        <v>314</v>
      </c>
    </row>
    <row r="54" spans="1:21" x14ac:dyDescent="0.2">
      <c r="A54" s="6">
        <v>2011</v>
      </c>
      <c r="B54" s="19">
        <v>946.96249336000005</v>
      </c>
      <c r="D54" s="15">
        <v>0</v>
      </c>
      <c r="E54" s="15">
        <v>0</v>
      </c>
      <c r="F54" s="3"/>
      <c r="I54" s="24">
        <f t="shared" si="0"/>
        <v>-0.96249336000005314</v>
      </c>
      <c r="N54" s="19">
        <v>946.96249336000005</v>
      </c>
      <c r="R54" s="15">
        <v>-634</v>
      </c>
      <c r="S54" s="3"/>
      <c r="U54" s="15">
        <v>312</v>
      </c>
    </row>
    <row r="55" spans="1:21" x14ac:dyDescent="0.2">
      <c r="A55" s="6">
        <v>2012</v>
      </c>
      <c r="B55" s="19">
        <v>1002.1116276000001</v>
      </c>
      <c r="D55" s="15">
        <v>0</v>
      </c>
      <c r="E55" s="15">
        <v>0</v>
      </c>
      <c r="F55" s="3"/>
      <c r="I55" s="24">
        <f t="shared" si="0"/>
        <v>-0.1116276000001335</v>
      </c>
      <c r="N55" s="19">
        <v>1002.1116276000001</v>
      </c>
      <c r="R55" s="15">
        <v>-671</v>
      </c>
      <c r="S55" s="3"/>
      <c r="U55" s="15">
        <v>331</v>
      </c>
    </row>
    <row r="56" spans="1:21" x14ac:dyDescent="0.2">
      <c r="A56" s="6">
        <v>2013</v>
      </c>
      <c r="B56" s="19">
        <v>913.10628480000014</v>
      </c>
      <c r="D56" s="15"/>
      <c r="E56" s="15">
        <v>0</v>
      </c>
      <c r="F56" s="3"/>
      <c r="I56" s="24">
        <f t="shared" si="0"/>
        <v>-0.10628480000013951</v>
      </c>
      <c r="N56" s="19">
        <v>913.10628480000014</v>
      </c>
      <c r="R56" s="15">
        <v>-612</v>
      </c>
      <c r="S56" s="3"/>
      <c r="U56" s="15">
        <v>301</v>
      </c>
    </row>
    <row r="57" spans="1:21" x14ac:dyDescent="0.2">
      <c r="A57" s="6">
        <v>2014</v>
      </c>
      <c r="B57" s="19">
        <v>874.56410648000008</v>
      </c>
      <c r="D57" s="15"/>
      <c r="E57" s="15">
        <v>0</v>
      </c>
      <c r="F57" s="3"/>
      <c r="I57" s="24">
        <f t="shared" si="0"/>
        <v>0.43589351999992232</v>
      </c>
      <c r="N57" s="19">
        <v>874.56410648000008</v>
      </c>
      <c r="R57" s="15">
        <v>-586</v>
      </c>
      <c r="S57" s="3"/>
      <c r="U57" s="15">
        <v>289</v>
      </c>
    </row>
    <row r="58" spans="1:21" x14ac:dyDescent="0.2">
      <c r="A58" s="6">
        <v>2015</v>
      </c>
      <c r="B58" s="19">
        <v>908.83053183999994</v>
      </c>
      <c r="D58" s="19">
        <v>0</v>
      </c>
      <c r="E58" s="19">
        <v>0</v>
      </c>
      <c r="F58" s="3"/>
      <c r="I58" s="24">
        <f t="shared" si="0"/>
        <v>8.5924492800131702E-2</v>
      </c>
      <c r="N58" s="19">
        <v>908.83053183999994</v>
      </c>
      <c r="R58" s="19">
        <v>-608.91645633280007</v>
      </c>
      <c r="S58" s="3"/>
      <c r="U58" s="1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58"/>
  <sheetViews>
    <sheetView workbookViewId="0">
      <selection activeCell="I3" sqref="I3"/>
    </sheetView>
  </sheetViews>
  <sheetFormatPr defaultColWidth="11.44140625" defaultRowHeight="10.199999999999999" x14ac:dyDescent="0.2"/>
  <cols>
    <col min="1" max="1" width="11.44140625" style="1"/>
    <col min="2" max="9" width="6.88671875" style="1" customWidth="1"/>
    <col min="10" max="10" width="2.33203125" style="1" customWidth="1"/>
    <col min="11" max="19" width="7.44140625" style="1" customWidth="1"/>
    <col min="20" max="20" width="2.44140625" style="1" customWidth="1"/>
    <col min="21" max="26" width="5.33203125" style="1" customWidth="1"/>
    <col min="27" max="16384" width="11.44140625" style="1"/>
  </cols>
  <sheetData>
    <row r="1" spans="1:26" x14ac:dyDescent="0.2">
      <c r="A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8">
        <v>100.697</v>
      </c>
      <c r="H3" s="8">
        <v>-0.997</v>
      </c>
      <c r="I3" s="24">
        <f>-SUM(B3:H3)-L3-K3</f>
        <v>0</v>
      </c>
      <c r="K3" s="8">
        <v>-99.7</v>
      </c>
      <c r="L3" s="8">
        <v>0</v>
      </c>
      <c r="M3" s="3"/>
      <c r="N3" s="3"/>
    </row>
    <row r="4" spans="1:26" x14ac:dyDescent="0.2">
      <c r="A4" s="5">
        <v>1961</v>
      </c>
      <c r="B4" s="8">
        <v>117.66500000000001</v>
      </c>
      <c r="H4" s="8">
        <v>-1.165</v>
      </c>
      <c r="I4" s="24">
        <f t="shared" ref="I4:I58" si="0">-SUM(B4:H4)-L4-K4</f>
        <v>0</v>
      </c>
      <c r="K4" s="8">
        <v>-116.5</v>
      </c>
      <c r="L4" s="8">
        <v>0</v>
      </c>
      <c r="M4" s="3"/>
      <c r="N4" s="3"/>
    </row>
    <row r="5" spans="1:26" x14ac:dyDescent="0.2">
      <c r="A5" s="5">
        <v>1962</v>
      </c>
      <c r="B5" s="8">
        <v>126.755</v>
      </c>
      <c r="H5" s="8">
        <v>-1.2550000000000001</v>
      </c>
      <c r="I5" s="24">
        <f t="shared" si="0"/>
        <v>0</v>
      </c>
      <c r="K5" s="8">
        <v>-125.5</v>
      </c>
      <c r="L5" s="8">
        <v>0</v>
      </c>
      <c r="M5" s="3"/>
      <c r="N5" s="3"/>
    </row>
    <row r="6" spans="1:26" x14ac:dyDescent="0.2">
      <c r="A6" s="5">
        <v>1963</v>
      </c>
      <c r="B6" s="8">
        <v>127.462</v>
      </c>
      <c r="H6" s="8">
        <v>-1.262</v>
      </c>
      <c r="I6" s="24">
        <f t="shared" si="0"/>
        <v>0</v>
      </c>
      <c r="K6" s="8">
        <v>-126.2</v>
      </c>
      <c r="L6" s="8">
        <v>0</v>
      </c>
      <c r="M6" s="3"/>
      <c r="N6" s="3"/>
    </row>
    <row r="7" spans="1:26" x14ac:dyDescent="0.2">
      <c r="A7" s="5">
        <v>1964</v>
      </c>
      <c r="B7" s="8">
        <v>134.73400000000001</v>
      </c>
      <c r="H7" s="8">
        <v>-1.3340000000000001</v>
      </c>
      <c r="I7" s="24">
        <f t="shared" si="0"/>
        <v>0</v>
      </c>
      <c r="K7" s="8">
        <v>-133.4</v>
      </c>
      <c r="L7" s="8">
        <v>0</v>
      </c>
      <c r="M7" s="3"/>
      <c r="N7" s="3"/>
    </row>
    <row r="8" spans="1:26" x14ac:dyDescent="0.2">
      <c r="A8" s="5">
        <v>1965</v>
      </c>
      <c r="B8" s="8">
        <v>133.017</v>
      </c>
      <c r="H8" s="8">
        <v>-1.3169999999999999</v>
      </c>
      <c r="I8" s="24">
        <f t="shared" si="0"/>
        <v>0</v>
      </c>
      <c r="K8" s="8">
        <v>-131.69999999999999</v>
      </c>
      <c r="L8" s="8">
        <v>0</v>
      </c>
      <c r="M8" s="3"/>
      <c r="N8" s="3"/>
    </row>
    <row r="9" spans="1:26" x14ac:dyDescent="0.2">
      <c r="A9" s="5">
        <v>1966</v>
      </c>
      <c r="B9" s="8">
        <v>134.73400000000001</v>
      </c>
      <c r="H9" s="8">
        <v>-1.3340000000000001</v>
      </c>
      <c r="I9" s="24">
        <f t="shared" si="0"/>
        <v>0</v>
      </c>
      <c r="K9" s="8">
        <v>-133.4</v>
      </c>
      <c r="L9" s="8">
        <v>0</v>
      </c>
      <c r="M9" s="3"/>
      <c r="N9" s="3"/>
    </row>
    <row r="10" spans="1:26" x14ac:dyDescent="0.2">
      <c r="A10" s="5">
        <v>1967</v>
      </c>
      <c r="B10" s="8">
        <v>137.96600000000001</v>
      </c>
      <c r="H10" s="8">
        <v>-1.3659999999999999</v>
      </c>
      <c r="I10" s="24">
        <f t="shared" si="0"/>
        <v>0</v>
      </c>
      <c r="K10" s="8">
        <v>-136.6</v>
      </c>
      <c r="L10" s="8">
        <v>0</v>
      </c>
      <c r="M10" s="3"/>
      <c r="N10" s="3"/>
    </row>
    <row r="11" spans="1:26" x14ac:dyDescent="0.2">
      <c r="A11" s="5">
        <v>1968</v>
      </c>
      <c r="B11" s="8">
        <v>162.61000000000001</v>
      </c>
      <c r="H11" s="8">
        <v>-1.61</v>
      </c>
      <c r="I11" s="24">
        <f t="shared" si="0"/>
        <v>0</v>
      </c>
      <c r="K11" s="8">
        <v>-161</v>
      </c>
      <c r="L11" s="8">
        <v>0</v>
      </c>
      <c r="M11" s="3"/>
      <c r="N11" s="3"/>
    </row>
    <row r="12" spans="1:26" x14ac:dyDescent="0.2">
      <c r="A12" s="5">
        <v>1969</v>
      </c>
      <c r="B12" s="8">
        <v>145.84399999999999</v>
      </c>
      <c r="H12" s="8">
        <v>-1.4440000000000002</v>
      </c>
      <c r="I12" s="24">
        <f t="shared" si="0"/>
        <v>0</v>
      </c>
      <c r="K12" s="8">
        <v>-144.4</v>
      </c>
      <c r="L12" s="8">
        <v>0</v>
      </c>
      <c r="M12" s="3"/>
      <c r="N12" s="3"/>
    </row>
    <row r="13" spans="1:26" x14ac:dyDescent="0.2">
      <c r="A13" s="5">
        <v>1970</v>
      </c>
      <c r="B13" s="8">
        <v>169.06509432499999</v>
      </c>
      <c r="H13" s="8">
        <v>-1.6739118249999998</v>
      </c>
      <c r="I13" s="24">
        <f t="shared" si="0"/>
        <v>0</v>
      </c>
      <c r="K13" s="8">
        <v>-160.39118249999999</v>
      </c>
      <c r="L13" s="8">
        <v>-7</v>
      </c>
      <c r="M13" s="3"/>
      <c r="N13" s="3"/>
    </row>
    <row r="14" spans="1:26" x14ac:dyDescent="0.2">
      <c r="A14" s="5">
        <v>1971</v>
      </c>
      <c r="B14" s="8">
        <v>167.87304939999996</v>
      </c>
      <c r="H14" s="8">
        <v>-1.6621093999999996</v>
      </c>
      <c r="I14" s="24">
        <f t="shared" si="0"/>
        <v>0</v>
      </c>
      <c r="K14" s="8">
        <v>-159.21093999999997</v>
      </c>
      <c r="L14" s="8">
        <v>-7</v>
      </c>
      <c r="M14" s="3"/>
      <c r="N14" s="3"/>
    </row>
    <row r="15" spans="1:26" x14ac:dyDescent="0.2">
      <c r="A15" s="5">
        <v>1972</v>
      </c>
      <c r="B15" s="8">
        <v>163.14981974999998</v>
      </c>
      <c r="H15" s="8">
        <v>-1.61534475</v>
      </c>
      <c r="I15" s="24">
        <f t="shared" si="0"/>
        <v>0</v>
      </c>
      <c r="K15" s="8">
        <v>-154.53447499999999</v>
      </c>
      <c r="L15" s="8">
        <v>-7</v>
      </c>
      <c r="M15" s="3"/>
      <c r="N15" s="3"/>
    </row>
    <row r="16" spans="1:26" x14ac:dyDescent="0.2">
      <c r="A16" s="5">
        <v>1973</v>
      </c>
      <c r="B16" s="8">
        <v>325.44591680000002</v>
      </c>
      <c r="H16" s="8">
        <v>-3.2222368000000001</v>
      </c>
      <c r="I16" s="24">
        <f t="shared" si="0"/>
        <v>0</v>
      </c>
      <c r="K16" s="8">
        <v>-311.22368</v>
      </c>
      <c r="L16" s="8">
        <v>-11</v>
      </c>
      <c r="M16" s="3"/>
      <c r="N16" s="3"/>
    </row>
    <row r="17" spans="1:14" x14ac:dyDescent="0.2">
      <c r="A17" s="5">
        <v>1974</v>
      </c>
      <c r="B17" s="8">
        <v>542.29553017499995</v>
      </c>
      <c r="H17" s="8">
        <v>-5.3692626749999999</v>
      </c>
      <c r="I17" s="24">
        <f t="shared" si="0"/>
        <v>0</v>
      </c>
      <c r="K17" s="8">
        <v>-530.92626749999999</v>
      </c>
      <c r="L17" s="8">
        <v>-6</v>
      </c>
      <c r="M17" s="3"/>
      <c r="N17" s="3"/>
    </row>
    <row r="18" spans="1:14" x14ac:dyDescent="0.2">
      <c r="A18" s="5">
        <v>1975</v>
      </c>
      <c r="B18" s="8">
        <v>564.02265269999987</v>
      </c>
      <c r="H18" s="8">
        <v>-5.584382699999999</v>
      </c>
      <c r="I18" s="24">
        <f t="shared" si="0"/>
        <v>0</v>
      </c>
      <c r="K18" s="8">
        <v>-550.43826999999987</v>
      </c>
      <c r="L18" s="8">
        <v>-8</v>
      </c>
      <c r="M18" s="3"/>
      <c r="N18" s="3"/>
    </row>
    <row r="19" spans="1:14" x14ac:dyDescent="0.2">
      <c r="A19" s="5">
        <v>1976</v>
      </c>
      <c r="B19" s="8">
        <v>544.49301494999997</v>
      </c>
      <c r="H19" s="8">
        <v>-5.3910199499999996</v>
      </c>
      <c r="I19" s="24">
        <f t="shared" si="0"/>
        <v>0</v>
      </c>
      <c r="K19" s="8">
        <v>-532.10199499999999</v>
      </c>
      <c r="L19" s="8">
        <v>-7</v>
      </c>
      <c r="M19" s="3"/>
      <c r="N19" s="3"/>
    </row>
    <row r="20" spans="1:14" x14ac:dyDescent="0.2">
      <c r="A20" s="5">
        <v>1977</v>
      </c>
      <c r="B20" s="8">
        <v>626.12820414999999</v>
      </c>
      <c r="H20" s="8">
        <v>-6.1992891499999994</v>
      </c>
      <c r="I20" s="24">
        <f t="shared" si="0"/>
        <v>0</v>
      </c>
      <c r="K20" s="8">
        <v>-611.92891499999996</v>
      </c>
      <c r="L20" s="8">
        <v>-8</v>
      </c>
      <c r="M20" s="3"/>
      <c r="N20" s="3"/>
    </row>
    <row r="21" spans="1:14" x14ac:dyDescent="0.2">
      <c r="A21" s="5">
        <v>1978</v>
      </c>
      <c r="B21" s="8">
        <v>841.0890771249999</v>
      </c>
      <c r="H21" s="8">
        <v>-8.3276146249999989</v>
      </c>
      <c r="I21" s="24">
        <f t="shared" si="0"/>
        <v>0</v>
      </c>
      <c r="K21" s="8">
        <v>-822.76146249999988</v>
      </c>
      <c r="L21" s="8">
        <v>-10</v>
      </c>
      <c r="M21" s="3"/>
      <c r="N21" s="3"/>
    </row>
    <row r="22" spans="1:14" x14ac:dyDescent="0.2">
      <c r="A22" s="5">
        <v>1979</v>
      </c>
      <c r="B22" s="8">
        <v>1157.0743567499999</v>
      </c>
      <c r="H22" s="8">
        <v>-11.456181749999999</v>
      </c>
      <c r="I22" s="24">
        <f t="shared" si="0"/>
        <v>0</v>
      </c>
      <c r="K22" s="8">
        <v>-1135.6181749999998</v>
      </c>
      <c r="L22" s="8">
        <v>-10</v>
      </c>
      <c r="M22" s="3"/>
      <c r="N22" s="3"/>
    </row>
    <row r="23" spans="1:14" x14ac:dyDescent="0.2">
      <c r="A23" s="5">
        <v>1980</v>
      </c>
      <c r="B23" s="8">
        <v>1643.921147</v>
      </c>
      <c r="H23" s="8">
        <v>-16.276447000000001</v>
      </c>
      <c r="I23" s="24">
        <f t="shared" si="0"/>
        <v>0</v>
      </c>
      <c r="K23" s="8">
        <v>-1618.6447000000001</v>
      </c>
      <c r="L23" s="8">
        <v>-9</v>
      </c>
      <c r="M23" s="3"/>
      <c r="N23" s="3"/>
    </row>
    <row r="24" spans="1:14" x14ac:dyDescent="0.2">
      <c r="A24" s="5">
        <v>1981</v>
      </c>
      <c r="B24" s="8">
        <v>1594.4015363249998</v>
      </c>
      <c r="H24" s="8">
        <v>-15.786153825</v>
      </c>
      <c r="I24" s="24">
        <f t="shared" si="0"/>
        <v>0</v>
      </c>
      <c r="K24" s="8">
        <v>-1568.6153824999999</v>
      </c>
      <c r="L24" s="8">
        <v>-10</v>
      </c>
      <c r="M24" s="3"/>
      <c r="N24" s="3"/>
    </row>
    <row r="25" spans="1:14" x14ac:dyDescent="0.2">
      <c r="A25" s="5">
        <v>1982</v>
      </c>
      <c r="B25" s="8">
        <v>1910.0726731249999</v>
      </c>
      <c r="H25" s="8">
        <v>-18.911610624999998</v>
      </c>
      <c r="I25" s="24">
        <f t="shared" si="0"/>
        <v>0</v>
      </c>
      <c r="K25" s="8">
        <v>-1882.1610624999998</v>
      </c>
      <c r="L25" s="8">
        <v>-9</v>
      </c>
      <c r="M25" s="3"/>
      <c r="N25" s="3"/>
    </row>
    <row r="26" spans="1:14" x14ac:dyDescent="0.2">
      <c r="A26" s="5">
        <v>1983</v>
      </c>
      <c r="B26" s="8">
        <v>1999.7898242499998</v>
      </c>
      <c r="H26" s="8">
        <v>-19.799899249999999</v>
      </c>
      <c r="I26" s="24">
        <f t="shared" si="0"/>
        <v>0</v>
      </c>
      <c r="K26" s="8">
        <v>-1970.9899249999999</v>
      </c>
      <c r="L26" s="8">
        <v>-9</v>
      </c>
      <c r="M26" s="3"/>
      <c r="N26" s="3"/>
    </row>
    <row r="27" spans="1:14" x14ac:dyDescent="0.2">
      <c r="A27" s="5">
        <v>1984</v>
      </c>
      <c r="B27" s="8">
        <v>2158.2393287250002</v>
      </c>
      <c r="H27" s="8">
        <v>-21.368706225</v>
      </c>
      <c r="I27" s="24">
        <f t="shared" si="0"/>
        <v>0</v>
      </c>
      <c r="K27" s="8">
        <v>-2126.8706225000001</v>
      </c>
      <c r="L27" s="8">
        <v>-10</v>
      </c>
      <c r="M27" s="3"/>
      <c r="N27" s="3"/>
    </row>
    <row r="28" spans="1:14" x14ac:dyDescent="0.2">
      <c r="A28" s="5">
        <v>1985</v>
      </c>
      <c r="B28" s="8">
        <v>2242.4129660749995</v>
      </c>
      <c r="H28" s="8">
        <v>-22.202108574999997</v>
      </c>
      <c r="I28" s="24">
        <f t="shared" si="0"/>
        <v>0</v>
      </c>
      <c r="K28" s="8">
        <v>-2210.2108574999997</v>
      </c>
      <c r="L28" s="8">
        <v>-10</v>
      </c>
      <c r="M28" s="3"/>
      <c r="N28" s="3"/>
    </row>
    <row r="29" spans="1:14" x14ac:dyDescent="0.2">
      <c r="A29" s="5">
        <v>1986</v>
      </c>
      <c r="B29" s="8">
        <v>2283.3589872249995</v>
      </c>
      <c r="H29" s="8">
        <v>-22.607514724999998</v>
      </c>
      <c r="I29" s="24">
        <f t="shared" si="0"/>
        <v>0</v>
      </c>
      <c r="K29" s="8">
        <v>-2250.7514724999996</v>
      </c>
      <c r="L29" s="8">
        <v>-10</v>
      </c>
      <c r="M29" s="3"/>
      <c r="N29" s="3"/>
    </row>
    <row r="30" spans="1:14" x14ac:dyDescent="0.2">
      <c r="A30" s="5">
        <v>1987</v>
      </c>
      <c r="B30" s="8">
        <v>2379.1515610500001</v>
      </c>
      <c r="H30" s="8">
        <v>-23.555956049999999</v>
      </c>
      <c r="I30" s="24">
        <f t="shared" si="0"/>
        <v>0</v>
      </c>
      <c r="K30" s="8">
        <v>-2345.595605</v>
      </c>
      <c r="L30" s="8">
        <v>-10</v>
      </c>
      <c r="M30" s="3"/>
      <c r="N30" s="3"/>
    </row>
    <row r="31" spans="1:14" x14ac:dyDescent="0.2">
      <c r="A31" s="5">
        <v>1988</v>
      </c>
      <c r="B31" s="8">
        <v>1660.1273747</v>
      </c>
      <c r="H31" s="8">
        <v>-16.436904699999999</v>
      </c>
      <c r="I31" s="24">
        <f t="shared" si="0"/>
        <v>0</v>
      </c>
      <c r="K31" s="8">
        <v>-1631.69047</v>
      </c>
      <c r="L31" s="8">
        <v>-12</v>
      </c>
      <c r="M31" s="3"/>
      <c r="N31" s="3"/>
    </row>
    <row r="32" spans="1:14" x14ac:dyDescent="0.2">
      <c r="A32" s="5">
        <v>1989</v>
      </c>
      <c r="B32" s="8">
        <v>1445.5016373999999</v>
      </c>
      <c r="H32" s="8">
        <v>-14.311897400000001</v>
      </c>
      <c r="I32" s="24">
        <f t="shared" si="0"/>
        <v>0</v>
      </c>
      <c r="K32" s="8">
        <v>-1422.18974</v>
      </c>
      <c r="L32" s="8">
        <v>-9</v>
      </c>
      <c r="M32" s="3"/>
      <c r="N32" s="3"/>
    </row>
    <row r="33" spans="1:14" x14ac:dyDescent="0.2">
      <c r="A33" s="5">
        <v>1990</v>
      </c>
      <c r="B33" s="8">
        <v>1969.2438059249998</v>
      </c>
      <c r="H33" s="8">
        <v>-19.497463424999999</v>
      </c>
      <c r="I33" s="24">
        <f t="shared" si="0"/>
        <v>0</v>
      </c>
      <c r="K33" s="8">
        <v>-1942.7463424999999</v>
      </c>
      <c r="L33" s="8">
        <v>-7</v>
      </c>
      <c r="M33" s="3"/>
      <c r="N33" s="3"/>
    </row>
    <row r="34" spans="1:14" x14ac:dyDescent="0.2">
      <c r="A34" s="5">
        <v>1991</v>
      </c>
      <c r="B34" s="8">
        <v>1786.629160125</v>
      </c>
      <c r="H34" s="8">
        <v>-17.689397624999998</v>
      </c>
      <c r="I34" s="24">
        <f t="shared" si="0"/>
        <v>0</v>
      </c>
      <c r="K34" s="8">
        <v>-1760.9397624999999</v>
      </c>
      <c r="L34" s="8">
        <v>-8</v>
      </c>
      <c r="M34" s="3"/>
      <c r="N34" s="3"/>
    </row>
    <row r="35" spans="1:14" x14ac:dyDescent="0.2">
      <c r="A35" s="5">
        <v>1992</v>
      </c>
      <c r="B35" s="8">
        <v>2128.7313227499999</v>
      </c>
      <c r="H35" s="8">
        <v>-21.07654775</v>
      </c>
      <c r="I35" s="24">
        <f t="shared" si="0"/>
        <v>0</v>
      </c>
      <c r="K35" s="8">
        <v>-2098.654775</v>
      </c>
      <c r="L35" s="8">
        <v>-9</v>
      </c>
      <c r="M35" s="3"/>
      <c r="N35" s="3"/>
    </row>
    <row r="36" spans="1:14" x14ac:dyDescent="0.2">
      <c r="A36" s="5">
        <v>1993</v>
      </c>
      <c r="B36" s="8">
        <v>2622.6624852999998</v>
      </c>
      <c r="H36" s="8">
        <v>-25.966955299999999</v>
      </c>
      <c r="I36" s="24">
        <f t="shared" si="0"/>
        <v>0</v>
      </c>
      <c r="K36" s="8">
        <v>-2586.69553</v>
      </c>
      <c r="L36" s="8">
        <v>-10</v>
      </c>
      <c r="M36" s="3"/>
      <c r="N36" s="3"/>
    </row>
    <row r="37" spans="1:14" x14ac:dyDescent="0.2">
      <c r="A37" s="5">
        <v>1994</v>
      </c>
      <c r="B37" s="8">
        <v>3003.5836873499998</v>
      </c>
      <c r="H37" s="8">
        <v>-29.738452349999999</v>
      </c>
      <c r="I37" s="24">
        <f t="shared" si="0"/>
        <v>0</v>
      </c>
      <c r="K37" s="8">
        <v>-2965.8452349999998</v>
      </c>
      <c r="L37" s="8">
        <v>-8</v>
      </c>
      <c r="M37" s="3"/>
      <c r="N37" s="3"/>
    </row>
    <row r="38" spans="1:14" x14ac:dyDescent="0.2">
      <c r="A38" s="5">
        <v>1995</v>
      </c>
      <c r="B38" s="8">
        <v>2930.5132552250002</v>
      </c>
      <c r="H38" s="8">
        <v>-29.014982724999999</v>
      </c>
      <c r="I38" s="24">
        <f t="shared" si="0"/>
        <v>0</v>
      </c>
      <c r="K38" s="8">
        <v>-2893.4982725</v>
      </c>
      <c r="L38" s="8">
        <v>-8</v>
      </c>
      <c r="M38" s="3"/>
      <c r="N38" s="3"/>
    </row>
    <row r="39" spans="1:14" x14ac:dyDescent="0.2">
      <c r="A39" s="5">
        <v>1996</v>
      </c>
      <c r="B39" s="8">
        <v>2495.2365523999997</v>
      </c>
      <c r="H39" s="8">
        <v>-24.705312399999997</v>
      </c>
      <c r="I39" s="24">
        <f t="shared" si="0"/>
        <v>0</v>
      </c>
      <c r="K39" s="8">
        <v>-2464.5312399999998</v>
      </c>
      <c r="L39" s="8">
        <v>-6</v>
      </c>
      <c r="M39" s="3"/>
      <c r="N39" s="3"/>
    </row>
    <row r="40" spans="1:14" x14ac:dyDescent="0.2">
      <c r="A40" s="5">
        <v>1997</v>
      </c>
      <c r="B40" s="8">
        <v>3059.8243076749995</v>
      </c>
      <c r="H40" s="8">
        <v>-30.295290174999995</v>
      </c>
      <c r="I40" s="24">
        <f t="shared" si="0"/>
        <v>0</v>
      </c>
      <c r="K40" s="8">
        <v>-3022.5290174999996</v>
      </c>
      <c r="L40" s="8">
        <v>-7</v>
      </c>
      <c r="M40" s="3"/>
      <c r="N40" s="3"/>
    </row>
    <row r="41" spans="1:14" x14ac:dyDescent="0.2">
      <c r="A41" s="5">
        <v>1998</v>
      </c>
      <c r="B41" s="8">
        <v>2887.7154495749996</v>
      </c>
      <c r="H41" s="8">
        <v>-28.591242074999997</v>
      </c>
      <c r="I41" s="24">
        <f t="shared" si="0"/>
        <v>0</v>
      </c>
      <c r="K41" s="8">
        <v>-2849.1242074999996</v>
      </c>
      <c r="L41" s="8">
        <v>-10</v>
      </c>
      <c r="M41" s="3"/>
      <c r="N41" s="3"/>
    </row>
    <row r="42" spans="1:14" x14ac:dyDescent="0.2">
      <c r="A42" s="5">
        <v>1999</v>
      </c>
      <c r="B42" s="8">
        <v>2353.1232398999996</v>
      </c>
      <c r="H42" s="8">
        <v>-23.298249899999998</v>
      </c>
      <c r="I42" s="24">
        <f t="shared" si="0"/>
        <v>0</v>
      </c>
      <c r="K42" s="8">
        <v>-2321.8249899999996</v>
      </c>
      <c r="L42" s="8">
        <v>-8</v>
      </c>
      <c r="M42" s="3"/>
      <c r="N42" s="3"/>
    </row>
    <row r="43" spans="1:14" x14ac:dyDescent="0.2">
      <c r="A43" s="5">
        <v>2000</v>
      </c>
      <c r="B43" s="8">
        <v>3130.8949322249996</v>
      </c>
      <c r="H43" s="8">
        <v>-30.998959724999995</v>
      </c>
      <c r="I43" s="24">
        <f t="shared" si="0"/>
        <v>0</v>
      </c>
      <c r="K43" s="8">
        <v>-3091.8959724999995</v>
      </c>
      <c r="L43" s="8">
        <v>-8</v>
      </c>
      <c r="M43" s="3"/>
      <c r="N43" s="3"/>
    </row>
    <row r="44" spans="1:14" x14ac:dyDescent="0.2">
      <c r="A44" s="5">
        <v>2001</v>
      </c>
      <c r="B44" s="8">
        <v>4021.8539612499994</v>
      </c>
      <c r="H44" s="8">
        <v>-39.820336249999997</v>
      </c>
      <c r="I44" s="24">
        <f t="shared" si="0"/>
        <v>0</v>
      </c>
      <c r="K44" s="8">
        <v>-3972.0336249999996</v>
      </c>
      <c r="L44" s="8">
        <v>-10</v>
      </c>
      <c r="M44" s="3"/>
      <c r="N44" s="3"/>
    </row>
    <row r="45" spans="1:14" x14ac:dyDescent="0.2">
      <c r="A45" s="5">
        <v>2002</v>
      </c>
      <c r="B45" s="8">
        <v>3896.7389714749997</v>
      </c>
      <c r="H45" s="8">
        <v>-38.581573974999998</v>
      </c>
      <c r="I45" s="24">
        <f t="shared" si="0"/>
        <v>0</v>
      </c>
      <c r="K45" s="8">
        <v>-3848.1573974999997</v>
      </c>
      <c r="L45" s="8">
        <v>-10</v>
      </c>
      <c r="M45" s="3"/>
      <c r="N45" s="3"/>
    </row>
    <row r="46" spans="1:14" x14ac:dyDescent="0.2">
      <c r="A46" s="5">
        <v>2003</v>
      </c>
      <c r="B46" s="8">
        <v>3674.1320273249999</v>
      </c>
      <c r="H46" s="8">
        <v>-36.377544825000001</v>
      </c>
      <c r="I46" s="24">
        <f t="shared" si="0"/>
        <v>0</v>
      </c>
      <c r="K46" s="8">
        <v>-3626.7544825</v>
      </c>
      <c r="L46" s="8">
        <v>-11</v>
      </c>
      <c r="M46" s="3"/>
      <c r="N46" s="3"/>
    </row>
    <row r="47" spans="1:14" x14ac:dyDescent="0.2">
      <c r="A47" s="5">
        <v>2004</v>
      </c>
      <c r="B47" s="8">
        <v>3314.2956307249997</v>
      </c>
      <c r="H47" s="8">
        <v>-32.814808225</v>
      </c>
      <c r="I47" s="24">
        <f t="shared" si="0"/>
        <v>0</v>
      </c>
      <c r="K47" s="8">
        <v>-3272.8499699999998</v>
      </c>
      <c r="L47" s="8">
        <v>-8.6308524999999996</v>
      </c>
      <c r="M47" s="3"/>
      <c r="N47" s="3"/>
    </row>
    <row r="48" spans="1:14" x14ac:dyDescent="0.2">
      <c r="A48" s="5">
        <v>2005</v>
      </c>
      <c r="B48" s="8">
        <v>3720.1199911999997</v>
      </c>
      <c r="H48" s="8">
        <v>-36.832871199999992</v>
      </c>
      <c r="I48" s="24">
        <f t="shared" si="0"/>
        <v>0</v>
      </c>
      <c r="K48" s="8">
        <v>-3675.6720349999996</v>
      </c>
      <c r="L48" s="8">
        <v>-7.6150849999999988</v>
      </c>
      <c r="M48" s="3"/>
      <c r="N48" s="3"/>
    </row>
    <row r="49" spans="1:14" x14ac:dyDescent="0.2">
      <c r="A49" s="5">
        <v>2006</v>
      </c>
      <c r="B49" s="8">
        <v>4142.9194014750001</v>
      </c>
      <c r="H49" s="8">
        <v>-41.019003974999997</v>
      </c>
      <c r="I49" s="24">
        <f t="shared" si="0"/>
        <v>0</v>
      </c>
      <c r="K49" s="8">
        <v>-4091.0593449999997</v>
      </c>
      <c r="L49" s="8">
        <v>-10.841052499999998</v>
      </c>
      <c r="M49" s="3"/>
      <c r="N49" s="3"/>
    </row>
    <row r="50" spans="1:14" x14ac:dyDescent="0.2">
      <c r="A50" s="6">
        <v>2007</v>
      </c>
      <c r="B50" s="12">
        <v>3436.6321862499999</v>
      </c>
      <c r="H50" s="12">
        <v>-34.026061249999998</v>
      </c>
      <c r="I50" s="24">
        <f t="shared" si="0"/>
        <v>0</v>
      </c>
      <c r="K50" s="12">
        <v>-3392.7259074999997</v>
      </c>
      <c r="L50" s="12">
        <v>-9.8802174999999988</v>
      </c>
      <c r="M50" s="3"/>
      <c r="N50" s="3"/>
    </row>
    <row r="51" spans="1:14" x14ac:dyDescent="0.2">
      <c r="A51" s="6">
        <v>2008</v>
      </c>
      <c r="B51" s="12">
        <v>3424.9653893395512</v>
      </c>
      <c r="H51" s="12">
        <v>-33.910548409302493</v>
      </c>
      <c r="I51" s="24">
        <f t="shared" si="0"/>
        <v>0</v>
      </c>
      <c r="K51" s="12">
        <v>-3381.5567859302491</v>
      </c>
      <c r="L51" s="12">
        <v>-9.498054999999999</v>
      </c>
      <c r="M51" s="3"/>
      <c r="N51" s="3"/>
    </row>
    <row r="52" spans="1:14" x14ac:dyDescent="0.2">
      <c r="A52" s="6">
        <v>2009</v>
      </c>
      <c r="B52" s="12">
        <v>3820.1230322694228</v>
      </c>
      <c r="H52" s="12">
        <v>-37.823000319499243</v>
      </c>
      <c r="I52" s="24">
        <f t="shared" si="0"/>
        <v>0</v>
      </c>
      <c r="K52" s="12">
        <v>-3772.4886144499242</v>
      </c>
      <c r="L52" s="12">
        <v>-9.8114174999999992</v>
      </c>
      <c r="M52" s="3"/>
      <c r="N52" s="3"/>
    </row>
    <row r="53" spans="1:14" x14ac:dyDescent="0.2">
      <c r="A53" s="6">
        <v>2010</v>
      </c>
      <c r="B53" s="12">
        <v>3680.4653757576234</v>
      </c>
      <c r="H53" s="12">
        <v>-36.440251245124983</v>
      </c>
      <c r="I53" s="24">
        <f t="shared" si="0"/>
        <v>0</v>
      </c>
      <c r="K53" s="12">
        <v>-3636.2772770124984</v>
      </c>
      <c r="L53" s="12">
        <v>-7.7478474999999989</v>
      </c>
      <c r="M53" s="3"/>
      <c r="N53" s="3"/>
    </row>
    <row r="54" spans="1:14" x14ac:dyDescent="0.2">
      <c r="A54" s="6">
        <v>2011</v>
      </c>
      <c r="B54" s="12">
        <v>3463.7520312922488</v>
      </c>
      <c r="H54" s="12">
        <v>-34.294574567249988</v>
      </c>
      <c r="I54" s="24">
        <f t="shared" si="0"/>
        <v>0</v>
      </c>
      <c r="K54" s="12">
        <v>-3423.1498942249991</v>
      </c>
      <c r="L54" s="12">
        <v>-6.3075624999999995</v>
      </c>
      <c r="M54" s="3"/>
      <c r="N54" s="3"/>
    </row>
    <row r="55" spans="1:14" x14ac:dyDescent="0.2">
      <c r="A55" s="6">
        <v>2012</v>
      </c>
      <c r="B55" s="12">
        <v>3226.3494731235915</v>
      </c>
      <c r="H55" s="12">
        <v>-31.944054189342491</v>
      </c>
      <c r="I55" s="24">
        <f t="shared" si="0"/>
        <v>0</v>
      </c>
      <c r="K55" s="12">
        <v>-3188.219761434249</v>
      </c>
      <c r="L55" s="12">
        <v>-6.1856574999999996</v>
      </c>
      <c r="M55" s="3"/>
      <c r="N55" s="3"/>
    </row>
    <row r="56" spans="1:14" x14ac:dyDescent="0.2">
      <c r="A56" s="6">
        <v>2013</v>
      </c>
      <c r="B56" s="12">
        <v>3619.0630260384996</v>
      </c>
      <c r="H56" s="12">
        <v>-35.832307188499996</v>
      </c>
      <c r="I56" s="24">
        <f t="shared" si="0"/>
        <v>0</v>
      </c>
      <c r="K56" s="12">
        <v>-3577.1795438499989</v>
      </c>
      <c r="L56" s="12">
        <v>-6.0511749999999989</v>
      </c>
      <c r="M56" s="3"/>
      <c r="N56" s="3"/>
    </row>
    <row r="57" spans="1:14" x14ac:dyDescent="0.2">
      <c r="A57" s="6">
        <v>2014</v>
      </c>
      <c r="B57" s="12">
        <v>3597.7082503362903</v>
      </c>
      <c r="H57" s="12">
        <v>-35.620873765705845</v>
      </c>
      <c r="I57" s="24">
        <f t="shared" si="0"/>
        <v>0</v>
      </c>
      <c r="K57" s="12">
        <v>-3558.0859832980841</v>
      </c>
      <c r="L57" s="12">
        <v>-4.0013932724999988</v>
      </c>
      <c r="M57" s="3"/>
      <c r="N57" s="3"/>
    </row>
    <row r="58" spans="1:14" x14ac:dyDescent="0.2">
      <c r="A58" s="6">
        <v>2015</v>
      </c>
      <c r="B58" s="12">
        <v>3565.0025304295432</v>
      </c>
      <c r="H58" s="12">
        <v>-35.297054756728144</v>
      </c>
      <c r="I58" s="24">
        <f t="shared" si="0"/>
        <v>0</v>
      </c>
      <c r="K58" s="12">
        <v>-3525.8293814824983</v>
      </c>
      <c r="L58" s="12">
        <v>-3.8760941903160768</v>
      </c>
      <c r="M58" s="3"/>
      <c r="N58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Z58"/>
  <sheetViews>
    <sheetView workbookViewId="0">
      <selection activeCell="A2" sqref="A2"/>
    </sheetView>
  </sheetViews>
  <sheetFormatPr defaultColWidth="11.44140625" defaultRowHeight="10.199999999999999" x14ac:dyDescent="0.2"/>
  <cols>
    <col min="1" max="1" width="11.44140625" style="1"/>
    <col min="2" max="9" width="6.5546875" style="1" customWidth="1"/>
    <col min="10" max="10" width="2.5546875" style="1" customWidth="1"/>
    <col min="11" max="19" width="5.88671875" style="1" customWidth="1"/>
    <col min="20" max="20" width="2.33203125" style="1" customWidth="1"/>
    <col min="21" max="26" width="6.44140625" style="1" customWidth="1"/>
    <col min="27" max="16384" width="11.44140625" style="1"/>
  </cols>
  <sheetData>
    <row r="1" spans="1:26" x14ac:dyDescent="0.2">
      <c r="A1" s="25" t="s">
        <v>56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121.93026315789474</v>
      </c>
      <c r="C3" s="3">
        <v>49.271052631578947</v>
      </c>
      <c r="D3" s="3">
        <v>0</v>
      </c>
      <c r="E3" s="3">
        <v>0</v>
      </c>
      <c r="F3" s="3"/>
      <c r="H3" s="3"/>
      <c r="I3" s="24">
        <f>-SUM(B3:H3)-R3+Z3</f>
        <v>0</v>
      </c>
      <c r="P3" s="3">
        <v>121.93026315789474</v>
      </c>
      <c r="R3" s="3">
        <v>-116.365872751499</v>
      </c>
      <c r="S3" s="3"/>
      <c r="Z3" s="3">
        <v>54.835443037974684</v>
      </c>
    </row>
    <row r="4" spans="1:26" x14ac:dyDescent="0.2">
      <c r="A4" s="5">
        <v>1961</v>
      </c>
      <c r="B4" s="3">
        <v>233.46578947368423</v>
      </c>
      <c r="C4" s="3">
        <v>32.015789473684208</v>
      </c>
      <c r="D4" s="3">
        <v>5.9249999999999998</v>
      </c>
      <c r="E4" s="3">
        <v>0</v>
      </c>
      <c r="F4" s="3"/>
      <c r="H4" s="3"/>
      <c r="I4" s="24">
        <f t="shared" ref="I4:I58" si="0">-SUM(B4:H4)-R4+Z4</f>
        <v>0</v>
      </c>
      <c r="P4" s="3">
        <v>233.46578947368423</v>
      </c>
      <c r="R4" s="3">
        <v>-204.06480679546974</v>
      </c>
      <c r="S4" s="3"/>
      <c r="Z4" s="3">
        <v>67.341772151898738</v>
      </c>
    </row>
    <row r="5" spans="1:26" x14ac:dyDescent="0.2">
      <c r="A5" s="5">
        <v>1962</v>
      </c>
      <c r="B5" s="3">
        <v>264.65000000000003</v>
      </c>
      <c r="C5" s="3">
        <v>16.007894736842104</v>
      </c>
      <c r="D5" s="3">
        <v>-8.5236842105263158</v>
      </c>
      <c r="E5" s="3">
        <v>0</v>
      </c>
      <c r="F5" s="3"/>
      <c r="H5" s="3"/>
      <c r="I5" s="24">
        <f t="shared" si="0"/>
        <v>0</v>
      </c>
      <c r="P5" s="3">
        <v>264.65000000000003</v>
      </c>
      <c r="R5" s="3">
        <v>-209.60256495669557</v>
      </c>
      <c r="S5" s="3"/>
      <c r="Z5" s="3">
        <v>62.53164556962026</v>
      </c>
    </row>
    <row r="6" spans="1:26" x14ac:dyDescent="0.2">
      <c r="A6" s="5">
        <v>1963</v>
      </c>
      <c r="B6" s="3">
        <v>241.88552631578946</v>
      </c>
      <c r="C6" s="3">
        <v>1.3513157894736842</v>
      </c>
      <c r="D6" s="3">
        <v>-5.1973684210526319</v>
      </c>
      <c r="E6" s="3">
        <v>0</v>
      </c>
      <c r="F6" s="3"/>
      <c r="H6" s="3"/>
      <c r="I6" s="24">
        <f t="shared" si="0"/>
        <v>0</v>
      </c>
      <c r="P6" s="3">
        <v>241.88552631578946</v>
      </c>
      <c r="R6" s="3">
        <v>-193.7863091272485</v>
      </c>
      <c r="S6" s="3"/>
      <c r="Z6" s="3">
        <v>44.253164556962027</v>
      </c>
    </row>
    <row r="7" spans="1:26" x14ac:dyDescent="0.2">
      <c r="A7" s="5">
        <v>1964</v>
      </c>
      <c r="B7" s="3">
        <v>345.41710526315791</v>
      </c>
      <c r="C7" s="3">
        <v>49.375</v>
      </c>
      <c r="D7" s="3">
        <v>-29.417105263157893</v>
      </c>
      <c r="E7" s="3">
        <v>0</v>
      </c>
      <c r="F7" s="3"/>
      <c r="H7" s="3"/>
      <c r="I7" s="24">
        <f t="shared" si="0"/>
        <v>0</v>
      </c>
      <c r="P7" s="3">
        <v>345.41710526315791</v>
      </c>
      <c r="R7" s="3">
        <v>-276.86867088607596</v>
      </c>
      <c r="S7" s="3"/>
      <c r="Z7" s="3">
        <v>88.506329113924053</v>
      </c>
    </row>
    <row r="8" spans="1:26" x14ac:dyDescent="0.2">
      <c r="A8" s="5">
        <v>1965</v>
      </c>
      <c r="B8" s="3">
        <v>339.2842105263158</v>
      </c>
      <c r="C8" s="3">
        <v>52.285526315789475</v>
      </c>
      <c r="D8" s="3">
        <v>0</v>
      </c>
      <c r="E8" s="3">
        <v>0</v>
      </c>
      <c r="F8" s="3"/>
      <c r="H8" s="3"/>
      <c r="I8" s="24">
        <f t="shared" si="0"/>
        <v>0</v>
      </c>
      <c r="P8" s="3">
        <v>339.2842105263158</v>
      </c>
      <c r="R8" s="3">
        <v>-320.37986342438376</v>
      </c>
      <c r="S8" s="3"/>
      <c r="Z8" s="3">
        <v>71.189873417721515</v>
      </c>
    </row>
    <row r="9" spans="1:26" x14ac:dyDescent="0.2">
      <c r="A9" s="5">
        <v>1966</v>
      </c>
      <c r="B9" s="3">
        <v>289.28552631578947</v>
      </c>
      <c r="C9" s="3">
        <v>32.951315789473682</v>
      </c>
      <c r="D9" s="3">
        <v>-4.469736842105263</v>
      </c>
      <c r="E9" s="3">
        <v>0</v>
      </c>
      <c r="F9" s="3"/>
      <c r="H9" s="3"/>
      <c r="I9" s="24">
        <f t="shared" si="0"/>
        <v>0</v>
      </c>
      <c r="P9" s="3">
        <v>289.28552631578947</v>
      </c>
      <c r="R9" s="3">
        <v>-244.65318121252494</v>
      </c>
      <c r="S9" s="3"/>
      <c r="Z9" s="3">
        <v>73.113924050632917</v>
      </c>
    </row>
    <row r="10" spans="1:26" x14ac:dyDescent="0.2">
      <c r="A10" s="5">
        <v>1967</v>
      </c>
      <c r="B10" s="3">
        <v>333.87894736842105</v>
      </c>
      <c r="C10" s="3">
        <v>24.42763157894737</v>
      </c>
      <c r="D10" s="3">
        <v>-30.768421052631581</v>
      </c>
      <c r="E10" s="3">
        <v>0</v>
      </c>
      <c r="F10" s="3"/>
      <c r="H10" s="3"/>
      <c r="I10" s="24">
        <f t="shared" si="0"/>
        <v>0</v>
      </c>
      <c r="P10" s="3">
        <v>333.87894736842105</v>
      </c>
      <c r="R10" s="3">
        <v>-265.00651232511655</v>
      </c>
      <c r="S10" s="3"/>
      <c r="Z10" s="3">
        <v>62.53164556962026</v>
      </c>
    </row>
    <row r="11" spans="1:26" x14ac:dyDescent="0.2">
      <c r="A11" s="5">
        <v>1968</v>
      </c>
      <c r="B11" s="3">
        <v>277.53947368421052</v>
      </c>
      <c r="C11" s="3">
        <v>19.542105263157897</v>
      </c>
      <c r="D11" s="3">
        <v>7.9</v>
      </c>
      <c r="E11" s="3">
        <v>0</v>
      </c>
      <c r="F11" s="3"/>
      <c r="H11" s="3"/>
      <c r="I11" s="24">
        <f t="shared" si="0"/>
        <v>0</v>
      </c>
      <c r="P11" s="3">
        <v>277.53947368421052</v>
      </c>
      <c r="R11" s="3">
        <v>-253.0322118587608</v>
      </c>
      <c r="S11" s="3"/>
      <c r="Z11" s="3">
        <v>51.949367088607595</v>
      </c>
    </row>
    <row r="12" spans="1:26" x14ac:dyDescent="0.2">
      <c r="A12" s="5">
        <v>1969</v>
      </c>
      <c r="B12" s="3">
        <v>323.90000000000003</v>
      </c>
      <c r="C12" s="3">
        <v>28.793421052631579</v>
      </c>
      <c r="D12" s="3">
        <v>-0.51973684210526316</v>
      </c>
      <c r="E12" s="3">
        <v>18.398684210526312</v>
      </c>
      <c r="F12" s="3"/>
      <c r="H12" s="3"/>
      <c r="I12" s="24">
        <f t="shared" si="0"/>
        <v>0</v>
      </c>
      <c r="P12" s="3">
        <v>323.90000000000003</v>
      </c>
      <c r="R12" s="3">
        <v>-267.63565956029316</v>
      </c>
      <c r="S12" s="3"/>
      <c r="Z12" s="3">
        <v>102.9367088607595</v>
      </c>
    </row>
    <row r="13" spans="1:26" x14ac:dyDescent="0.2">
      <c r="A13" s="5">
        <v>1970</v>
      </c>
      <c r="B13" s="3">
        <v>399.15789473684208</v>
      </c>
      <c r="C13" s="3">
        <v>7.2763157894736841</v>
      </c>
      <c r="D13" s="3">
        <v>4.9478947368421045</v>
      </c>
      <c r="E13" s="3">
        <v>0</v>
      </c>
      <c r="F13" s="3"/>
      <c r="H13" s="3"/>
      <c r="I13" s="24">
        <f t="shared" si="0"/>
        <v>0</v>
      </c>
      <c r="P13" s="3">
        <v>399.15789473684208</v>
      </c>
      <c r="R13" s="3">
        <v>-306.06263157894739</v>
      </c>
      <c r="S13" s="3"/>
      <c r="Z13" s="3">
        <v>105.31947368421052</v>
      </c>
    </row>
    <row r="14" spans="1:26" x14ac:dyDescent="0.2">
      <c r="A14" s="5">
        <v>1971</v>
      </c>
      <c r="B14" s="3">
        <v>404.31368421052633</v>
      </c>
      <c r="C14" s="3">
        <v>6.3615789473684208</v>
      </c>
      <c r="D14" s="3">
        <v>0</v>
      </c>
      <c r="E14" s="3">
        <v>22.618947368421054</v>
      </c>
      <c r="F14" s="3"/>
      <c r="H14" s="3"/>
      <c r="I14" s="24">
        <f t="shared" si="0"/>
        <v>0</v>
      </c>
      <c r="P14" s="3">
        <v>404.31368421052633</v>
      </c>
      <c r="R14" s="3">
        <v>-347.76631578947371</v>
      </c>
      <c r="S14" s="3"/>
      <c r="Z14" s="3">
        <v>85.5278947368421</v>
      </c>
    </row>
    <row r="15" spans="1:26" x14ac:dyDescent="0.2">
      <c r="A15" s="5">
        <v>1972</v>
      </c>
      <c r="B15" s="3">
        <v>344.23210526315791</v>
      </c>
      <c r="C15" s="3">
        <v>8.4821052631578961</v>
      </c>
      <c r="D15" s="3">
        <v>22.618947368421054</v>
      </c>
      <c r="E15" s="3">
        <v>15.550526315789474</v>
      </c>
      <c r="F15" s="3"/>
      <c r="H15" s="3"/>
      <c r="I15" s="24">
        <f t="shared" si="0"/>
        <v>0</v>
      </c>
      <c r="P15" s="3">
        <v>344.23210526315791</v>
      </c>
      <c r="R15" s="3">
        <v>-305.35578947368424</v>
      </c>
      <c r="S15" s="3"/>
      <c r="Z15" s="3">
        <v>85.5278947368421</v>
      </c>
    </row>
    <row r="16" spans="1:26" x14ac:dyDescent="0.2">
      <c r="A16" s="5">
        <v>1973</v>
      </c>
      <c r="B16" s="3">
        <v>433.29421052631579</v>
      </c>
      <c r="C16" s="3">
        <v>2.120526315789474</v>
      </c>
      <c r="D16" s="3">
        <v>-17.671052631578945</v>
      </c>
      <c r="E16" s="3">
        <v>6.3615789473684208</v>
      </c>
      <c r="F16" s="3"/>
      <c r="H16" s="3"/>
      <c r="I16" s="24">
        <f t="shared" si="0"/>
        <v>0</v>
      </c>
      <c r="P16" s="3">
        <v>433.29421052631579</v>
      </c>
      <c r="R16" s="3">
        <v>-296.16684210526313</v>
      </c>
      <c r="S16" s="3"/>
      <c r="Z16" s="3">
        <v>127.93842105263157</v>
      </c>
    </row>
    <row r="17" spans="1:26" x14ac:dyDescent="0.2">
      <c r="A17" s="5">
        <v>1974</v>
      </c>
      <c r="B17" s="3">
        <v>508.21947368421053</v>
      </c>
      <c r="C17" s="3">
        <v>2.120526315789474</v>
      </c>
      <c r="D17" s="3">
        <v>21.912105263157891</v>
      </c>
      <c r="E17" s="3">
        <v>6.3615789473684208</v>
      </c>
      <c r="F17" s="3"/>
      <c r="H17" s="3"/>
      <c r="I17" s="24">
        <f t="shared" si="0"/>
        <v>0</v>
      </c>
      <c r="P17" s="3">
        <v>508.21947368421053</v>
      </c>
      <c r="R17" s="3">
        <v>-456.62</v>
      </c>
      <c r="S17" s="3"/>
      <c r="Z17" s="3">
        <v>81.993684210526311</v>
      </c>
    </row>
    <row r="18" spans="1:26" x14ac:dyDescent="0.2">
      <c r="A18" s="5">
        <v>1975</v>
      </c>
      <c r="B18" s="3">
        <v>578.19684210526316</v>
      </c>
      <c r="C18" s="3">
        <v>14.843684210526314</v>
      </c>
      <c r="D18" s="3">
        <v>-96.837368421052631</v>
      </c>
      <c r="E18" s="3">
        <v>2.8273684210526318</v>
      </c>
      <c r="F18" s="3"/>
      <c r="H18" s="3"/>
      <c r="I18" s="24">
        <f t="shared" si="0"/>
        <v>0</v>
      </c>
      <c r="P18" s="3">
        <v>578.19684210526316</v>
      </c>
      <c r="R18" s="3">
        <v>-426.22578947368424</v>
      </c>
      <c r="S18" s="3"/>
      <c r="Z18" s="3">
        <v>72.804736842105271</v>
      </c>
    </row>
    <row r="19" spans="1:26" x14ac:dyDescent="0.2">
      <c r="A19" s="5">
        <v>1976</v>
      </c>
      <c r="B19" s="3">
        <v>545.68210526315784</v>
      </c>
      <c r="C19" s="3">
        <v>16.964210526315792</v>
      </c>
      <c r="D19" s="3">
        <v>-14.843684210526314</v>
      </c>
      <c r="E19" s="3">
        <v>11.309473684210527</v>
      </c>
      <c r="F19" s="3"/>
      <c r="H19" s="3"/>
      <c r="I19" s="24">
        <f t="shared" si="0"/>
        <v>0</v>
      </c>
      <c r="P19" s="3">
        <v>545.68210526315784</v>
      </c>
      <c r="R19" s="3">
        <v>-492.66894736842096</v>
      </c>
      <c r="S19" s="3"/>
      <c r="Z19" s="3">
        <v>66.443157894736842</v>
      </c>
    </row>
    <row r="20" spans="1:26" x14ac:dyDescent="0.2">
      <c r="A20" s="5">
        <v>1977</v>
      </c>
      <c r="B20" s="3">
        <v>512.46052631578948</v>
      </c>
      <c r="C20" s="3">
        <v>24.03263157894737</v>
      </c>
      <c r="D20" s="3">
        <v>-75.632105263157897</v>
      </c>
      <c r="E20" s="3">
        <v>45.944736842105264</v>
      </c>
      <c r="F20" s="3"/>
      <c r="H20" s="3"/>
      <c r="I20" s="24">
        <f t="shared" si="0"/>
        <v>0</v>
      </c>
      <c r="P20" s="3">
        <v>512.46052631578948</v>
      </c>
      <c r="R20" s="3">
        <v>-440.36263157894746</v>
      </c>
      <c r="S20" s="3"/>
      <c r="Z20" s="3">
        <v>66.443157894736842</v>
      </c>
    </row>
    <row r="21" spans="1:26" x14ac:dyDescent="0.2">
      <c r="A21" s="5">
        <v>1978</v>
      </c>
      <c r="B21" s="3">
        <v>574.66263157894741</v>
      </c>
      <c r="C21" s="3">
        <v>26.86</v>
      </c>
      <c r="D21" s="3">
        <v>136.42052631578946</v>
      </c>
      <c r="E21" s="3">
        <v>4.2410526315789481</v>
      </c>
      <c r="F21" s="3"/>
      <c r="H21" s="3"/>
      <c r="I21" s="24">
        <f t="shared" si="0"/>
        <v>0</v>
      </c>
      <c r="P21" s="3">
        <v>574.66263157894741</v>
      </c>
      <c r="R21" s="3">
        <v>-581.02421052631587</v>
      </c>
      <c r="S21" s="3"/>
      <c r="Z21" s="3">
        <v>161.16</v>
      </c>
    </row>
    <row r="22" spans="1:26" x14ac:dyDescent="0.2">
      <c r="A22" s="5">
        <v>1979</v>
      </c>
      <c r="B22" s="3">
        <v>462.27473684210531</v>
      </c>
      <c r="C22" s="3">
        <v>46.651578947368421</v>
      </c>
      <c r="D22" s="3">
        <v>53.72</v>
      </c>
      <c r="E22" s="3">
        <v>21.912105263157891</v>
      </c>
      <c r="F22" s="3"/>
      <c r="H22" s="3"/>
      <c r="I22" s="24">
        <f t="shared" si="0"/>
        <v>0</v>
      </c>
      <c r="P22" s="3">
        <v>462.27473684210531</v>
      </c>
      <c r="R22" s="3">
        <v>-513.87421052631589</v>
      </c>
      <c r="S22" s="3"/>
      <c r="Z22" s="3">
        <v>70.68421052631578</v>
      </c>
    </row>
    <row r="23" spans="1:26" x14ac:dyDescent="0.2">
      <c r="A23" s="5">
        <v>1980</v>
      </c>
      <c r="B23" s="3">
        <v>379.57421052631582</v>
      </c>
      <c r="C23" s="3">
        <v>46.651578947368421</v>
      </c>
      <c r="D23" s="3">
        <v>-26.153157894736843</v>
      </c>
      <c r="E23" s="3">
        <v>2.8273684210526318</v>
      </c>
      <c r="F23" s="3"/>
      <c r="H23" s="3"/>
      <c r="I23" s="24">
        <f t="shared" si="0"/>
        <v>0</v>
      </c>
      <c r="P23" s="3">
        <v>379.57421052631582</v>
      </c>
      <c r="R23" s="3">
        <v>-368.26473684210532</v>
      </c>
      <c r="S23" s="3"/>
      <c r="Z23" s="3">
        <v>34.635263157894741</v>
      </c>
    </row>
    <row r="24" spans="1:26" x14ac:dyDescent="0.2">
      <c r="A24" s="5">
        <v>1981</v>
      </c>
      <c r="B24" s="3">
        <v>357.5789473684211</v>
      </c>
      <c r="C24" s="3">
        <v>39.583157894736836</v>
      </c>
      <c r="D24" s="3">
        <v>26.153157894736843</v>
      </c>
      <c r="E24" s="3">
        <v>2.120526315789474</v>
      </c>
      <c r="F24" s="3"/>
      <c r="H24" s="3"/>
      <c r="I24" s="24">
        <f t="shared" si="0"/>
        <v>0</v>
      </c>
      <c r="P24" s="3">
        <v>357.5789473684211</v>
      </c>
      <c r="R24" s="3">
        <v>-420.48789473684212</v>
      </c>
      <c r="S24" s="3"/>
      <c r="Z24" s="3">
        <v>4.9478947368421045</v>
      </c>
    </row>
    <row r="25" spans="1:26" x14ac:dyDescent="0.2">
      <c r="A25" s="5">
        <v>1982</v>
      </c>
      <c r="B25" s="3">
        <v>495.49631578947373</v>
      </c>
      <c r="C25" s="3">
        <v>37.462631578947367</v>
      </c>
      <c r="D25" s="3">
        <v>0</v>
      </c>
      <c r="E25" s="3">
        <v>2.8273684210526318</v>
      </c>
      <c r="F25" s="3"/>
      <c r="H25" s="3"/>
      <c r="I25" s="24">
        <f t="shared" si="0"/>
        <v>0</v>
      </c>
      <c r="P25" s="3">
        <v>495.49631578947373</v>
      </c>
      <c r="R25" s="3">
        <v>-477.82526315789482</v>
      </c>
      <c r="S25" s="3"/>
      <c r="Z25" s="3">
        <v>57.961052631578944</v>
      </c>
    </row>
    <row r="26" spans="1:26" x14ac:dyDescent="0.2">
      <c r="A26" s="5">
        <v>1983</v>
      </c>
      <c r="B26" s="3">
        <v>380.28105263157892</v>
      </c>
      <c r="C26" s="3">
        <v>24.03263157894737</v>
      </c>
      <c r="D26" s="3">
        <v>4.2410526315789481</v>
      </c>
      <c r="E26" s="3">
        <v>0</v>
      </c>
      <c r="F26" s="3"/>
      <c r="H26" s="3"/>
      <c r="I26" s="24">
        <f t="shared" si="0"/>
        <v>0</v>
      </c>
      <c r="P26" s="3">
        <v>380.28105263157892</v>
      </c>
      <c r="R26" s="3">
        <v>-371.09210526315786</v>
      </c>
      <c r="S26" s="3"/>
      <c r="Z26" s="3">
        <v>37.462631578947367</v>
      </c>
    </row>
    <row r="27" spans="1:26" x14ac:dyDescent="0.2">
      <c r="A27" s="5">
        <v>1984</v>
      </c>
      <c r="B27" s="3">
        <v>454.4994736842105</v>
      </c>
      <c r="C27" s="3">
        <v>0</v>
      </c>
      <c r="D27" s="3">
        <v>-24.739473684210527</v>
      </c>
      <c r="E27" s="3">
        <v>0</v>
      </c>
      <c r="F27" s="3"/>
      <c r="H27" s="3"/>
      <c r="I27" s="24">
        <f t="shared" si="0"/>
        <v>0</v>
      </c>
      <c r="P27" s="3">
        <v>454.4994736842105</v>
      </c>
      <c r="R27" s="3">
        <v>-367.55789473684212</v>
      </c>
      <c r="S27" s="3"/>
      <c r="Z27" s="3">
        <v>62.202105263157897</v>
      </c>
    </row>
    <row r="28" spans="1:26" x14ac:dyDescent="0.2">
      <c r="A28" s="5">
        <v>1985</v>
      </c>
      <c r="B28" s="3">
        <v>702.60105263157891</v>
      </c>
      <c r="C28" s="3">
        <v>0</v>
      </c>
      <c r="D28" s="3">
        <v>24.03263157894737</v>
      </c>
      <c r="E28" s="3">
        <v>103.19894736842106</v>
      </c>
      <c r="F28" s="3"/>
      <c r="H28" s="3"/>
      <c r="I28" s="24">
        <f t="shared" si="0"/>
        <v>0</v>
      </c>
      <c r="P28" s="3">
        <v>702.60105263157891</v>
      </c>
      <c r="R28" s="3">
        <v>-785.3015789473684</v>
      </c>
      <c r="S28" s="3"/>
      <c r="Z28" s="3">
        <v>44.531052631578945</v>
      </c>
    </row>
    <row r="29" spans="1:26" x14ac:dyDescent="0.2">
      <c r="A29" s="5">
        <v>1986</v>
      </c>
      <c r="B29" s="3">
        <v>762.68263157894739</v>
      </c>
      <c r="C29" s="3">
        <v>0</v>
      </c>
      <c r="D29" s="3">
        <v>-7.0684210526315789</v>
      </c>
      <c r="E29" s="3">
        <v>116.62894736842105</v>
      </c>
      <c r="F29" s="3"/>
      <c r="H29" s="3"/>
      <c r="I29" s="24">
        <f t="shared" si="0"/>
        <v>0</v>
      </c>
      <c r="P29" s="3">
        <v>762.68263157894739</v>
      </c>
      <c r="R29" s="3">
        <v>-803.67947368421062</v>
      </c>
      <c r="S29" s="3"/>
      <c r="Z29" s="3">
        <v>68.563684210526304</v>
      </c>
    </row>
    <row r="30" spans="1:26" x14ac:dyDescent="0.2">
      <c r="A30" s="5">
        <v>1987</v>
      </c>
      <c r="B30" s="3">
        <v>761.97578947368413</v>
      </c>
      <c r="C30" s="3">
        <v>6.3615789473684208</v>
      </c>
      <c r="D30" s="3">
        <v>-10.602631578947369</v>
      </c>
      <c r="E30" s="3">
        <v>67.856842105263169</v>
      </c>
      <c r="F30" s="3"/>
      <c r="H30" s="3"/>
      <c r="I30" s="24">
        <f t="shared" si="0"/>
        <v>0</v>
      </c>
      <c r="P30" s="3">
        <v>761.97578947368413</v>
      </c>
      <c r="R30" s="3">
        <v>-755.61421052631567</v>
      </c>
      <c r="S30" s="3"/>
      <c r="Z30" s="3">
        <v>69.977368421052631</v>
      </c>
    </row>
    <row r="31" spans="1:26" x14ac:dyDescent="0.2">
      <c r="A31" s="5">
        <v>1988</v>
      </c>
      <c r="B31" s="3">
        <v>773.28526315789463</v>
      </c>
      <c r="C31" s="3">
        <v>0</v>
      </c>
      <c r="D31" s="3">
        <v>6.3615789473684208</v>
      </c>
      <c r="E31" s="3">
        <v>106.02631578947368</v>
      </c>
      <c r="F31" s="3"/>
      <c r="H31" s="3"/>
      <c r="I31" s="24">
        <f t="shared" si="0"/>
        <v>0</v>
      </c>
      <c r="P31" s="3">
        <v>773.28526315789463</v>
      </c>
      <c r="R31" s="3">
        <v>-790.24947368421044</v>
      </c>
      <c r="S31" s="3"/>
      <c r="Z31" s="3">
        <v>95.423684210526304</v>
      </c>
    </row>
    <row r="32" spans="1:26" x14ac:dyDescent="0.2">
      <c r="A32" s="5">
        <v>1989</v>
      </c>
      <c r="B32" s="3">
        <v>971.20105263157905</v>
      </c>
      <c r="C32" s="3">
        <v>0</v>
      </c>
      <c r="D32" s="3">
        <v>-27.566842105263156</v>
      </c>
      <c r="E32" s="3">
        <v>152.67789473684212</v>
      </c>
      <c r="F32" s="3"/>
      <c r="H32" s="3"/>
      <c r="I32" s="24">
        <f t="shared" si="0"/>
        <v>0</v>
      </c>
      <c r="P32" s="3">
        <v>971.20105263157905</v>
      </c>
      <c r="R32" s="3">
        <v>-944.34105263157903</v>
      </c>
      <c r="S32" s="3"/>
      <c r="Z32" s="3">
        <v>151.97105263157894</v>
      </c>
    </row>
    <row r="33" spans="1:26" x14ac:dyDescent="0.2">
      <c r="A33" s="5">
        <v>1990</v>
      </c>
      <c r="B33" s="3">
        <v>834.07368421052627</v>
      </c>
      <c r="C33" s="3">
        <v>0</v>
      </c>
      <c r="D33" s="3">
        <v>-28.273684210526316</v>
      </c>
      <c r="E33" s="3">
        <v>82.700526315789489</v>
      </c>
      <c r="F33" s="3"/>
      <c r="H33" s="3"/>
      <c r="I33" s="24">
        <f t="shared" si="0"/>
        <v>0</v>
      </c>
      <c r="P33" s="3">
        <v>834.07368421052627</v>
      </c>
      <c r="R33" s="3">
        <v>-747.13210526315788</v>
      </c>
      <c r="S33" s="3"/>
      <c r="Z33" s="3">
        <v>141.36842105263156</v>
      </c>
    </row>
    <row r="34" spans="1:26" x14ac:dyDescent="0.2">
      <c r="A34" s="5">
        <v>1991</v>
      </c>
      <c r="B34" s="3">
        <v>689.87789473684211</v>
      </c>
      <c r="C34" s="3">
        <v>0</v>
      </c>
      <c r="D34" s="3">
        <v>-22.618947368421054</v>
      </c>
      <c r="E34" s="3">
        <v>96.837368421052631</v>
      </c>
      <c r="F34" s="3"/>
      <c r="H34" s="3"/>
      <c r="I34" s="24">
        <f t="shared" si="0"/>
        <v>0</v>
      </c>
      <c r="P34" s="3">
        <v>689.87789473684211</v>
      </c>
      <c r="R34" s="3">
        <v>-658.07</v>
      </c>
      <c r="S34" s="3"/>
      <c r="Z34" s="3">
        <v>106.02631578947368</v>
      </c>
    </row>
    <row r="35" spans="1:26" x14ac:dyDescent="0.2">
      <c r="A35" s="5">
        <v>1992</v>
      </c>
      <c r="B35" s="17">
        <v>671.5</v>
      </c>
      <c r="C35" s="17">
        <v>109.56052631578949</v>
      </c>
      <c r="D35" s="17">
        <v>0</v>
      </c>
      <c r="E35" s="17">
        <v>89.768947368421053</v>
      </c>
      <c r="F35" s="3"/>
      <c r="H35" s="17"/>
      <c r="I35" s="24">
        <f t="shared" si="0"/>
        <v>0</v>
      </c>
      <c r="P35" s="17">
        <v>671.5</v>
      </c>
      <c r="R35" s="17">
        <v>-786.00842105263166</v>
      </c>
      <c r="S35" s="3"/>
      <c r="Z35" s="17">
        <v>84.821052631578951</v>
      </c>
    </row>
    <row r="36" spans="1:26" x14ac:dyDescent="0.2">
      <c r="A36" s="5">
        <v>1993</v>
      </c>
      <c r="B36" s="17">
        <v>330.03125</v>
      </c>
      <c r="C36" s="17">
        <v>7.0684210526315789</v>
      </c>
      <c r="D36" s="17">
        <v>0</v>
      </c>
      <c r="E36" s="17">
        <v>66.443157894736842</v>
      </c>
      <c r="F36" s="3"/>
      <c r="H36" s="17"/>
      <c r="I36" s="24">
        <f t="shared" si="0"/>
        <v>0</v>
      </c>
      <c r="P36" s="17">
        <v>330.03125</v>
      </c>
      <c r="R36" s="17">
        <v>-403.54282894736843</v>
      </c>
      <c r="S36" s="3"/>
      <c r="Z36" s="17">
        <v>0</v>
      </c>
    </row>
    <row r="37" spans="1:26" x14ac:dyDescent="0.2">
      <c r="A37" s="5">
        <v>1994</v>
      </c>
      <c r="B37" s="3">
        <v>343.859375</v>
      </c>
      <c r="C37" s="3">
        <v>0</v>
      </c>
      <c r="D37" s="3">
        <v>0</v>
      </c>
      <c r="E37" s="3">
        <v>0</v>
      </c>
      <c r="F37" s="3"/>
      <c r="H37" s="3"/>
      <c r="I37" s="24">
        <f t="shared" si="0"/>
        <v>0</v>
      </c>
      <c r="P37" s="3">
        <v>343.859375</v>
      </c>
      <c r="R37" s="3">
        <v>-343.859375</v>
      </c>
      <c r="S37" s="3"/>
      <c r="Z37" s="3">
        <v>0</v>
      </c>
    </row>
    <row r="38" spans="1:26" x14ac:dyDescent="0.2">
      <c r="A38" s="5">
        <v>1995</v>
      </c>
      <c r="B38" s="3">
        <v>331.4140625</v>
      </c>
      <c r="C38" s="3">
        <v>0</v>
      </c>
      <c r="D38" s="3">
        <v>4.2410526315789481</v>
      </c>
      <c r="E38" s="3">
        <v>15.550526315789474</v>
      </c>
      <c r="F38" s="3"/>
      <c r="H38" s="3"/>
      <c r="I38" s="24">
        <f t="shared" si="0"/>
        <v>0</v>
      </c>
      <c r="P38" s="3">
        <v>331.4140625</v>
      </c>
      <c r="R38" s="3">
        <v>-351.20564144736841</v>
      </c>
      <c r="S38" s="3"/>
      <c r="Z38" s="3">
        <v>0</v>
      </c>
    </row>
    <row r="39" spans="1:26" x14ac:dyDescent="0.2">
      <c r="A39" s="5">
        <v>1996</v>
      </c>
      <c r="B39" s="3">
        <v>406.546875</v>
      </c>
      <c r="C39" s="3">
        <v>0</v>
      </c>
      <c r="D39" s="3">
        <v>-4.2410526315789481</v>
      </c>
      <c r="E39" s="3">
        <v>0</v>
      </c>
      <c r="F39" s="3"/>
      <c r="H39" s="3"/>
      <c r="I39" s="24">
        <f t="shared" si="0"/>
        <v>0</v>
      </c>
      <c r="P39" s="3">
        <v>406.546875</v>
      </c>
      <c r="R39" s="3">
        <v>-402.30582236842105</v>
      </c>
      <c r="S39" s="3"/>
      <c r="Z39" s="3">
        <v>0</v>
      </c>
    </row>
    <row r="40" spans="1:26" x14ac:dyDescent="0.2">
      <c r="A40" s="5">
        <v>1997</v>
      </c>
      <c r="B40" s="3">
        <v>398.4375</v>
      </c>
      <c r="C40" s="3">
        <v>0</v>
      </c>
      <c r="D40" s="3">
        <v>-8.4821052631578961</v>
      </c>
      <c r="E40" s="3">
        <v>0</v>
      </c>
      <c r="F40" s="3"/>
      <c r="H40" s="3"/>
      <c r="I40" s="24">
        <f t="shared" si="0"/>
        <v>0</v>
      </c>
      <c r="P40" s="3">
        <v>398.4375</v>
      </c>
      <c r="R40" s="3">
        <v>-389.95539473684209</v>
      </c>
      <c r="S40" s="3"/>
      <c r="Z40" s="3">
        <v>0</v>
      </c>
    </row>
    <row r="41" spans="1:26" x14ac:dyDescent="0.2">
      <c r="A41" s="5">
        <v>1998</v>
      </c>
      <c r="B41" s="3">
        <v>416.2265625</v>
      </c>
      <c r="C41" s="3">
        <v>56.547368421052632</v>
      </c>
      <c r="D41" s="3">
        <v>-24.03263157894737</v>
      </c>
      <c r="E41" s="3">
        <v>125.11105263157893</v>
      </c>
      <c r="F41" s="3"/>
      <c r="H41" s="3"/>
      <c r="I41" s="24">
        <f t="shared" si="0"/>
        <v>0</v>
      </c>
      <c r="P41" s="3">
        <v>416.2265625</v>
      </c>
      <c r="R41" s="3">
        <v>-573.85235197368422</v>
      </c>
      <c r="S41" s="3"/>
      <c r="Z41" s="3">
        <v>0</v>
      </c>
    </row>
    <row r="42" spans="1:26" x14ac:dyDescent="0.2">
      <c r="A42" s="5">
        <v>1999</v>
      </c>
      <c r="B42" s="3">
        <v>382.1171875</v>
      </c>
      <c r="C42" s="3">
        <v>2.8273684210526318</v>
      </c>
      <c r="D42" s="3">
        <v>-4.2410526315789481</v>
      </c>
      <c r="E42" s="3">
        <v>194.38157894736844</v>
      </c>
      <c r="F42" s="3"/>
      <c r="H42" s="3"/>
      <c r="I42" s="24">
        <f t="shared" si="0"/>
        <v>0</v>
      </c>
      <c r="P42" s="3">
        <v>382.1171875</v>
      </c>
      <c r="R42" s="3">
        <v>-575.08508223684214</v>
      </c>
      <c r="S42" s="3"/>
      <c r="Z42" s="3">
        <v>0</v>
      </c>
    </row>
    <row r="43" spans="1:26" x14ac:dyDescent="0.2">
      <c r="A43" s="5">
        <v>2000</v>
      </c>
      <c r="B43" s="3">
        <v>313.8984375</v>
      </c>
      <c r="C43" s="3">
        <v>3.5342105263157895</v>
      </c>
      <c r="D43" s="3">
        <v>17.671052631578945</v>
      </c>
      <c r="E43" s="3">
        <v>229.01684210526315</v>
      </c>
      <c r="F43" s="3"/>
      <c r="H43" s="3"/>
      <c r="I43" s="24">
        <f t="shared" si="0"/>
        <v>0</v>
      </c>
      <c r="P43" s="3">
        <v>313.8984375</v>
      </c>
      <c r="R43" s="3">
        <v>-564.12054276315791</v>
      </c>
      <c r="S43" s="3"/>
      <c r="Z43" s="3">
        <v>0</v>
      </c>
    </row>
    <row r="44" spans="1:26" x14ac:dyDescent="0.2">
      <c r="A44" s="5">
        <v>2001</v>
      </c>
      <c r="B44" s="3">
        <v>378.73781779661022</v>
      </c>
      <c r="C44" s="3">
        <v>0</v>
      </c>
      <c r="D44" s="3">
        <v>0</v>
      </c>
      <c r="E44" s="3">
        <v>0</v>
      </c>
      <c r="F44" s="3"/>
      <c r="H44" s="3"/>
      <c r="I44" s="24">
        <f t="shared" si="0"/>
        <v>0</v>
      </c>
      <c r="P44" s="3">
        <v>378.73781779661022</v>
      </c>
      <c r="R44" s="3">
        <v>-378.73781779661022</v>
      </c>
      <c r="S44" s="3"/>
      <c r="Z44" s="3">
        <v>0</v>
      </c>
    </row>
    <row r="45" spans="1:26" x14ac:dyDescent="0.2">
      <c r="A45" s="5">
        <v>2002</v>
      </c>
      <c r="B45" s="3">
        <v>383.92425847457628</v>
      </c>
      <c r="C45" s="3">
        <v>0</v>
      </c>
      <c r="D45" s="3">
        <v>0</v>
      </c>
      <c r="E45" s="3">
        <v>0</v>
      </c>
      <c r="F45" s="3"/>
      <c r="H45" s="3"/>
      <c r="I45" s="24">
        <f t="shared" si="0"/>
        <v>0</v>
      </c>
      <c r="P45" s="3">
        <v>383.92425847457628</v>
      </c>
      <c r="R45" s="3">
        <v>-383.92425847457628</v>
      </c>
      <c r="S45" s="3"/>
      <c r="Z45" s="3">
        <v>0</v>
      </c>
    </row>
    <row r="46" spans="1:26" x14ac:dyDescent="0.2">
      <c r="A46" s="5">
        <v>2003</v>
      </c>
      <c r="B46" s="3">
        <v>469.03919491525426</v>
      </c>
      <c r="C46" s="3">
        <v>0</v>
      </c>
      <c r="D46" s="3">
        <v>0</v>
      </c>
      <c r="E46" s="3">
        <v>0</v>
      </c>
      <c r="F46" s="3"/>
      <c r="H46" s="3"/>
      <c r="I46" s="24">
        <f t="shared" si="0"/>
        <v>0</v>
      </c>
      <c r="P46" s="3">
        <v>469.03919491525426</v>
      </c>
      <c r="R46" s="3">
        <v>-469.03919491525426</v>
      </c>
      <c r="S46" s="3"/>
      <c r="Z46" s="3">
        <v>0</v>
      </c>
    </row>
    <row r="47" spans="1:26" x14ac:dyDescent="0.2">
      <c r="A47" s="5">
        <v>2004</v>
      </c>
      <c r="B47" s="3">
        <v>603.33537000000001</v>
      </c>
      <c r="C47" s="3">
        <v>0</v>
      </c>
      <c r="D47" s="3">
        <v>0</v>
      </c>
      <c r="E47" s="3">
        <v>0</v>
      </c>
      <c r="F47" s="3"/>
      <c r="H47" s="3"/>
      <c r="I47" s="24">
        <f t="shared" si="0"/>
        <v>0</v>
      </c>
      <c r="P47" s="3">
        <v>603.33537000000001</v>
      </c>
      <c r="R47" s="3">
        <v>-603.33537000000001</v>
      </c>
      <c r="S47" s="3"/>
      <c r="Z47" s="3">
        <v>0</v>
      </c>
    </row>
    <row r="48" spans="1:26" x14ac:dyDescent="0.2">
      <c r="A48" s="5">
        <v>2005</v>
      </c>
      <c r="B48" s="3">
        <v>508.08706499999994</v>
      </c>
      <c r="C48" s="3">
        <v>0</v>
      </c>
      <c r="D48" s="3">
        <v>0</v>
      </c>
      <c r="E48" s="3">
        <v>0</v>
      </c>
      <c r="F48" s="3"/>
      <c r="H48" s="3"/>
      <c r="I48" s="24">
        <f t="shared" si="0"/>
        <v>0</v>
      </c>
      <c r="P48" s="3">
        <v>508.08706499999994</v>
      </c>
      <c r="R48" s="3">
        <v>-508.08706499999994</v>
      </c>
      <c r="S48" s="3"/>
      <c r="Z48" s="3">
        <v>0</v>
      </c>
    </row>
    <row r="49" spans="1:26" x14ac:dyDescent="0.2">
      <c r="A49" s="5">
        <v>2006</v>
      </c>
      <c r="B49" s="3">
        <v>481.59016500000001</v>
      </c>
      <c r="C49" s="3">
        <v>0</v>
      </c>
      <c r="D49" s="3">
        <v>0</v>
      </c>
      <c r="E49" s="3">
        <v>0</v>
      </c>
      <c r="F49" s="3"/>
      <c r="H49" s="3"/>
      <c r="I49" s="24">
        <f t="shared" si="0"/>
        <v>0</v>
      </c>
      <c r="P49" s="3">
        <v>481.59016500000001</v>
      </c>
      <c r="R49" s="3">
        <v>-481.59016500000001</v>
      </c>
      <c r="S49" s="3"/>
      <c r="Z49" s="3">
        <v>0</v>
      </c>
    </row>
    <row r="50" spans="1:26" x14ac:dyDescent="0.2">
      <c r="A50" s="6">
        <v>2007</v>
      </c>
      <c r="B50" s="15">
        <v>657</v>
      </c>
      <c r="C50" s="3">
        <v>0</v>
      </c>
      <c r="D50" s="3">
        <v>0</v>
      </c>
      <c r="E50" s="3">
        <v>0</v>
      </c>
      <c r="F50" s="3"/>
      <c r="H50" s="3"/>
      <c r="I50" s="24">
        <f t="shared" si="0"/>
        <v>0</v>
      </c>
      <c r="P50" s="15">
        <v>657</v>
      </c>
      <c r="R50" s="15">
        <v>-657</v>
      </c>
      <c r="S50" s="3"/>
      <c r="Z50" s="3">
        <v>0</v>
      </c>
    </row>
    <row r="51" spans="1:26" x14ac:dyDescent="0.2">
      <c r="A51" s="6">
        <v>2008</v>
      </c>
      <c r="B51" s="15">
        <v>788</v>
      </c>
      <c r="C51" s="3">
        <v>0</v>
      </c>
      <c r="D51" s="3">
        <v>0</v>
      </c>
      <c r="E51" s="3">
        <v>0</v>
      </c>
      <c r="F51" s="3"/>
      <c r="H51" s="3"/>
      <c r="I51" s="24">
        <f t="shared" si="0"/>
        <v>0</v>
      </c>
      <c r="P51" s="15">
        <v>788</v>
      </c>
      <c r="R51" s="15">
        <v>-788</v>
      </c>
      <c r="S51" s="3"/>
      <c r="Z51" s="3">
        <v>0</v>
      </c>
    </row>
    <row r="52" spans="1:26" x14ac:dyDescent="0.2">
      <c r="A52" s="6">
        <v>2009</v>
      </c>
      <c r="B52" s="19">
        <v>315.02501840339994</v>
      </c>
      <c r="C52" s="19">
        <v>0</v>
      </c>
      <c r="D52" s="19">
        <v>0</v>
      </c>
      <c r="E52" s="19">
        <v>0</v>
      </c>
      <c r="F52" s="3"/>
      <c r="H52" s="3"/>
      <c r="I52" s="24">
        <f t="shared" si="0"/>
        <v>0</v>
      </c>
      <c r="P52" s="19">
        <v>315.02501840339994</v>
      </c>
      <c r="R52" s="19">
        <v>-315.02501840339994</v>
      </c>
      <c r="S52" s="3"/>
      <c r="Z52" s="3">
        <v>0</v>
      </c>
    </row>
    <row r="53" spans="1:26" x14ac:dyDescent="0.2">
      <c r="A53" s="6">
        <v>2010</v>
      </c>
      <c r="B53" s="19">
        <v>532.75339170899997</v>
      </c>
      <c r="C53" s="19">
        <v>0</v>
      </c>
      <c r="D53" s="19">
        <v>0</v>
      </c>
      <c r="E53" s="19">
        <v>0</v>
      </c>
      <c r="F53" s="3"/>
      <c r="H53" s="3"/>
      <c r="I53" s="24">
        <f t="shared" si="0"/>
        <v>0</v>
      </c>
      <c r="P53" s="19">
        <v>532.75339170899997</v>
      </c>
      <c r="R53" s="19">
        <v>-532.75339170899997</v>
      </c>
      <c r="S53" s="3"/>
      <c r="Z53" s="3">
        <v>0</v>
      </c>
    </row>
    <row r="54" spans="1:26" x14ac:dyDescent="0.2">
      <c r="A54" s="6">
        <v>2011</v>
      </c>
      <c r="B54" s="19">
        <v>628.45134570000005</v>
      </c>
      <c r="C54" s="19">
        <v>0</v>
      </c>
      <c r="D54" s="19">
        <v>0</v>
      </c>
      <c r="E54" s="19">
        <v>0</v>
      </c>
      <c r="F54" s="3"/>
      <c r="H54" s="3"/>
      <c r="I54" s="24">
        <f t="shared" si="0"/>
        <v>0</v>
      </c>
      <c r="P54" s="19">
        <v>628.45134570000005</v>
      </c>
      <c r="R54" s="19">
        <v>-628.45134570000005</v>
      </c>
      <c r="S54" s="3"/>
      <c r="Z54" s="3">
        <v>0</v>
      </c>
    </row>
    <row r="55" spans="1:26" x14ac:dyDescent="0.2">
      <c r="A55" s="6">
        <v>2012</v>
      </c>
      <c r="B55" s="19">
        <v>519.0503808599999</v>
      </c>
      <c r="C55" s="19">
        <v>0</v>
      </c>
      <c r="D55" s="19">
        <v>0</v>
      </c>
      <c r="E55" s="19">
        <v>0</v>
      </c>
      <c r="F55" s="3"/>
      <c r="H55" s="3"/>
      <c r="I55" s="24">
        <f t="shared" si="0"/>
        <v>0</v>
      </c>
      <c r="P55" s="19">
        <v>519.0503808599999</v>
      </c>
      <c r="R55" s="19">
        <v>-519.0503808599999</v>
      </c>
      <c r="S55" s="3"/>
      <c r="Z55" s="3">
        <v>0</v>
      </c>
    </row>
    <row r="56" spans="1:26" x14ac:dyDescent="0.2">
      <c r="A56" s="6">
        <v>2013</v>
      </c>
      <c r="B56" s="19">
        <v>483.52521753479994</v>
      </c>
      <c r="C56" s="19">
        <v>0</v>
      </c>
      <c r="D56" s="19">
        <v>0</v>
      </c>
      <c r="E56" s="19">
        <v>0</v>
      </c>
      <c r="F56" s="3"/>
      <c r="H56" s="3"/>
      <c r="I56" s="24">
        <f t="shared" si="0"/>
        <v>0</v>
      </c>
      <c r="P56" s="19">
        <v>483.52521753479994</v>
      </c>
      <c r="R56" s="19">
        <v>-483.52521753479994</v>
      </c>
      <c r="S56" s="3"/>
      <c r="Z56" s="3">
        <v>0</v>
      </c>
    </row>
    <row r="57" spans="1:26" x14ac:dyDescent="0.2">
      <c r="A57" s="6">
        <v>2014</v>
      </c>
      <c r="B57" s="19">
        <v>610.70997348000014</v>
      </c>
      <c r="C57" s="19">
        <v>0</v>
      </c>
      <c r="D57" s="19">
        <v>0</v>
      </c>
      <c r="E57" s="19">
        <v>0</v>
      </c>
      <c r="F57" s="3"/>
      <c r="H57" s="3"/>
      <c r="I57" s="24">
        <f t="shared" si="0"/>
        <v>0</v>
      </c>
      <c r="P57" s="19">
        <v>610.70997348000014</v>
      </c>
      <c r="R57" s="19">
        <v>-610.70997348000014</v>
      </c>
      <c r="S57" s="3"/>
      <c r="Z57" s="3">
        <v>0</v>
      </c>
    </row>
    <row r="58" spans="1:26" x14ac:dyDescent="0.2">
      <c r="A58" s="6">
        <v>2015</v>
      </c>
      <c r="B58" s="19">
        <v>614.11119893999989</v>
      </c>
      <c r="C58" s="19">
        <v>0</v>
      </c>
      <c r="D58" s="19">
        <v>0</v>
      </c>
      <c r="E58" s="19">
        <v>0</v>
      </c>
      <c r="F58" s="3"/>
      <c r="H58" s="3"/>
      <c r="I58" s="24">
        <f t="shared" si="0"/>
        <v>0</v>
      </c>
      <c r="P58" s="19">
        <v>614.11119893999989</v>
      </c>
      <c r="R58" s="19">
        <v>-614.11119893999989</v>
      </c>
      <c r="S58" s="3"/>
      <c r="Z58" s="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58"/>
  <sheetViews>
    <sheetView workbookViewId="0">
      <selection activeCell="O20" sqref="O20"/>
    </sheetView>
  </sheetViews>
  <sheetFormatPr defaultColWidth="11.44140625" defaultRowHeight="10.199999999999999" x14ac:dyDescent="0.2"/>
  <cols>
    <col min="1" max="1" width="11.44140625" style="1"/>
    <col min="2" max="9" width="6" style="1" customWidth="1"/>
    <col min="10" max="10" width="2.5546875" style="1" customWidth="1"/>
    <col min="11" max="19" width="5.6640625" style="1" customWidth="1"/>
    <col min="20" max="20" width="3.109375" style="1" customWidth="1"/>
    <col min="21" max="26" width="6.5546875" style="1" customWidth="1"/>
    <col min="27" max="16384" width="11.44140625" style="1"/>
  </cols>
  <sheetData>
    <row r="1" spans="1:26" x14ac:dyDescent="0.2">
      <c r="A1" s="25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39.933124999999997</v>
      </c>
      <c r="I3" s="24">
        <f>-B3-L3-S3</f>
        <v>0</v>
      </c>
      <c r="L3" s="3">
        <v>0</v>
      </c>
      <c r="M3" s="3"/>
      <c r="P3" s="3">
        <v>39.933124999999997</v>
      </c>
      <c r="S3" s="3">
        <v>-39.933124999999997</v>
      </c>
      <c r="T3" s="3"/>
    </row>
    <row r="4" spans="1:26" x14ac:dyDescent="0.2">
      <c r="A4" s="5">
        <v>1961</v>
      </c>
      <c r="B4" s="3">
        <v>75.228125000000006</v>
      </c>
      <c r="I4" s="24">
        <f t="shared" ref="I4:I58" si="0">-B4-L4-S4</f>
        <v>0</v>
      </c>
      <c r="L4" s="3">
        <v>0</v>
      </c>
      <c r="M4" s="3"/>
      <c r="P4" s="3">
        <v>75.228125000000006</v>
      </c>
      <c r="S4" s="3">
        <v>-75.228125000000006</v>
      </c>
      <c r="T4" s="3"/>
    </row>
    <row r="5" spans="1:26" x14ac:dyDescent="0.2">
      <c r="A5" s="5">
        <v>1962</v>
      </c>
      <c r="B5" s="3">
        <v>60.635000000000005</v>
      </c>
      <c r="I5" s="24">
        <f t="shared" si="0"/>
        <v>0</v>
      </c>
      <c r="L5" s="3">
        <v>0</v>
      </c>
      <c r="M5" s="3"/>
      <c r="P5" s="3">
        <v>60.635000000000005</v>
      </c>
      <c r="S5" s="3">
        <v>-60.635000000000005</v>
      </c>
      <c r="T5" s="3"/>
    </row>
    <row r="6" spans="1:26" x14ac:dyDescent="0.2">
      <c r="A6" s="5">
        <v>1963</v>
      </c>
      <c r="B6" s="3">
        <v>75.567499999999995</v>
      </c>
      <c r="I6" s="24">
        <f t="shared" si="0"/>
        <v>0</v>
      </c>
      <c r="L6" s="3">
        <v>0</v>
      </c>
      <c r="M6" s="3"/>
      <c r="P6" s="3">
        <v>75.567499999999995</v>
      </c>
      <c r="S6" s="3">
        <v>-75.567499999999995</v>
      </c>
      <c r="T6" s="3"/>
    </row>
    <row r="7" spans="1:26" x14ac:dyDescent="0.2">
      <c r="A7" s="5">
        <v>1964</v>
      </c>
      <c r="B7" s="3">
        <v>109.505</v>
      </c>
      <c r="I7" s="24">
        <f t="shared" si="0"/>
        <v>0</v>
      </c>
      <c r="L7" s="3">
        <v>0</v>
      </c>
      <c r="M7" s="3"/>
      <c r="P7" s="3">
        <v>109.505</v>
      </c>
      <c r="S7" s="3">
        <v>-109.505</v>
      </c>
      <c r="T7" s="3"/>
    </row>
    <row r="8" spans="1:26" x14ac:dyDescent="0.2">
      <c r="A8" s="5">
        <v>1965</v>
      </c>
      <c r="B8" s="3">
        <v>105.4325</v>
      </c>
      <c r="I8" s="24">
        <f t="shared" si="0"/>
        <v>0</v>
      </c>
      <c r="L8" s="3">
        <v>0</v>
      </c>
      <c r="M8" s="3"/>
      <c r="P8" s="3">
        <v>105.4325</v>
      </c>
      <c r="S8" s="3">
        <v>-105.4325</v>
      </c>
      <c r="T8" s="3"/>
    </row>
    <row r="9" spans="1:26" x14ac:dyDescent="0.2">
      <c r="A9" s="5">
        <v>1966</v>
      </c>
      <c r="B9" s="3">
        <v>90.16062500000001</v>
      </c>
      <c r="I9" s="24">
        <f t="shared" si="0"/>
        <v>0</v>
      </c>
      <c r="L9" s="3">
        <v>0</v>
      </c>
      <c r="M9" s="3"/>
      <c r="P9" s="3">
        <v>90.16062500000001</v>
      </c>
      <c r="S9" s="3">
        <v>-90.16062500000001</v>
      </c>
      <c r="T9" s="3"/>
    </row>
    <row r="10" spans="1:26" x14ac:dyDescent="0.2">
      <c r="A10" s="5">
        <v>1967</v>
      </c>
      <c r="B10" s="3">
        <v>107.69500000000001</v>
      </c>
      <c r="I10" s="24">
        <f t="shared" si="0"/>
        <v>0</v>
      </c>
      <c r="L10" s="3">
        <v>0</v>
      </c>
      <c r="M10" s="3"/>
      <c r="P10" s="3">
        <v>107.69500000000001</v>
      </c>
      <c r="S10" s="3">
        <v>-107.69500000000001</v>
      </c>
      <c r="T10" s="3"/>
    </row>
    <row r="11" spans="1:26" x14ac:dyDescent="0.2">
      <c r="A11" s="5">
        <v>1968</v>
      </c>
      <c r="B11" s="3">
        <v>84.504374999999996</v>
      </c>
      <c r="I11" s="24">
        <f t="shared" si="0"/>
        <v>0</v>
      </c>
      <c r="L11" s="3">
        <v>0</v>
      </c>
      <c r="M11" s="3"/>
      <c r="P11" s="3">
        <v>84.504374999999996</v>
      </c>
      <c r="S11" s="3">
        <v>-84.504374999999996</v>
      </c>
      <c r="T11" s="3"/>
    </row>
    <row r="12" spans="1:26" x14ac:dyDescent="0.2">
      <c r="A12" s="5">
        <v>1969</v>
      </c>
      <c r="B12" s="3">
        <v>96.608750000000015</v>
      </c>
      <c r="I12" s="24">
        <f t="shared" si="0"/>
        <v>0</v>
      </c>
      <c r="L12" s="3">
        <v>0</v>
      </c>
      <c r="M12" s="3"/>
      <c r="P12" s="3">
        <v>96.608750000000015</v>
      </c>
      <c r="S12" s="3">
        <v>-96.608750000000015</v>
      </c>
      <c r="T12" s="3"/>
    </row>
    <row r="13" spans="1:26" x14ac:dyDescent="0.2">
      <c r="A13" s="5">
        <v>1970</v>
      </c>
      <c r="B13" s="3">
        <v>116.51875</v>
      </c>
      <c r="I13" s="24">
        <f t="shared" si="0"/>
        <v>0</v>
      </c>
      <c r="L13" s="3">
        <v>-14.000000000000002</v>
      </c>
      <c r="M13" s="3"/>
      <c r="P13" s="3">
        <v>116.51875</v>
      </c>
      <c r="S13" s="3">
        <v>-102.51875</v>
      </c>
      <c r="T13" s="3"/>
    </row>
    <row r="14" spans="1:26" x14ac:dyDescent="0.2">
      <c r="A14" s="5">
        <v>1971</v>
      </c>
      <c r="B14" s="3">
        <v>109.68599999999999</v>
      </c>
      <c r="I14" s="24">
        <f t="shared" si="0"/>
        <v>0</v>
      </c>
      <c r="L14" s="3">
        <v>-8.16</v>
      </c>
      <c r="M14" s="3"/>
      <c r="P14" s="3">
        <v>109.68599999999999</v>
      </c>
      <c r="S14" s="3">
        <v>-101.526</v>
      </c>
      <c r="T14" s="3"/>
    </row>
    <row r="15" spans="1:26" x14ac:dyDescent="0.2">
      <c r="A15" s="5">
        <v>1972</v>
      </c>
      <c r="B15" s="3">
        <v>100.455</v>
      </c>
      <c r="I15" s="24">
        <f t="shared" si="0"/>
        <v>0</v>
      </c>
      <c r="L15" s="3">
        <v>-8.16</v>
      </c>
      <c r="M15" s="3"/>
      <c r="P15" s="3">
        <v>100.455</v>
      </c>
      <c r="S15" s="3">
        <v>-92.295000000000002</v>
      </c>
      <c r="T15" s="3"/>
    </row>
    <row r="16" spans="1:26" x14ac:dyDescent="0.2">
      <c r="A16" s="5">
        <v>1973</v>
      </c>
      <c r="B16" s="3">
        <v>111.85799999999999</v>
      </c>
      <c r="I16" s="24">
        <f t="shared" si="0"/>
        <v>0</v>
      </c>
      <c r="L16" s="3">
        <v>-7.2000000000000011</v>
      </c>
      <c r="M16" s="3"/>
      <c r="P16" s="3">
        <v>111.85799999999999</v>
      </c>
      <c r="S16" s="3">
        <v>-104.65799999999999</v>
      </c>
      <c r="T16" s="3"/>
    </row>
    <row r="17" spans="1:20" x14ac:dyDescent="0.2">
      <c r="A17" s="5">
        <v>1974</v>
      </c>
      <c r="B17" s="3">
        <v>151.49699999999999</v>
      </c>
      <c r="I17" s="24">
        <f t="shared" si="0"/>
        <v>0</v>
      </c>
      <c r="L17" s="3">
        <v>-4.8</v>
      </c>
      <c r="M17" s="3"/>
      <c r="P17" s="3">
        <v>151.49699999999999</v>
      </c>
      <c r="S17" s="3">
        <v>-146.69699999999997</v>
      </c>
      <c r="T17" s="3"/>
    </row>
    <row r="18" spans="1:20" x14ac:dyDescent="0.2">
      <c r="A18" s="5">
        <v>1975</v>
      </c>
      <c r="B18" s="3">
        <v>176.47499999999999</v>
      </c>
      <c r="I18" s="24">
        <f t="shared" si="0"/>
        <v>0</v>
      </c>
      <c r="L18" s="3">
        <v>-7.2000000000000011</v>
      </c>
      <c r="M18" s="3"/>
      <c r="P18" s="3">
        <v>176.47499999999999</v>
      </c>
      <c r="S18" s="3">
        <v>-169.27500000000001</v>
      </c>
      <c r="T18" s="3"/>
    </row>
    <row r="19" spans="1:20" x14ac:dyDescent="0.2">
      <c r="A19" s="5">
        <v>1976</v>
      </c>
      <c r="B19" s="3">
        <v>165.07199999999997</v>
      </c>
      <c r="I19" s="24">
        <f t="shared" si="0"/>
        <v>0</v>
      </c>
      <c r="L19" s="3">
        <v>-12.960000000000003</v>
      </c>
      <c r="M19" s="3"/>
      <c r="P19" s="3">
        <v>165.07199999999997</v>
      </c>
      <c r="S19" s="3">
        <v>-152.11199999999997</v>
      </c>
      <c r="T19" s="3"/>
    </row>
    <row r="20" spans="1:20" x14ac:dyDescent="0.2">
      <c r="A20" s="5">
        <v>1977</v>
      </c>
      <c r="B20" s="3">
        <v>153.66900000000001</v>
      </c>
      <c r="I20" s="24">
        <f t="shared" si="0"/>
        <v>0</v>
      </c>
      <c r="L20" s="3">
        <v>-7.2000000000000011</v>
      </c>
      <c r="M20" s="3"/>
      <c r="P20" s="3">
        <v>153.66900000000001</v>
      </c>
      <c r="S20" s="3">
        <v>-146.46900000000002</v>
      </c>
      <c r="T20" s="3"/>
    </row>
    <row r="21" spans="1:20" x14ac:dyDescent="0.2">
      <c r="A21" s="5">
        <v>1978</v>
      </c>
      <c r="B21" s="3">
        <v>149.32500000000002</v>
      </c>
      <c r="I21" s="24">
        <f t="shared" si="0"/>
        <v>0</v>
      </c>
      <c r="L21" s="3">
        <v>-7.2000000000000011</v>
      </c>
      <c r="M21" s="3"/>
      <c r="P21" s="3">
        <v>149.32500000000002</v>
      </c>
      <c r="S21" s="3">
        <v>-142.12500000000003</v>
      </c>
      <c r="T21" s="3"/>
    </row>
    <row r="22" spans="1:20" x14ac:dyDescent="0.2">
      <c r="A22" s="5">
        <v>1979</v>
      </c>
      <c r="B22" s="3">
        <v>136.83600000000001</v>
      </c>
      <c r="I22" s="24">
        <f t="shared" si="0"/>
        <v>0</v>
      </c>
      <c r="L22" s="3">
        <v>-10.080000000000002</v>
      </c>
      <c r="M22" s="3"/>
      <c r="P22" s="3">
        <v>136.83600000000001</v>
      </c>
      <c r="S22" s="3">
        <v>-126.75600000000001</v>
      </c>
      <c r="T22" s="3"/>
    </row>
    <row r="23" spans="1:20" x14ac:dyDescent="0.2">
      <c r="A23" s="5">
        <v>1980</v>
      </c>
      <c r="B23" s="3">
        <v>127.60499999999999</v>
      </c>
      <c r="I23" s="24">
        <f t="shared" si="0"/>
        <v>0</v>
      </c>
      <c r="L23" s="3">
        <v>-13.919999999999998</v>
      </c>
      <c r="M23" s="3"/>
      <c r="P23" s="3">
        <v>127.60499999999999</v>
      </c>
      <c r="S23" s="3">
        <v>-113.68499999999999</v>
      </c>
      <c r="T23" s="3"/>
    </row>
    <row r="24" spans="1:20" x14ac:dyDescent="0.2">
      <c r="A24" s="5">
        <v>1981</v>
      </c>
      <c r="B24" s="3">
        <v>100.455</v>
      </c>
      <c r="I24" s="24">
        <f t="shared" si="0"/>
        <v>0</v>
      </c>
      <c r="L24" s="3">
        <v>-4.8</v>
      </c>
      <c r="M24" s="3"/>
      <c r="P24" s="3">
        <v>100.455</v>
      </c>
      <c r="S24" s="3">
        <v>-95.655000000000001</v>
      </c>
      <c r="T24" s="3"/>
    </row>
    <row r="25" spans="1:20" x14ac:dyDescent="0.2">
      <c r="A25" s="5">
        <v>1982</v>
      </c>
      <c r="B25" s="3">
        <v>117.83099999999999</v>
      </c>
      <c r="I25" s="24">
        <f t="shared" si="0"/>
        <v>0</v>
      </c>
      <c r="L25" s="3">
        <v>-13.919999999999998</v>
      </c>
      <c r="M25" s="3"/>
      <c r="P25" s="3">
        <v>117.83099999999999</v>
      </c>
      <c r="S25" s="3">
        <v>-103.91099999999999</v>
      </c>
      <c r="T25" s="3"/>
    </row>
    <row r="26" spans="1:20" x14ac:dyDescent="0.2">
      <c r="A26" s="5">
        <v>1983</v>
      </c>
      <c r="B26" s="3">
        <v>99.369000000000014</v>
      </c>
      <c r="I26" s="24">
        <f t="shared" si="0"/>
        <v>0</v>
      </c>
      <c r="L26" s="3">
        <v>-7.2000000000000011</v>
      </c>
      <c r="M26" s="3"/>
      <c r="P26" s="3">
        <v>99.369000000000014</v>
      </c>
      <c r="S26" s="3">
        <v>-92.169000000000011</v>
      </c>
      <c r="T26" s="3"/>
    </row>
    <row r="27" spans="1:20" x14ac:dyDescent="0.2">
      <c r="A27" s="5">
        <v>1984</v>
      </c>
      <c r="B27" s="3">
        <v>104.256</v>
      </c>
      <c r="I27" s="24">
        <f t="shared" si="0"/>
        <v>0</v>
      </c>
      <c r="L27" s="3">
        <v>-88.8</v>
      </c>
      <c r="M27" s="3"/>
      <c r="P27" s="3">
        <v>104.256</v>
      </c>
      <c r="S27" s="3">
        <v>-15.456000000000003</v>
      </c>
      <c r="T27" s="3"/>
    </row>
    <row r="28" spans="1:20" x14ac:dyDescent="0.2">
      <c r="A28" s="5">
        <v>1985</v>
      </c>
      <c r="B28" s="3">
        <v>163.98599999999999</v>
      </c>
      <c r="I28" s="24">
        <f t="shared" si="0"/>
        <v>0</v>
      </c>
      <c r="L28" s="3">
        <v>-96</v>
      </c>
      <c r="M28" s="3"/>
      <c r="P28" s="3">
        <v>163.98599999999999</v>
      </c>
      <c r="S28" s="3">
        <v>-67.98599999999999</v>
      </c>
      <c r="T28" s="3"/>
    </row>
    <row r="29" spans="1:20" x14ac:dyDescent="0.2">
      <c r="A29" s="5">
        <v>1986</v>
      </c>
      <c r="B29" s="3">
        <v>183.53400000000002</v>
      </c>
      <c r="I29" s="24">
        <f t="shared" si="0"/>
        <v>0</v>
      </c>
      <c r="L29" s="3">
        <v>-150.24000000000004</v>
      </c>
      <c r="M29" s="3"/>
      <c r="P29" s="3">
        <v>183.53400000000002</v>
      </c>
      <c r="S29" s="3">
        <v>-33.293999999999983</v>
      </c>
      <c r="T29" s="3"/>
    </row>
    <row r="30" spans="1:20" x14ac:dyDescent="0.2">
      <c r="A30" s="5">
        <v>1987</v>
      </c>
      <c r="B30" s="3">
        <v>192.22199999999998</v>
      </c>
      <c r="I30" s="24">
        <f t="shared" si="0"/>
        <v>0</v>
      </c>
      <c r="L30" s="3">
        <v>-100.8</v>
      </c>
      <c r="M30" s="3"/>
      <c r="P30" s="3">
        <v>192.22199999999998</v>
      </c>
      <c r="S30" s="3">
        <v>-91.421999999999983</v>
      </c>
      <c r="T30" s="3"/>
    </row>
    <row r="31" spans="1:20" x14ac:dyDescent="0.2">
      <c r="A31" s="5">
        <v>1988</v>
      </c>
      <c r="B31" s="3">
        <v>171.04499999999999</v>
      </c>
      <c r="I31" s="24">
        <f t="shared" si="0"/>
        <v>0</v>
      </c>
      <c r="L31" s="3">
        <v>-110.40000000000002</v>
      </c>
      <c r="M31" s="3"/>
      <c r="P31" s="3">
        <v>171.04499999999999</v>
      </c>
      <c r="S31" s="3">
        <v>-60.644999999999968</v>
      </c>
      <c r="T31" s="3"/>
    </row>
    <row r="32" spans="1:20" x14ac:dyDescent="0.2">
      <c r="A32" s="5">
        <v>1989</v>
      </c>
      <c r="B32" s="3">
        <v>224.80200000000002</v>
      </c>
      <c r="I32" s="24">
        <f t="shared" si="0"/>
        <v>0</v>
      </c>
      <c r="L32" s="3">
        <v>-45.12</v>
      </c>
      <c r="M32" s="3"/>
      <c r="P32" s="3">
        <v>224.80200000000002</v>
      </c>
      <c r="S32" s="3">
        <v>-179.68200000000002</v>
      </c>
      <c r="T32" s="3"/>
    </row>
    <row r="33" spans="1:20" x14ac:dyDescent="0.2">
      <c r="A33" s="5">
        <v>1990</v>
      </c>
      <c r="B33" s="3">
        <v>181.905</v>
      </c>
      <c r="I33" s="24">
        <f t="shared" si="0"/>
        <v>0</v>
      </c>
      <c r="L33" s="3">
        <v>-38.4</v>
      </c>
      <c r="M33" s="3"/>
      <c r="P33" s="3">
        <v>181.905</v>
      </c>
      <c r="S33" s="3">
        <v>-143.505</v>
      </c>
      <c r="T33" s="3"/>
    </row>
    <row r="34" spans="1:20" x14ac:dyDescent="0.2">
      <c r="A34" s="5">
        <v>1991</v>
      </c>
      <c r="B34" s="3">
        <v>158.55599999999998</v>
      </c>
      <c r="I34" s="24">
        <f t="shared" si="0"/>
        <v>0</v>
      </c>
      <c r="L34" s="3">
        <v>-33.119999999999997</v>
      </c>
      <c r="M34" s="3"/>
      <c r="P34" s="3">
        <v>158.55599999999998</v>
      </c>
      <c r="S34" s="3">
        <v>-125.43599999999998</v>
      </c>
      <c r="T34" s="3"/>
    </row>
    <row r="35" spans="1:20" x14ac:dyDescent="0.2">
      <c r="A35" s="5">
        <v>1992</v>
      </c>
      <c r="B35" s="17">
        <v>162.9</v>
      </c>
      <c r="I35" s="24">
        <f t="shared" si="0"/>
        <v>0</v>
      </c>
      <c r="L35" s="17">
        <v>-24</v>
      </c>
      <c r="M35" s="3"/>
      <c r="P35" s="17">
        <v>162.9</v>
      </c>
      <c r="S35" s="17">
        <v>-138.9</v>
      </c>
      <c r="T35" s="3"/>
    </row>
    <row r="36" spans="1:20" x14ac:dyDescent="0.2">
      <c r="A36" s="5">
        <v>1993</v>
      </c>
      <c r="B36" s="17">
        <v>66.006249999999994</v>
      </c>
      <c r="I36" s="24">
        <f t="shared" si="0"/>
        <v>0</v>
      </c>
      <c r="L36" s="17">
        <v>-24</v>
      </c>
      <c r="M36" s="3"/>
      <c r="P36" s="17">
        <v>66.006249999999994</v>
      </c>
      <c r="S36" s="17">
        <v>-42.006249999999994</v>
      </c>
      <c r="T36" s="3"/>
    </row>
    <row r="37" spans="1:20" x14ac:dyDescent="0.2">
      <c r="A37" s="5">
        <v>1994</v>
      </c>
      <c r="B37" s="3">
        <v>68.771874999999994</v>
      </c>
      <c r="I37" s="24">
        <f t="shared" si="0"/>
        <v>0</v>
      </c>
      <c r="L37" s="3">
        <v>-46.56</v>
      </c>
      <c r="M37" s="3"/>
      <c r="P37" s="3">
        <v>68.771874999999994</v>
      </c>
      <c r="S37" s="3">
        <v>-22.211874999999992</v>
      </c>
      <c r="T37" s="3"/>
    </row>
    <row r="38" spans="1:20" x14ac:dyDescent="0.2">
      <c r="A38" s="5">
        <v>1995</v>
      </c>
      <c r="B38" s="3">
        <v>66.282812499999991</v>
      </c>
      <c r="I38" s="24">
        <f t="shared" si="0"/>
        <v>0</v>
      </c>
      <c r="L38" s="3">
        <v>-32.64</v>
      </c>
      <c r="M38" s="3"/>
      <c r="P38" s="3">
        <v>66.282812499999991</v>
      </c>
      <c r="S38" s="3">
        <v>-33.642812499999991</v>
      </c>
      <c r="T38" s="3"/>
    </row>
    <row r="39" spans="1:20" x14ac:dyDescent="0.2">
      <c r="A39" s="5">
        <v>1996</v>
      </c>
      <c r="B39" s="3">
        <v>81.309375000000003</v>
      </c>
      <c r="I39" s="24">
        <f t="shared" si="0"/>
        <v>0</v>
      </c>
      <c r="L39" s="3">
        <v>-38.88000000000001</v>
      </c>
      <c r="M39" s="3"/>
      <c r="P39" s="3">
        <v>81.309375000000003</v>
      </c>
      <c r="S39" s="3">
        <v>-42.429374999999993</v>
      </c>
      <c r="T39" s="3"/>
    </row>
    <row r="40" spans="1:20" x14ac:dyDescent="0.2">
      <c r="A40" s="5">
        <v>1997</v>
      </c>
      <c r="B40" s="3">
        <v>79.6875</v>
      </c>
      <c r="I40" s="24">
        <f t="shared" si="0"/>
        <v>0</v>
      </c>
      <c r="L40" s="3">
        <v>-46.56</v>
      </c>
      <c r="M40" s="3"/>
      <c r="P40" s="3">
        <v>79.6875</v>
      </c>
      <c r="S40" s="3">
        <v>-33.127499999999998</v>
      </c>
      <c r="T40" s="3"/>
    </row>
    <row r="41" spans="1:20" x14ac:dyDescent="0.2">
      <c r="A41" s="5">
        <v>1998</v>
      </c>
      <c r="B41" s="3">
        <v>83.245312499999997</v>
      </c>
      <c r="I41" s="24">
        <f t="shared" si="0"/>
        <v>0</v>
      </c>
      <c r="L41" s="3">
        <v>-62.88000000000001</v>
      </c>
      <c r="M41" s="3"/>
      <c r="P41" s="3">
        <v>83.245312499999997</v>
      </c>
      <c r="S41" s="3">
        <v>-20.365312499999987</v>
      </c>
      <c r="T41" s="3"/>
    </row>
    <row r="42" spans="1:20" x14ac:dyDescent="0.2">
      <c r="A42" s="5">
        <v>1999</v>
      </c>
      <c r="B42" s="3">
        <v>76.423437500000006</v>
      </c>
      <c r="I42" s="24">
        <f t="shared" si="0"/>
        <v>0</v>
      </c>
      <c r="L42" s="3">
        <v>-58.08</v>
      </c>
      <c r="M42" s="3"/>
      <c r="P42" s="3">
        <v>76.423437500000006</v>
      </c>
      <c r="S42" s="3">
        <v>-18.343437500000007</v>
      </c>
      <c r="T42" s="3"/>
    </row>
    <row r="43" spans="1:20" x14ac:dyDescent="0.2">
      <c r="A43" s="5">
        <v>2000</v>
      </c>
      <c r="B43" s="3">
        <v>62.779687499999994</v>
      </c>
      <c r="I43" s="24">
        <f t="shared" si="0"/>
        <v>0</v>
      </c>
      <c r="L43" s="3">
        <v>-51.840000000000011</v>
      </c>
      <c r="M43" s="3"/>
      <c r="P43" s="3">
        <v>62.779687499999994</v>
      </c>
      <c r="S43" s="3">
        <v>-10.939687499999984</v>
      </c>
      <c r="T43" s="3"/>
    </row>
    <row r="44" spans="1:20" x14ac:dyDescent="0.2">
      <c r="A44" s="5">
        <v>2001</v>
      </c>
      <c r="B44" s="3">
        <v>75.747563559322046</v>
      </c>
      <c r="I44" s="24">
        <f t="shared" si="0"/>
        <v>0</v>
      </c>
      <c r="L44" s="3">
        <v>-92</v>
      </c>
      <c r="M44" s="3"/>
      <c r="P44" s="3">
        <v>75.747563559322046</v>
      </c>
      <c r="S44" s="3">
        <v>16.252436440677954</v>
      </c>
      <c r="T44" s="3"/>
    </row>
    <row r="45" spans="1:20" x14ac:dyDescent="0.2">
      <c r="A45" s="5">
        <v>2002</v>
      </c>
      <c r="B45" s="3">
        <v>76.784851694915261</v>
      </c>
      <c r="I45" s="24">
        <f t="shared" si="0"/>
        <v>0</v>
      </c>
      <c r="L45" s="3">
        <v>-93</v>
      </c>
      <c r="M45" s="3"/>
      <c r="P45" s="3">
        <v>76.784851694915261</v>
      </c>
      <c r="S45" s="3">
        <v>16.215148305084739</v>
      </c>
      <c r="T45" s="3"/>
    </row>
    <row r="46" spans="1:20" x14ac:dyDescent="0.2">
      <c r="A46" s="5">
        <v>2003</v>
      </c>
      <c r="B46" s="3">
        <v>93.807838983050857</v>
      </c>
      <c r="I46" s="24">
        <f t="shared" si="0"/>
        <v>0</v>
      </c>
      <c r="L46" s="3">
        <v>-73</v>
      </c>
      <c r="M46" s="3"/>
      <c r="P46" s="3">
        <v>93.807838983050857</v>
      </c>
      <c r="S46" s="3">
        <v>-20.807838983050857</v>
      </c>
      <c r="T46" s="3"/>
    </row>
    <row r="47" spans="1:20" x14ac:dyDescent="0.2">
      <c r="A47" s="5">
        <v>2004</v>
      </c>
      <c r="B47" s="3">
        <v>120.667074</v>
      </c>
      <c r="I47" s="24">
        <f t="shared" si="0"/>
        <v>0</v>
      </c>
      <c r="L47" s="3">
        <v>-17.245913812154697</v>
      </c>
      <c r="M47" s="3"/>
      <c r="P47" s="3">
        <v>120.667074</v>
      </c>
      <c r="S47" s="3">
        <v>-103.4211601878453</v>
      </c>
      <c r="T47" s="3"/>
    </row>
    <row r="48" spans="1:20" x14ac:dyDescent="0.2">
      <c r="A48" s="5">
        <v>2005</v>
      </c>
      <c r="B48" s="3">
        <v>101.61741299999998</v>
      </c>
      <c r="I48" s="24">
        <f t="shared" si="0"/>
        <v>0</v>
      </c>
      <c r="L48" s="3">
        <v>-12.34139226519337</v>
      </c>
      <c r="M48" s="3"/>
      <c r="P48" s="3">
        <v>101.61741299999998</v>
      </c>
      <c r="S48" s="3">
        <v>-89.276020734806622</v>
      </c>
      <c r="T48" s="3"/>
    </row>
    <row r="49" spans="1:20" x14ac:dyDescent="0.2">
      <c r="A49" s="5">
        <v>2006</v>
      </c>
      <c r="B49" s="3">
        <v>96.318033</v>
      </c>
      <c r="I49" s="24">
        <f t="shared" si="0"/>
        <v>0</v>
      </c>
      <c r="L49" s="3">
        <v>-17.325966850828731</v>
      </c>
      <c r="M49" s="3"/>
      <c r="P49" s="3">
        <v>96.318033</v>
      </c>
      <c r="S49" s="3">
        <v>-78.992066149171265</v>
      </c>
      <c r="T49" s="3"/>
    </row>
    <row r="50" spans="1:20" x14ac:dyDescent="0.2">
      <c r="A50" s="6">
        <v>2007</v>
      </c>
      <c r="B50" s="15">
        <v>131</v>
      </c>
      <c r="I50" s="24">
        <f t="shared" si="0"/>
        <v>0.15999999999999659</v>
      </c>
      <c r="L50" s="15">
        <v>-17.16</v>
      </c>
      <c r="M50" s="3"/>
      <c r="P50" s="15">
        <v>131</v>
      </c>
      <c r="S50" s="15">
        <v>-114</v>
      </c>
      <c r="T50" s="3"/>
    </row>
    <row r="51" spans="1:20" x14ac:dyDescent="0.2">
      <c r="A51" s="6">
        <v>2008</v>
      </c>
      <c r="B51" s="15">
        <v>158</v>
      </c>
      <c r="I51" s="24">
        <f t="shared" si="0"/>
        <v>-0.48799999999999955</v>
      </c>
      <c r="L51" s="15">
        <v>-18.512</v>
      </c>
      <c r="M51" s="3"/>
      <c r="P51" s="15">
        <v>158</v>
      </c>
      <c r="S51" s="15">
        <v>-139</v>
      </c>
      <c r="T51" s="3"/>
    </row>
    <row r="52" spans="1:20" x14ac:dyDescent="0.2">
      <c r="A52" s="6">
        <v>2009</v>
      </c>
      <c r="B52" s="19">
        <v>63.005003680679977</v>
      </c>
      <c r="I52" s="24">
        <f t="shared" si="0"/>
        <v>0</v>
      </c>
      <c r="L52" s="19">
        <v>-9.5503199999999993</v>
      </c>
      <c r="M52" s="3"/>
      <c r="P52" s="19">
        <v>63.005003680679977</v>
      </c>
      <c r="S52" s="19">
        <v>-53.454683680679977</v>
      </c>
      <c r="T52" s="3"/>
    </row>
    <row r="53" spans="1:20" x14ac:dyDescent="0.2">
      <c r="A53" s="6">
        <v>2010</v>
      </c>
      <c r="B53" s="19">
        <v>106.55067834179998</v>
      </c>
      <c r="I53" s="24">
        <f t="shared" si="0"/>
        <v>0</v>
      </c>
      <c r="L53" s="19">
        <v>-8.9280000000000008</v>
      </c>
      <c r="M53" s="3"/>
      <c r="P53" s="19">
        <v>106.55067834179998</v>
      </c>
      <c r="S53" s="19">
        <v>-97.622678341799983</v>
      </c>
      <c r="T53" s="3"/>
    </row>
    <row r="54" spans="1:20" x14ac:dyDescent="0.2">
      <c r="A54" s="6">
        <v>2011</v>
      </c>
      <c r="B54" s="19">
        <v>125.69026914</v>
      </c>
      <c r="I54" s="24">
        <f t="shared" si="0"/>
        <v>0</v>
      </c>
      <c r="L54" s="19">
        <v>-10.76</v>
      </c>
      <c r="M54" s="3"/>
      <c r="P54" s="19">
        <v>125.69026914</v>
      </c>
      <c r="S54" s="19">
        <v>-114.93026913999999</v>
      </c>
      <c r="T54" s="3"/>
    </row>
    <row r="55" spans="1:20" x14ac:dyDescent="0.2">
      <c r="A55" s="6">
        <v>2012</v>
      </c>
      <c r="B55" s="19">
        <v>103.810076172</v>
      </c>
      <c r="I55" s="24">
        <f t="shared" si="0"/>
        <v>0</v>
      </c>
      <c r="L55" s="19">
        <v>-10.119999999999999</v>
      </c>
      <c r="M55" s="3"/>
      <c r="P55" s="19">
        <v>103.810076172</v>
      </c>
      <c r="S55" s="19">
        <v>-93.690076171999991</v>
      </c>
      <c r="T55" s="3"/>
    </row>
    <row r="56" spans="1:20" x14ac:dyDescent="0.2">
      <c r="A56" s="6">
        <v>2013</v>
      </c>
      <c r="B56" s="19">
        <v>96.705043506959981</v>
      </c>
      <c r="I56" s="24">
        <f t="shared" si="0"/>
        <v>0</v>
      </c>
      <c r="L56" s="19">
        <v>-9.6</v>
      </c>
      <c r="M56" s="3"/>
      <c r="P56" s="19">
        <v>96.705043506959981</v>
      </c>
      <c r="S56" s="19">
        <v>-87.105043506959987</v>
      </c>
      <c r="T56" s="3"/>
    </row>
    <row r="57" spans="1:20" x14ac:dyDescent="0.2">
      <c r="A57" s="6">
        <v>2014</v>
      </c>
      <c r="B57" s="19">
        <v>122.14199469600001</v>
      </c>
      <c r="I57" s="24">
        <f t="shared" si="0"/>
        <v>0</v>
      </c>
      <c r="L57" s="19">
        <v>-10.4</v>
      </c>
      <c r="M57" s="3"/>
      <c r="P57" s="19">
        <v>122.14199469600001</v>
      </c>
      <c r="S57" s="19">
        <v>-111.74199469600001</v>
      </c>
      <c r="T57" s="3"/>
    </row>
    <row r="58" spans="1:20" x14ac:dyDescent="0.2">
      <c r="A58" s="6">
        <v>2015</v>
      </c>
      <c r="B58" s="19">
        <v>122.82223978799999</v>
      </c>
      <c r="I58" s="24">
        <f t="shared" si="0"/>
        <v>0</v>
      </c>
      <c r="L58" s="19">
        <v>-10.4</v>
      </c>
      <c r="M58" s="3"/>
      <c r="P58" s="19">
        <v>122.82223978799999</v>
      </c>
      <c r="S58" s="19">
        <v>-112.42223978799998</v>
      </c>
      <c r="T58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Z58"/>
  <sheetViews>
    <sheetView workbookViewId="0">
      <selection activeCell="M24" sqref="M24"/>
    </sheetView>
  </sheetViews>
  <sheetFormatPr defaultColWidth="11.44140625" defaultRowHeight="10.199999999999999" x14ac:dyDescent="0.2"/>
  <cols>
    <col min="1" max="1" width="11.44140625" style="1"/>
    <col min="2" max="9" width="6" style="1" customWidth="1"/>
    <col min="10" max="10" width="2.6640625" style="1" customWidth="1"/>
    <col min="11" max="19" width="5.5546875" style="1" customWidth="1"/>
    <col min="20" max="20" width="2.5546875" style="1" customWidth="1"/>
    <col min="21" max="26" width="5.88671875" style="1" customWidth="1"/>
    <col min="27" max="16384" width="11.44140625" style="1"/>
  </cols>
  <sheetData>
    <row r="1" spans="1:26" x14ac:dyDescent="0.2">
      <c r="A1" s="25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53.528301465689545</v>
      </c>
      <c r="I3" s="24">
        <f>-B3+U3</f>
        <v>0</v>
      </c>
      <c r="P3" s="3">
        <v>0</v>
      </c>
      <c r="R3" s="3">
        <v>53.528301465689545</v>
      </c>
      <c r="U3" s="3">
        <v>53.528301465689545</v>
      </c>
    </row>
    <row r="4" spans="1:26" x14ac:dyDescent="0.2">
      <c r="A4" s="5">
        <v>1961</v>
      </c>
      <c r="B4" s="3">
        <v>115.86981112591609</v>
      </c>
      <c r="I4" s="24">
        <f t="shared" ref="I4:I58" si="0">-B4+U4</f>
        <v>0</v>
      </c>
      <c r="P4" s="3">
        <v>22.000000000000004</v>
      </c>
      <c r="R4" s="3">
        <v>93.869811125916087</v>
      </c>
      <c r="U4" s="3">
        <v>115.86981112591609</v>
      </c>
    </row>
    <row r="5" spans="1:26" x14ac:dyDescent="0.2">
      <c r="A5" s="5">
        <v>1962</v>
      </c>
      <c r="B5" s="3">
        <v>122.92194178484188</v>
      </c>
      <c r="I5" s="24">
        <f t="shared" si="0"/>
        <v>0</v>
      </c>
      <c r="P5" s="3">
        <v>26.504761904761907</v>
      </c>
      <c r="R5" s="3">
        <v>96.417179880079971</v>
      </c>
      <c r="U5" s="3">
        <v>122.92194178484188</v>
      </c>
    </row>
    <row r="6" spans="1:26" x14ac:dyDescent="0.2">
      <c r="A6" s="5">
        <v>1963</v>
      </c>
      <c r="B6" s="3">
        <v>115.33217838901051</v>
      </c>
      <c r="I6" s="24">
        <f t="shared" si="0"/>
        <v>0</v>
      </c>
      <c r="P6" s="3">
        <v>26.190476190476193</v>
      </c>
      <c r="R6" s="3">
        <v>89.141702198534318</v>
      </c>
      <c r="U6" s="3">
        <v>115.33217838901051</v>
      </c>
    </row>
    <row r="7" spans="1:26" x14ac:dyDescent="0.2">
      <c r="A7" s="5">
        <v>1964</v>
      </c>
      <c r="B7" s="3">
        <v>160.04530289330924</v>
      </c>
      <c r="I7" s="24">
        <f t="shared" si="0"/>
        <v>0</v>
      </c>
      <c r="P7" s="3">
        <v>32.68571428571429</v>
      </c>
      <c r="R7" s="3">
        <v>127.35958860759494</v>
      </c>
      <c r="U7" s="3">
        <v>160.04530289330924</v>
      </c>
    </row>
    <row r="8" spans="1:26" x14ac:dyDescent="0.2">
      <c r="A8" s="5">
        <v>1965</v>
      </c>
      <c r="B8" s="3">
        <v>179.01283241331177</v>
      </c>
      <c r="I8" s="24">
        <f t="shared" si="0"/>
        <v>0</v>
      </c>
      <c r="P8" s="3">
        <v>31.638095238095239</v>
      </c>
      <c r="R8" s="3">
        <v>147.37473717521652</v>
      </c>
      <c r="U8" s="3">
        <v>179.01283241331177</v>
      </c>
    </row>
    <row r="9" spans="1:26" x14ac:dyDescent="0.2">
      <c r="A9" s="5">
        <v>1966</v>
      </c>
      <c r="B9" s="3">
        <v>143.6547490720472</v>
      </c>
      <c r="I9" s="24">
        <f t="shared" si="0"/>
        <v>0</v>
      </c>
      <c r="P9" s="3">
        <v>31.114285714285714</v>
      </c>
      <c r="R9" s="3">
        <v>112.54046335776148</v>
      </c>
      <c r="U9" s="3">
        <v>143.6547490720472</v>
      </c>
    </row>
    <row r="10" spans="1:26" x14ac:dyDescent="0.2">
      <c r="A10" s="5">
        <v>1967</v>
      </c>
      <c r="B10" s="3">
        <v>158.77918614574409</v>
      </c>
      <c r="I10" s="24">
        <f t="shared" si="0"/>
        <v>0</v>
      </c>
      <c r="P10" s="3">
        <v>36.87619047619048</v>
      </c>
      <c r="R10" s="3">
        <v>121.90299566955362</v>
      </c>
      <c r="U10" s="3">
        <v>158.77918614574409</v>
      </c>
    </row>
    <row r="11" spans="1:26" x14ac:dyDescent="0.2">
      <c r="A11" s="5">
        <v>1968</v>
      </c>
      <c r="B11" s="3">
        <v>147.19481745502998</v>
      </c>
      <c r="I11" s="24">
        <f t="shared" si="0"/>
        <v>0</v>
      </c>
      <c r="P11" s="3">
        <v>30.8</v>
      </c>
      <c r="R11" s="3">
        <v>116.39481745502998</v>
      </c>
      <c r="U11" s="3">
        <v>147.19481745502998</v>
      </c>
    </row>
    <row r="12" spans="1:26" x14ac:dyDescent="0.2">
      <c r="A12" s="5">
        <v>1969</v>
      </c>
      <c r="B12" s="3">
        <v>155.37907006440153</v>
      </c>
      <c r="I12" s="24">
        <f t="shared" si="0"/>
        <v>0</v>
      </c>
      <c r="P12" s="3">
        <v>32.266666666666673</v>
      </c>
      <c r="R12" s="3">
        <v>123.11240339773487</v>
      </c>
      <c r="U12" s="3">
        <v>155.37907006440153</v>
      </c>
    </row>
    <row r="13" spans="1:26" x14ac:dyDescent="0.2">
      <c r="A13" s="5">
        <v>1970</v>
      </c>
      <c r="B13" s="3">
        <v>177.45547719298247</v>
      </c>
      <c r="I13" s="24">
        <f t="shared" si="0"/>
        <v>0</v>
      </c>
      <c r="P13" s="3">
        <v>36.666666666666671</v>
      </c>
      <c r="R13" s="3">
        <v>140.78881052631581</v>
      </c>
      <c r="U13" s="3">
        <v>177.45547719298247</v>
      </c>
    </row>
    <row r="14" spans="1:26" x14ac:dyDescent="0.2">
      <c r="A14" s="5">
        <v>1971</v>
      </c>
      <c r="B14" s="3">
        <v>195.59155288220552</v>
      </c>
      <c r="I14" s="24">
        <f t="shared" si="0"/>
        <v>0</v>
      </c>
      <c r="P14" s="3">
        <v>35.61904761904762</v>
      </c>
      <c r="R14" s="3">
        <v>159.9725052631579</v>
      </c>
      <c r="U14" s="3">
        <v>195.59155288220552</v>
      </c>
    </row>
    <row r="15" spans="1:26" x14ac:dyDescent="0.2">
      <c r="A15" s="5">
        <v>1972</v>
      </c>
      <c r="B15" s="3">
        <v>177.13032982456144</v>
      </c>
      <c r="I15" s="24">
        <f t="shared" si="0"/>
        <v>0</v>
      </c>
      <c r="P15" s="3">
        <v>36.666666666666671</v>
      </c>
      <c r="R15" s="3">
        <v>140.46366315789476</v>
      </c>
      <c r="U15" s="3">
        <v>177.13032982456144</v>
      </c>
    </row>
    <row r="16" spans="1:26" x14ac:dyDescent="0.2">
      <c r="A16" s="5">
        <v>1973</v>
      </c>
      <c r="B16" s="3">
        <v>169.76055689223057</v>
      </c>
      <c r="I16" s="24">
        <f t="shared" si="0"/>
        <v>0</v>
      </c>
      <c r="P16" s="3">
        <v>33.523809523809526</v>
      </c>
      <c r="R16" s="3">
        <v>136.23674736842105</v>
      </c>
      <c r="U16" s="3">
        <v>169.76055689223057</v>
      </c>
    </row>
    <row r="17" spans="1:21" x14ac:dyDescent="0.2">
      <c r="A17" s="5">
        <v>1974</v>
      </c>
      <c r="B17" s="3">
        <v>255.09281904761906</v>
      </c>
      <c r="I17" s="24">
        <f t="shared" si="0"/>
        <v>0</v>
      </c>
      <c r="P17" s="3">
        <v>45.047619047619051</v>
      </c>
      <c r="R17" s="3">
        <v>210.04520000000002</v>
      </c>
      <c r="U17" s="3">
        <v>255.09281904761906</v>
      </c>
    </row>
    <row r="18" spans="1:21" x14ac:dyDescent="0.2">
      <c r="A18" s="5">
        <v>1975</v>
      </c>
      <c r="B18" s="3">
        <v>249.49243458646617</v>
      </c>
      <c r="I18" s="24">
        <f t="shared" si="0"/>
        <v>0</v>
      </c>
      <c r="P18" s="3">
        <v>53.428571428571431</v>
      </c>
      <c r="R18" s="3">
        <v>196.06386315789476</v>
      </c>
      <c r="U18" s="3">
        <v>249.49243458646617</v>
      </c>
    </row>
    <row r="19" spans="1:21" x14ac:dyDescent="0.2">
      <c r="A19" s="5">
        <v>1976</v>
      </c>
      <c r="B19" s="3">
        <v>281.10390626566414</v>
      </c>
      <c r="I19" s="24">
        <f t="shared" si="0"/>
        <v>0</v>
      </c>
      <c r="P19" s="3">
        <v>54.476190476190482</v>
      </c>
      <c r="R19" s="3">
        <v>226.62771578947365</v>
      </c>
      <c r="U19" s="3">
        <v>281.10390626566414</v>
      </c>
    </row>
    <row r="20" spans="1:21" x14ac:dyDescent="0.2">
      <c r="A20" s="5">
        <v>1977</v>
      </c>
      <c r="B20" s="3">
        <v>252.85252481203011</v>
      </c>
      <c r="I20" s="24">
        <f t="shared" si="0"/>
        <v>0</v>
      </c>
      <c r="P20" s="3">
        <v>50.285714285714285</v>
      </c>
      <c r="R20" s="3">
        <v>202.56681052631583</v>
      </c>
      <c r="U20" s="3">
        <v>252.85252481203011</v>
      </c>
    </row>
    <row r="21" spans="1:21" x14ac:dyDescent="0.2">
      <c r="A21" s="5">
        <v>1978</v>
      </c>
      <c r="B21" s="3">
        <v>318.60447017543862</v>
      </c>
      <c r="I21" s="24">
        <f t="shared" si="0"/>
        <v>0</v>
      </c>
      <c r="P21" s="3">
        <v>51.333333333333329</v>
      </c>
      <c r="R21" s="3">
        <v>267.27113684210531</v>
      </c>
      <c r="U21" s="3">
        <v>318.60447017543862</v>
      </c>
    </row>
    <row r="22" spans="1:21" x14ac:dyDescent="0.2">
      <c r="A22" s="5">
        <v>1979</v>
      </c>
      <c r="B22" s="3">
        <v>282.47737493734343</v>
      </c>
      <c r="I22" s="24">
        <f t="shared" si="0"/>
        <v>0</v>
      </c>
      <c r="P22" s="3">
        <v>46.095238095238095</v>
      </c>
      <c r="R22" s="3">
        <v>236.38213684210533</v>
      </c>
      <c r="U22" s="3">
        <v>282.47737493734343</v>
      </c>
    </row>
    <row r="23" spans="1:21" x14ac:dyDescent="0.2">
      <c r="A23" s="5">
        <v>1980</v>
      </c>
      <c r="B23" s="3">
        <v>205.02082656641608</v>
      </c>
      <c r="I23" s="24">
        <f t="shared" si="0"/>
        <v>0</v>
      </c>
      <c r="P23" s="3">
        <v>35.61904761904762</v>
      </c>
      <c r="R23" s="3">
        <v>169.40177894736846</v>
      </c>
      <c r="U23" s="3">
        <v>205.02082656641608</v>
      </c>
    </row>
    <row r="24" spans="1:21" x14ac:dyDescent="0.2">
      <c r="A24" s="5">
        <v>1981</v>
      </c>
      <c r="B24" s="3">
        <v>219.61490776942358</v>
      </c>
      <c r="I24" s="24">
        <f t="shared" si="0"/>
        <v>0</v>
      </c>
      <c r="P24" s="3">
        <v>26.190476190476193</v>
      </c>
      <c r="R24" s="3">
        <v>193.42443157894738</v>
      </c>
      <c r="U24" s="3">
        <v>219.61490776942358</v>
      </c>
    </row>
    <row r="25" spans="1:21" x14ac:dyDescent="0.2">
      <c r="A25" s="5">
        <v>1982</v>
      </c>
      <c r="B25" s="3">
        <v>250.18057343358402</v>
      </c>
      <c r="I25" s="24">
        <f t="shared" si="0"/>
        <v>0</v>
      </c>
      <c r="P25" s="3">
        <v>30.380952380952383</v>
      </c>
      <c r="R25" s="3">
        <v>219.79962105263164</v>
      </c>
      <c r="U25" s="3">
        <v>250.18057343358402</v>
      </c>
    </row>
    <row r="26" spans="1:21" x14ac:dyDescent="0.2">
      <c r="A26" s="5">
        <v>1983</v>
      </c>
      <c r="B26" s="3">
        <v>195.84522556390976</v>
      </c>
      <c r="I26" s="24">
        <f t="shared" si="0"/>
        <v>0</v>
      </c>
      <c r="P26" s="3">
        <v>25.142857142857142</v>
      </c>
      <c r="R26" s="3">
        <v>170.70236842105263</v>
      </c>
      <c r="U26" s="3">
        <v>195.84522556390976</v>
      </c>
    </row>
    <row r="27" spans="1:21" x14ac:dyDescent="0.2">
      <c r="A27" s="5">
        <v>1984</v>
      </c>
      <c r="B27" s="3">
        <v>193.17186967418547</v>
      </c>
      <c r="I27" s="24">
        <f t="shared" si="0"/>
        <v>0</v>
      </c>
      <c r="P27" s="3">
        <v>24.095238095238095</v>
      </c>
      <c r="R27" s="3">
        <v>169.07663157894737</v>
      </c>
      <c r="U27" s="3">
        <v>193.17186967418547</v>
      </c>
    </row>
    <row r="28" spans="1:21" x14ac:dyDescent="0.2">
      <c r="A28" s="5">
        <v>1985</v>
      </c>
      <c r="B28" s="3">
        <v>406.28634536340854</v>
      </c>
      <c r="I28" s="24">
        <f t="shared" si="0"/>
        <v>0</v>
      </c>
      <c r="P28" s="3">
        <v>45.047619047619051</v>
      </c>
      <c r="R28" s="3">
        <v>361.23872631578951</v>
      </c>
      <c r="U28" s="3">
        <v>406.28634536340854</v>
      </c>
    </row>
    <row r="29" spans="1:21" x14ac:dyDescent="0.2">
      <c r="A29" s="5">
        <v>1986</v>
      </c>
      <c r="B29" s="3">
        <v>407.40684360902264</v>
      </c>
      <c r="I29" s="24">
        <f t="shared" si="0"/>
        <v>0</v>
      </c>
      <c r="P29" s="3">
        <v>37.714285714285715</v>
      </c>
      <c r="R29" s="3">
        <v>369.69255789473692</v>
      </c>
      <c r="U29" s="3">
        <v>407.40684360902264</v>
      </c>
    </row>
    <row r="30" spans="1:21" x14ac:dyDescent="0.2">
      <c r="A30" s="5">
        <v>1987</v>
      </c>
      <c r="B30" s="3">
        <v>385.29682255639096</v>
      </c>
      <c r="I30" s="24">
        <f t="shared" si="0"/>
        <v>0</v>
      </c>
      <c r="P30" s="3">
        <v>37.714285714285715</v>
      </c>
      <c r="R30" s="3">
        <v>347.58253684210524</v>
      </c>
      <c r="U30" s="3">
        <v>385.29682255639096</v>
      </c>
    </row>
    <row r="31" spans="1:21" x14ac:dyDescent="0.2">
      <c r="A31" s="5">
        <v>1988</v>
      </c>
      <c r="B31" s="3">
        <v>400.1814245614035</v>
      </c>
      <c r="I31" s="24">
        <f t="shared" si="0"/>
        <v>0</v>
      </c>
      <c r="P31" s="3">
        <v>36.666666666666671</v>
      </c>
      <c r="R31" s="3">
        <v>363.51475789473682</v>
      </c>
      <c r="U31" s="3">
        <v>400.1814245614035</v>
      </c>
    </row>
    <row r="32" spans="1:21" x14ac:dyDescent="0.2">
      <c r="A32" s="5">
        <v>1989</v>
      </c>
      <c r="B32" s="3">
        <v>479.4445032581454</v>
      </c>
      <c r="I32" s="24">
        <f t="shared" si="0"/>
        <v>0</v>
      </c>
      <c r="P32" s="3">
        <v>45.047619047619051</v>
      </c>
      <c r="R32" s="3">
        <v>434.39688421052637</v>
      </c>
      <c r="U32" s="3">
        <v>479.4445032581454</v>
      </c>
    </row>
    <row r="33" spans="1:21" x14ac:dyDescent="0.2">
      <c r="A33" s="5">
        <v>1990</v>
      </c>
      <c r="B33" s="3">
        <v>387.68076842105262</v>
      </c>
      <c r="I33" s="24">
        <f t="shared" si="0"/>
        <v>0</v>
      </c>
      <c r="P33" s="3">
        <v>44.000000000000007</v>
      </c>
      <c r="R33" s="3">
        <v>343.68076842105262</v>
      </c>
      <c r="U33" s="3">
        <v>387.68076842105262</v>
      </c>
    </row>
    <row r="34" spans="1:21" x14ac:dyDescent="0.2">
      <c r="A34" s="5">
        <v>1991</v>
      </c>
      <c r="B34" s="3">
        <v>349.85505714285722</v>
      </c>
      <c r="I34" s="24">
        <f t="shared" si="0"/>
        <v>0</v>
      </c>
      <c r="P34" s="3">
        <v>47.142857142857146</v>
      </c>
      <c r="R34" s="3">
        <v>302.71220000000005</v>
      </c>
      <c r="U34" s="3">
        <v>349.85505714285722</v>
      </c>
    </row>
    <row r="35" spans="1:21" s="27" customFormat="1" x14ac:dyDescent="0.2">
      <c r="A35" s="5">
        <v>1992</v>
      </c>
      <c r="B35" s="3">
        <v>413.944826065163</v>
      </c>
      <c r="I35" s="24">
        <f t="shared" si="0"/>
        <v>0</v>
      </c>
      <c r="P35" s="17">
        <v>52.380952380952387</v>
      </c>
      <c r="R35" s="17">
        <v>361.56387368421059</v>
      </c>
      <c r="U35" s="17">
        <v>413.944826065163</v>
      </c>
    </row>
    <row r="36" spans="1:21" x14ac:dyDescent="0.2">
      <c r="A36" s="5">
        <v>1993</v>
      </c>
      <c r="B36" s="3">
        <v>279.31395687134511</v>
      </c>
      <c r="I36" s="24">
        <f t="shared" si="0"/>
        <v>0</v>
      </c>
      <c r="P36" s="17">
        <v>13.20125</v>
      </c>
      <c r="R36" s="17">
        <v>266.1127068713451</v>
      </c>
      <c r="U36" s="17">
        <v>279.31395687134511</v>
      </c>
    </row>
    <row r="37" spans="1:21" x14ac:dyDescent="0.2">
      <c r="A37" s="5">
        <v>1994</v>
      </c>
      <c r="B37" s="3">
        <v>337.13164627192981</v>
      </c>
      <c r="I37" s="24">
        <f t="shared" si="0"/>
        <v>0</v>
      </c>
      <c r="P37" s="3">
        <v>13.754375</v>
      </c>
      <c r="R37" s="3">
        <v>323.37727127192983</v>
      </c>
      <c r="U37" s="3">
        <v>337.13164627192981</v>
      </c>
    </row>
    <row r="38" spans="1:21" x14ac:dyDescent="0.2">
      <c r="A38" s="5">
        <v>1995</v>
      </c>
      <c r="B38" s="3">
        <v>375.71610376461996</v>
      </c>
      <c r="I38" s="24">
        <f t="shared" si="0"/>
        <v>0</v>
      </c>
      <c r="P38" s="3">
        <v>13.256562499999998</v>
      </c>
      <c r="R38" s="3">
        <v>362.45954126461999</v>
      </c>
      <c r="U38" s="3">
        <v>375.71610376461996</v>
      </c>
    </row>
    <row r="39" spans="1:21" x14ac:dyDescent="0.2">
      <c r="A39" s="5">
        <v>1996</v>
      </c>
      <c r="B39" s="3">
        <v>464.25387595029241</v>
      </c>
      <c r="I39" s="24">
        <f t="shared" si="0"/>
        <v>0</v>
      </c>
      <c r="P39" s="3">
        <v>16.261875</v>
      </c>
      <c r="R39" s="3">
        <v>447.99200095029244</v>
      </c>
      <c r="U39" s="3">
        <v>464.25387595029241</v>
      </c>
    </row>
    <row r="40" spans="1:21" x14ac:dyDescent="0.2">
      <c r="A40" s="5">
        <v>1997</v>
      </c>
      <c r="B40" s="3">
        <v>461.57654883040942</v>
      </c>
      <c r="I40" s="24">
        <f t="shared" si="0"/>
        <v>0</v>
      </c>
      <c r="P40" s="3">
        <v>15.9375</v>
      </c>
      <c r="R40" s="3">
        <v>445.63904883040942</v>
      </c>
      <c r="U40" s="3">
        <v>461.57654883040942</v>
      </c>
    </row>
    <row r="41" spans="1:21" x14ac:dyDescent="0.2">
      <c r="A41" s="5">
        <v>1998</v>
      </c>
      <c r="B41" s="3">
        <v>566.54761151315802</v>
      </c>
      <c r="I41" s="24">
        <f t="shared" si="0"/>
        <v>0</v>
      </c>
      <c r="P41" s="3">
        <v>16.649062499999999</v>
      </c>
      <c r="R41" s="3">
        <v>549.898549013158</v>
      </c>
      <c r="U41" s="3">
        <v>566.54761151315802</v>
      </c>
    </row>
    <row r="42" spans="1:21" x14ac:dyDescent="0.2">
      <c r="A42" s="5">
        <v>1999</v>
      </c>
      <c r="B42" s="3">
        <v>588.44286918859666</v>
      </c>
      <c r="I42" s="24">
        <f t="shared" si="0"/>
        <v>0</v>
      </c>
      <c r="P42" s="3">
        <v>15.2846875</v>
      </c>
      <c r="R42" s="3">
        <v>573.15818168859664</v>
      </c>
      <c r="U42" s="3">
        <v>588.44286918859666</v>
      </c>
    </row>
    <row r="43" spans="1:21" x14ac:dyDescent="0.2">
      <c r="A43" s="5">
        <v>2000</v>
      </c>
      <c r="B43" s="3">
        <v>525.3005437500002</v>
      </c>
      <c r="I43" s="24">
        <f t="shared" si="0"/>
        <v>0</v>
      </c>
      <c r="P43" s="3">
        <v>12.555937499999999</v>
      </c>
      <c r="R43" s="3">
        <v>512.74460625000017</v>
      </c>
      <c r="U43" s="3">
        <v>525.3005437500002</v>
      </c>
    </row>
    <row r="44" spans="1:21" x14ac:dyDescent="0.2">
      <c r="A44" s="5">
        <v>2001</v>
      </c>
      <c r="B44" s="3">
        <v>543.69603071097185</v>
      </c>
      <c r="I44" s="24">
        <f t="shared" si="0"/>
        <v>0</v>
      </c>
      <c r="P44" s="3">
        <v>15.149512711864409</v>
      </c>
      <c r="R44" s="3">
        <v>528.54651799910744</v>
      </c>
      <c r="U44" s="3">
        <v>543.69603071097185</v>
      </c>
    </row>
    <row r="45" spans="1:21" x14ac:dyDescent="0.2">
      <c r="A45" s="5">
        <v>2002</v>
      </c>
      <c r="B45" s="3">
        <v>540.83756220506609</v>
      </c>
      <c r="I45" s="24">
        <f t="shared" si="0"/>
        <v>0</v>
      </c>
      <c r="P45" s="3">
        <v>15.356970338983052</v>
      </c>
      <c r="R45" s="3">
        <v>525.48059186608305</v>
      </c>
      <c r="U45" s="3">
        <v>540.83756220506609</v>
      </c>
    </row>
    <row r="46" spans="1:21" x14ac:dyDescent="0.2">
      <c r="A46" s="5">
        <v>2003</v>
      </c>
      <c r="B46" s="3">
        <v>582.39704115651614</v>
      </c>
      <c r="I46" s="24">
        <f t="shared" si="0"/>
        <v>0</v>
      </c>
      <c r="P46" s="3">
        <v>18.761567796610169</v>
      </c>
      <c r="R46" s="3">
        <v>563.63547335990597</v>
      </c>
      <c r="U46" s="3">
        <v>582.39704115651614</v>
      </c>
    </row>
    <row r="47" spans="1:21" x14ac:dyDescent="0.2">
      <c r="A47" s="5">
        <v>2004</v>
      </c>
      <c r="B47" s="3">
        <v>631.24352318700016</v>
      </c>
      <c r="I47" s="24">
        <f t="shared" si="0"/>
        <v>0</v>
      </c>
      <c r="P47" s="3">
        <v>24.133414800000001</v>
      </c>
      <c r="R47" s="3">
        <v>607.1101083870002</v>
      </c>
      <c r="U47" s="3">
        <v>631.24352318700016</v>
      </c>
    </row>
    <row r="48" spans="1:21" x14ac:dyDescent="0.2">
      <c r="A48" s="5">
        <v>2005</v>
      </c>
      <c r="B48" s="3">
        <v>610.48137862122235</v>
      </c>
      <c r="I48" s="24">
        <f t="shared" si="0"/>
        <v>0</v>
      </c>
      <c r="P48" s="3">
        <v>20.323482599999998</v>
      </c>
      <c r="R48" s="3">
        <v>590.15789602122231</v>
      </c>
      <c r="U48" s="3">
        <v>610.48137862122235</v>
      </c>
    </row>
    <row r="49" spans="1:21" x14ac:dyDescent="0.2">
      <c r="A49" s="5">
        <v>2006</v>
      </c>
      <c r="B49" s="3">
        <v>590.04349671066677</v>
      </c>
      <c r="I49" s="24">
        <f t="shared" si="0"/>
        <v>0</v>
      </c>
      <c r="P49" s="3">
        <v>19.263606599999999</v>
      </c>
      <c r="R49" s="3">
        <v>570.77989011066677</v>
      </c>
      <c r="U49" s="3">
        <v>590.04349671066677</v>
      </c>
    </row>
    <row r="50" spans="1:21" x14ac:dyDescent="0.2">
      <c r="A50" s="6">
        <v>2007</v>
      </c>
      <c r="B50" s="3">
        <v>645</v>
      </c>
      <c r="I50" s="24">
        <f t="shared" si="0"/>
        <v>0</v>
      </c>
      <c r="P50" s="15">
        <v>26</v>
      </c>
      <c r="R50" s="15">
        <v>619</v>
      </c>
      <c r="U50" s="15">
        <v>645</v>
      </c>
    </row>
    <row r="51" spans="1:21" x14ac:dyDescent="0.2">
      <c r="A51" s="6">
        <v>2008</v>
      </c>
      <c r="B51" s="3">
        <v>699</v>
      </c>
      <c r="I51" s="24">
        <f t="shared" si="0"/>
        <v>0</v>
      </c>
      <c r="P51" s="15">
        <v>32</v>
      </c>
      <c r="R51" s="15">
        <v>667</v>
      </c>
      <c r="U51" s="15">
        <v>699</v>
      </c>
    </row>
    <row r="52" spans="1:21" x14ac:dyDescent="0.2">
      <c r="A52" s="6">
        <v>2009</v>
      </c>
      <c r="B52" s="3">
        <v>453.60100073613597</v>
      </c>
      <c r="I52" s="24">
        <f t="shared" si="0"/>
        <v>0.3989992638640274</v>
      </c>
      <c r="P52" s="15">
        <v>12.601000736135996</v>
      </c>
      <c r="R52" s="15">
        <v>441</v>
      </c>
      <c r="U52" s="15">
        <v>454</v>
      </c>
    </row>
    <row r="53" spans="1:21" x14ac:dyDescent="0.2">
      <c r="A53" s="6">
        <v>2010</v>
      </c>
      <c r="B53" s="3">
        <v>555.3868951481727</v>
      </c>
      <c r="I53" s="24">
        <f t="shared" si="0"/>
        <v>0</v>
      </c>
      <c r="P53" s="19">
        <v>21.310135668359997</v>
      </c>
      <c r="R53" s="19">
        <v>534.07675947981272</v>
      </c>
      <c r="U53" s="19">
        <v>555.3868951481727</v>
      </c>
    </row>
    <row r="54" spans="1:21" x14ac:dyDescent="0.2">
      <c r="A54" s="6">
        <v>2011</v>
      </c>
      <c r="B54" s="3">
        <v>602.26783862034392</v>
      </c>
      <c r="I54" s="24">
        <f t="shared" si="0"/>
        <v>0</v>
      </c>
      <c r="P54" s="19">
        <v>25.138053828</v>
      </c>
      <c r="R54" s="19">
        <v>577.12978479234391</v>
      </c>
      <c r="U54" s="19">
        <v>602.26783862034392</v>
      </c>
    </row>
    <row r="55" spans="1:21" x14ac:dyDescent="0.2">
      <c r="A55" s="6">
        <v>2012</v>
      </c>
      <c r="B55" s="3">
        <v>564.01769903510558</v>
      </c>
      <c r="I55" s="24">
        <f t="shared" si="0"/>
        <v>0</v>
      </c>
      <c r="P55" s="19">
        <v>20.762015234399996</v>
      </c>
      <c r="R55" s="19">
        <v>543.25568380070558</v>
      </c>
      <c r="U55" s="19">
        <v>564.01769903510558</v>
      </c>
    </row>
    <row r="56" spans="1:21" x14ac:dyDescent="0.2">
      <c r="A56" s="6">
        <v>2013</v>
      </c>
      <c r="B56" s="3">
        <v>530.00899417687117</v>
      </c>
      <c r="I56" s="24">
        <f t="shared" si="0"/>
        <v>0</v>
      </c>
      <c r="P56" s="19">
        <v>19.341008701391996</v>
      </c>
      <c r="R56" s="19">
        <v>510.66798547547921</v>
      </c>
      <c r="U56" s="19">
        <v>530.00899417687117</v>
      </c>
    </row>
    <row r="57" spans="1:21" x14ac:dyDescent="0.2">
      <c r="A57" s="6">
        <v>2014</v>
      </c>
      <c r="B57" s="3">
        <v>573.1139805655805</v>
      </c>
      <c r="I57" s="24">
        <f t="shared" si="0"/>
        <v>0</v>
      </c>
      <c r="P57" s="19">
        <v>24.428398939200001</v>
      </c>
      <c r="R57" s="19">
        <v>548.68558162638055</v>
      </c>
      <c r="U57" s="19">
        <v>573.1139805655805</v>
      </c>
    </row>
    <row r="58" spans="1:21" x14ac:dyDescent="0.2">
      <c r="A58" s="6">
        <v>2015</v>
      </c>
      <c r="B58" s="3">
        <v>587.1571693830881</v>
      </c>
      <c r="I58" s="24">
        <f t="shared" si="0"/>
        <v>0</v>
      </c>
      <c r="P58" s="19">
        <v>24.564447957599999</v>
      </c>
      <c r="R58" s="19">
        <v>562.59272142548809</v>
      </c>
      <c r="U58" s="19">
        <v>587.1571693830881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Z58"/>
  <sheetViews>
    <sheetView workbookViewId="0">
      <selection activeCell="F26" sqref="F26"/>
    </sheetView>
  </sheetViews>
  <sheetFormatPr defaultColWidth="11.44140625" defaultRowHeight="10.199999999999999" x14ac:dyDescent="0.2"/>
  <cols>
    <col min="1" max="1" width="11.44140625" style="1"/>
    <col min="2" max="9" width="6" style="1" customWidth="1"/>
    <col min="10" max="10" width="3.109375" style="1" customWidth="1"/>
    <col min="11" max="19" width="6.33203125" style="1" customWidth="1"/>
    <col min="20" max="20" width="2.44140625" style="1" customWidth="1"/>
    <col min="21" max="26" width="6.109375" style="1" customWidth="1"/>
    <col min="27" max="16384" width="11.44140625" style="1"/>
  </cols>
  <sheetData>
    <row r="1" spans="1:26" x14ac:dyDescent="0.2">
      <c r="A1" s="25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57.019277648234507</v>
      </c>
      <c r="I3" s="24">
        <f>-B3-L3-S3</f>
        <v>0</v>
      </c>
      <c r="L3" s="3">
        <v>0</v>
      </c>
      <c r="M3" s="3"/>
      <c r="R3" s="3">
        <v>57.019277648234507</v>
      </c>
      <c r="S3" s="3">
        <v>-57.019277648234507</v>
      </c>
      <c r="T3" s="3"/>
    </row>
    <row r="4" spans="1:26" x14ac:dyDescent="0.2">
      <c r="A4" s="5">
        <v>1961</v>
      </c>
      <c r="B4" s="3">
        <v>99.991755329780162</v>
      </c>
      <c r="I4" s="24">
        <f t="shared" ref="I4:I58" si="0">-B4-L4-S4</f>
        <v>0</v>
      </c>
      <c r="L4" s="3">
        <v>0</v>
      </c>
      <c r="M4" s="3"/>
      <c r="R4" s="3">
        <v>99.991755329780162</v>
      </c>
      <c r="S4" s="3">
        <v>-99.991755329780162</v>
      </c>
      <c r="T4" s="3"/>
    </row>
    <row r="5" spans="1:26" x14ac:dyDescent="0.2">
      <c r="A5" s="5">
        <v>1962</v>
      </c>
      <c r="B5" s="3">
        <v>102.70525682878083</v>
      </c>
      <c r="I5" s="24">
        <f t="shared" si="0"/>
        <v>0</v>
      </c>
      <c r="L5" s="3">
        <v>0</v>
      </c>
      <c r="M5" s="3"/>
      <c r="R5" s="3">
        <v>102.70525682878083</v>
      </c>
      <c r="S5" s="3">
        <v>-102.70525682878083</v>
      </c>
      <c r="T5" s="3"/>
    </row>
    <row r="6" spans="1:26" x14ac:dyDescent="0.2">
      <c r="A6" s="5">
        <v>1963</v>
      </c>
      <c r="B6" s="3">
        <v>94.95529147235176</v>
      </c>
      <c r="I6" s="24">
        <f t="shared" si="0"/>
        <v>0</v>
      </c>
      <c r="L6" s="3">
        <v>0</v>
      </c>
      <c r="M6" s="3"/>
      <c r="R6" s="3">
        <v>94.95529147235176</v>
      </c>
      <c r="S6" s="3">
        <v>-94.95529147235176</v>
      </c>
      <c r="T6" s="3"/>
    </row>
    <row r="7" spans="1:26" x14ac:dyDescent="0.2">
      <c r="A7" s="5">
        <v>1964</v>
      </c>
      <c r="B7" s="3">
        <v>135.66564873417721</v>
      </c>
      <c r="I7" s="24">
        <f t="shared" si="0"/>
        <v>0</v>
      </c>
      <c r="L7" s="3">
        <v>0</v>
      </c>
      <c r="M7" s="3"/>
      <c r="R7" s="3">
        <v>135.66564873417721</v>
      </c>
      <c r="S7" s="3">
        <v>-135.66564873417721</v>
      </c>
      <c r="T7" s="3"/>
    </row>
    <row r="8" spans="1:26" x14ac:dyDescent="0.2">
      <c r="A8" s="5">
        <v>1965</v>
      </c>
      <c r="B8" s="3">
        <v>156.98613307794804</v>
      </c>
      <c r="I8" s="24">
        <f t="shared" si="0"/>
        <v>0</v>
      </c>
      <c r="L8" s="3">
        <v>0</v>
      </c>
      <c r="M8" s="3"/>
      <c r="R8" s="3">
        <v>156.98613307794804</v>
      </c>
      <c r="S8" s="3">
        <v>-156.98613307794804</v>
      </c>
      <c r="T8" s="3"/>
    </row>
    <row r="9" spans="1:26" x14ac:dyDescent="0.2">
      <c r="A9" s="5">
        <v>1966</v>
      </c>
      <c r="B9" s="3">
        <v>119.88005879413721</v>
      </c>
      <c r="I9" s="24">
        <f t="shared" si="0"/>
        <v>0</v>
      </c>
      <c r="L9" s="3">
        <v>0</v>
      </c>
      <c r="M9" s="3"/>
      <c r="R9" s="3">
        <v>119.88005879413721</v>
      </c>
      <c r="S9" s="3">
        <v>-119.88005879413721</v>
      </c>
      <c r="T9" s="3"/>
    </row>
    <row r="10" spans="1:26" x14ac:dyDescent="0.2">
      <c r="A10" s="5">
        <v>1967</v>
      </c>
      <c r="B10" s="3">
        <v>129.85319103930709</v>
      </c>
      <c r="I10" s="24">
        <f t="shared" si="0"/>
        <v>0</v>
      </c>
      <c r="L10" s="3">
        <v>-16.657894736842106</v>
      </c>
      <c r="M10" s="3"/>
      <c r="R10" s="3">
        <v>129.85319103930709</v>
      </c>
      <c r="S10" s="3">
        <v>-113.19529630246498</v>
      </c>
      <c r="T10" s="3"/>
    </row>
    <row r="11" spans="1:26" x14ac:dyDescent="0.2">
      <c r="A11" s="5">
        <v>1968</v>
      </c>
      <c r="B11" s="3">
        <v>123.9857838107928</v>
      </c>
      <c r="I11" s="24">
        <f t="shared" si="0"/>
        <v>0</v>
      </c>
      <c r="L11" s="3">
        <v>0</v>
      </c>
      <c r="M11" s="3"/>
      <c r="R11" s="3">
        <v>123.9857838107928</v>
      </c>
      <c r="S11" s="3">
        <v>-123.9857838107928</v>
      </c>
      <c r="T11" s="3"/>
    </row>
    <row r="12" spans="1:26" x14ac:dyDescent="0.2">
      <c r="A12" s="5">
        <v>1969</v>
      </c>
      <c r="B12" s="3">
        <v>131.14147318454366</v>
      </c>
      <c r="I12" s="24">
        <f t="shared" si="0"/>
        <v>0</v>
      </c>
      <c r="L12" s="3">
        <v>0</v>
      </c>
      <c r="M12" s="3"/>
      <c r="R12" s="3">
        <v>131.14147318454366</v>
      </c>
      <c r="S12" s="3">
        <v>-131.14147318454366</v>
      </c>
      <c r="T12" s="3"/>
    </row>
    <row r="13" spans="1:26" x14ac:dyDescent="0.2">
      <c r="A13" s="5">
        <v>1970</v>
      </c>
      <c r="B13" s="3">
        <v>149.97068947368422</v>
      </c>
      <c r="I13" s="24">
        <f t="shared" si="0"/>
        <v>0</v>
      </c>
      <c r="L13" s="3">
        <v>-69.963157894736852</v>
      </c>
      <c r="M13" s="3"/>
      <c r="R13" s="3">
        <v>149.97068947368422</v>
      </c>
      <c r="S13" s="3">
        <v>-80.007531578947365</v>
      </c>
      <c r="T13" s="3"/>
    </row>
    <row r="14" spans="1:26" x14ac:dyDescent="0.2">
      <c r="A14" s="5">
        <v>1971</v>
      </c>
      <c r="B14" s="3">
        <v>170.40549473684212</v>
      </c>
      <c r="I14" s="24">
        <f t="shared" si="0"/>
        <v>0</v>
      </c>
      <c r="L14" s="3">
        <v>-69.9465</v>
      </c>
      <c r="M14" s="3"/>
      <c r="R14" s="3">
        <v>170.40549473684212</v>
      </c>
      <c r="S14" s="3">
        <v>-100.45899473684212</v>
      </c>
      <c r="T14" s="3"/>
    </row>
    <row r="15" spans="1:26" x14ac:dyDescent="0.2">
      <c r="A15" s="5">
        <v>1972</v>
      </c>
      <c r="B15" s="3">
        <v>149.62433684210527</v>
      </c>
      <c r="I15" s="24">
        <f t="shared" si="0"/>
        <v>0</v>
      </c>
      <c r="L15" s="3">
        <v>-61.073394736842104</v>
      </c>
      <c r="M15" s="3"/>
      <c r="R15" s="3">
        <v>149.62433684210527</v>
      </c>
      <c r="S15" s="3">
        <v>-88.550942105263161</v>
      </c>
      <c r="T15" s="3"/>
    </row>
    <row r="16" spans="1:26" x14ac:dyDescent="0.2">
      <c r="A16" s="5">
        <v>1973</v>
      </c>
      <c r="B16" s="3">
        <v>145.12175263157894</v>
      </c>
      <c r="I16" s="24">
        <f t="shared" si="0"/>
        <v>0</v>
      </c>
      <c r="L16" s="3">
        <v>-41.061710526315785</v>
      </c>
      <c r="M16" s="3"/>
      <c r="R16" s="3">
        <v>145.12175263157894</v>
      </c>
      <c r="S16" s="3">
        <v>-104.06004210526316</v>
      </c>
      <c r="T16" s="3"/>
    </row>
    <row r="17" spans="1:20" x14ac:dyDescent="0.2">
      <c r="A17" s="5">
        <v>1974</v>
      </c>
      <c r="B17" s="3">
        <v>223.74379999999999</v>
      </c>
      <c r="I17" s="24">
        <f t="shared" si="0"/>
        <v>0</v>
      </c>
      <c r="L17" s="3">
        <v>-41.061710526315785</v>
      </c>
      <c r="M17" s="3"/>
      <c r="R17" s="3">
        <v>223.74379999999999</v>
      </c>
      <c r="S17" s="3">
        <v>-182.68208947368421</v>
      </c>
      <c r="T17" s="3"/>
    </row>
    <row r="18" spans="1:20" x14ac:dyDescent="0.2">
      <c r="A18" s="5">
        <v>1975</v>
      </c>
      <c r="B18" s="3">
        <v>208.85063684210527</v>
      </c>
      <c r="I18" s="24">
        <f t="shared" si="0"/>
        <v>0</v>
      </c>
      <c r="L18" s="3">
        <v>-44.459921052631572</v>
      </c>
      <c r="M18" s="3"/>
      <c r="R18" s="3">
        <v>208.85063684210527</v>
      </c>
      <c r="S18" s="3">
        <v>-164.39071578947369</v>
      </c>
      <c r="T18" s="3"/>
    </row>
    <row r="19" spans="1:20" x14ac:dyDescent="0.2">
      <c r="A19" s="5">
        <v>1976</v>
      </c>
      <c r="B19" s="3">
        <v>241.40778421052627</v>
      </c>
      <c r="I19" s="24">
        <f t="shared" si="0"/>
        <v>0</v>
      </c>
      <c r="L19" s="3">
        <v>-45.498263157894741</v>
      </c>
      <c r="M19" s="3"/>
      <c r="R19" s="3">
        <v>241.40778421052627</v>
      </c>
      <c r="S19" s="3">
        <v>-195.90952105263153</v>
      </c>
      <c r="T19" s="3"/>
    </row>
    <row r="20" spans="1:20" x14ac:dyDescent="0.2">
      <c r="A20" s="5">
        <v>1977</v>
      </c>
      <c r="B20" s="3">
        <v>215.77768947368426</v>
      </c>
      <c r="I20" s="24">
        <f t="shared" si="0"/>
        <v>0</v>
      </c>
      <c r="L20" s="3">
        <v>-48.896473684210527</v>
      </c>
      <c r="M20" s="3"/>
      <c r="R20" s="3">
        <v>215.77768947368426</v>
      </c>
      <c r="S20" s="3">
        <v>-166.88121578947374</v>
      </c>
      <c r="T20" s="3"/>
    </row>
    <row r="21" spans="1:20" x14ac:dyDescent="0.2">
      <c r="A21" s="5">
        <v>1978</v>
      </c>
      <c r="B21" s="3">
        <v>284.70186315789476</v>
      </c>
      <c r="I21" s="24">
        <f t="shared" si="0"/>
        <v>0</v>
      </c>
      <c r="L21" s="3">
        <v>-43.327184210526319</v>
      </c>
      <c r="M21" s="3"/>
      <c r="R21" s="3">
        <v>284.70186315789476</v>
      </c>
      <c r="S21" s="3">
        <v>-241.37467894736844</v>
      </c>
      <c r="T21" s="3"/>
    </row>
    <row r="22" spans="1:20" x14ac:dyDescent="0.2">
      <c r="A22" s="5">
        <v>1979</v>
      </c>
      <c r="B22" s="3">
        <v>251.79836315789478</v>
      </c>
      <c r="I22" s="24">
        <f t="shared" si="0"/>
        <v>0</v>
      </c>
      <c r="L22" s="3">
        <v>-44.459921052631572</v>
      </c>
      <c r="M22" s="3"/>
      <c r="R22" s="3">
        <v>251.79836315789478</v>
      </c>
      <c r="S22" s="3">
        <v>-207.3384421052632</v>
      </c>
      <c r="T22" s="3"/>
    </row>
    <row r="23" spans="1:20" x14ac:dyDescent="0.2">
      <c r="A23" s="5">
        <v>1980</v>
      </c>
      <c r="B23" s="3">
        <v>180.44972105263162</v>
      </c>
      <c r="I23" s="24">
        <f t="shared" si="0"/>
        <v>0</v>
      </c>
      <c r="L23" s="3">
        <v>-46.631</v>
      </c>
      <c r="M23" s="3"/>
      <c r="R23" s="3">
        <v>180.44972105263162</v>
      </c>
      <c r="S23" s="3">
        <v>-133.81872105263162</v>
      </c>
      <c r="T23" s="3"/>
    </row>
    <row r="24" spans="1:20" x14ac:dyDescent="0.2">
      <c r="A24" s="5">
        <v>1981</v>
      </c>
      <c r="B24" s="3">
        <v>206.03906842105263</v>
      </c>
      <c r="I24" s="24">
        <f t="shared" si="0"/>
        <v>0</v>
      </c>
      <c r="L24" s="3">
        <v>-49.934815789473689</v>
      </c>
      <c r="M24" s="3"/>
      <c r="R24" s="3">
        <v>206.03906842105263</v>
      </c>
      <c r="S24" s="3">
        <v>-156.10425263157896</v>
      </c>
      <c r="T24" s="3"/>
    </row>
    <row r="25" spans="1:20" x14ac:dyDescent="0.2">
      <c r="A25" s="5">
        <v>1982</v>
      </c>
      <c r="B25" s="3">
        <v>234.13437894736845</v>
      </c>
      <c r="I25" s="24">
        <f t="shared" si="0"/>
        <v>0</v>
      </c>
      <c r="L25" s="3">
        <v>-48.896473684210527</v>
      </c>
      <c r="M25" s="3"/>
      <c r="R25" s="3">
        <v>234.13437894736845</v>
      </c>
      <c r="S25" s="3">
        <v>-185.23790526315793</v>
      </c>
      <c r="T25" s="3"/>
    </row>
    <row r="26" spans="1:20" x14ac:dyDescent="0.2">
      <c r="A26" s="5">
        <v>1983</v>
      </c>
      <c r="B26" s="3">
        <v>181.83513157894734</v>
      </c>
      <c r="I26" s="24">
        <f t="shared" si="0"/>
        <v>0</v>
      </c>
      <c r="L26" s="3">
        <v>-97.698552631578949</v>
      </c>
      <c r="M26" s="3"/>
      <c r="R26" s="3">
        <v>181.83513157894734</v>
      </c>
      <c r="S26" s="3">
        <v>-84.136578947368392</v>
      </c>
      <c r="T26" s="3"/>
    </row>
    <row r="27" spans="1:20" x14ac:dyDescent="0.2">
      <c r="A27" s="5">
        <v>1984</v>
      </c>
      <c r="B27" s="3">
        <v>180.10336842105264</v>
      </c>
      <c r="I27" s="24">
        <f t="shared" si="0"/>
        <v>0</v>
      </c>
      <c r="L27" s="3">
        <v>-66.642684210526312</v>
      </c>
      <c r="M27" s="3"/>
      <c r="R27" s="3">
        <v>180.10336842105264</v>
      </c>
      <c r="S27" s="3">
        <v>-113.46068421052632</v>
      </c>
      <c r="T27" s="3"/>
    </row>
    <row r="28" spans="1:20" x14ac:dyDescent="0.2">
      <c r="A28" s="5">
        <v>1985</v>
      </c>
      <c r="B28" s="3">
        <v>384.79777368421048</v>
      </c>
      <c r="I28" s="24">
        <f t="shared" si="0"/>
        <v>0</v>
      </c>
      <c r="L28" s="3">
        <v>-94.39473684210526</v>
      </c>
      <c r="M28" s="3"/>
      <c r="R28" s="3">
        <v>384.79777368421048</v>
      </c>
      <c r="S28" s="3">
        <v>-290.40303684210522</v>
      </c>
      <c r="T28" s="3"/>
    </row>
    <row r="29" spans="1:20" x14ac:dyDescent="0.2">
      <c r="A29" s="5">
        <v>1986</v>
      </c>
      <c r="B29" s="3">
        <v>393.80294210526318</v>
      </c>
      <c r="I29" s="24">
        <f t="shared" si="0"/>
        <v>0</v>
      </c>
      <c r="L29" s="3">
        <v>-143.29121052631581</v>
      </c>
      <c r="M29" s="3"/>
      <c r="R29" s="3">
        <v>393.80294210526318</v>
      </c>
      <c r="S29" s="3">
        <v>-250.51173157894738</v>
      </c>
      <c r="T29" s="3"/>
    </row>
    <row r="30" spans="1:20" x14ac:dyDescent="0.2">
      <c r="A30" s="5">
        <v>1987</v>
      </c>
      <c r="B30" s="3">
        <v>370.25096315789466</v>
      </c>
      <c r="I30" s="24">
        <f t="shared" si="0"/>
        <v>0</v>
      </c>
      <c r="L30" s="3">
        <v>-115.53915789473685</v>
      </c>
      <c r="M30" s="3"/>
      <c r="R30" s="3">
        <v>370.25096315789466</v>
      </c>
      <c r="S30" s="3">
        <v>-254.71180526315783</v>
      </c>
      <c r="T30" s="3"/>
    </row>
    <row r="31" spans="1:20" x14ac:dyDescent="0.2">
      <c r="A31" s="5">
        <v>1988</v>
      </c>
      <c r="B31" s="3">
        <v>387.22224210526309</v>
      </c>
      <c r="I31" s="24">
        <f t="shared" si="0"/>
        <v>0</v>
      </c>
      <c r="L31" s="3">
        <v>-95.52747368421052</v>
      </c>
      <c r="M31" s="3"/>
      <c r="R31" s="3">
        <v>387.22224210526309</v>
      </c>
      <c r="S31" s="3">
        <v>-291.69476842105257</v>
      </c>
      <c r="T31" s="3"/>
    </row>
    <row r="32" spans="1:20" x14ac:dyDescent="0.2">
      <c r="A32" s="5">
        <v>1989</v>
      </c>
      <c r="B32" s="3">
        <v>462.72711578947371</v>
      </c>
      <c r="I32" s="24">
        <f t="shared" si="0"/>
        <v>0</v>
      </c>
      <c r="L32" s="3">
        <v>-204.3646052631579</v>
      </c>
      <c r="M32" s="3"/>
      <c r="R32" s="3">
        <v>462.72711578947371</v>
      </c>
      <c r="S32" s="3">
        <v>-258.36251052631582</v>
      </c>
      <c r="T32" s="3"/>
    </row>
    <row r="33" spans="1:20" x14ac:dyDescent="0.2">
      <c r="A33" s="5">
        <v>1990</v>
      </c>
      <c r="B33" s="3">
        <v>366.09473157894735</v>
      </c>
      <c r="I33" s="24">
        <f t="shared" si="0"/>
        <v>0</v>
      </c>
      <c r="L33" s="3">
        <v>-125.82818421052633</v>
      </c>
      <c r="M33" s="3"/>
      <c r="R33" s="3">
        <v>366.09473157894735</v>
      </c>
      <c r="S33" s="3">
        <v>-240.26654736842102</v>
      </c>
      <c r="T33" s="3"/>
    </row>
    <row r="34" spans="1:20" x14ac:dyDescent="0.2">
      <c r="A34" s="5">
        <v>1991</v>
      </c>
      <c r="B34" s="3">
        <v>322.45430000000005</v>
      </c>
      <c r="I34" s="24">
        <f t="shared" si="0"/>
        <v>0</v>
      </c>
      <c r="L34" s="3">
        <v>-82.595394736842096</v>
      </c>
      <c r="M34" s="3"/>
      <c r="R34" s="3">
        <v>322.45430000000005</v>
      </c>
      <c r="S34" s="3">
        <v>-239.85890526315796</v>
      </c>
      <c r="T34" s="3"/>
    </row>
    <row r="35" spans="1:20" x14ac:dyDescent="0.2">
      <c r="A35" s="5">
        <v>1992</v>
      </c>
      <c r="B35" s="17">
        <v>385.14412631578949</v>
      </c>
      <c r="I35" s="24">
        <f t="shared" si="0"/>
        <v>0</v>
      </c>
      <c r="L35" s="17">
        <v>-44.743105263157894</v>
      </c>
      <c r="M35" s="3"/>
      <c r="R35" s="17">
        <v>385.14412631578949</v>
      </c>
      <c r="S35" s="17">
        <v>-340.40102105263162</v>
      </c>
      <c r="T35" s="3"/>
    </row>
    <row r="36" spans="1:20" x14ac:dyDescent="0.2">
      <c r="A36" s="5">
        <v>1993</v>
      </c>
      <c r="B36" s="17">
        <v>283.4678834064328</v>
      </c>
      <c r="I36" s="24">
        <f t="shared" si="0"/>
        <v>0</v>
      </c>
      <c r="L36" s="17">
        <v>-75.893368421052628</v>
      </c>
      <c r="M36" s="3"/>
      <c r="R36" s="17">
        <v>283.4678834064328</v>
      </c>
      <c r="S36" s="17">
        <v>-207.57451498538018</v>
      </c>
      <c r="T36" s="3"/>
    </row>
    <row r="37" spans="1:20" x14ac:dyDescent="0.2">
      <c r="A37" s="5">
        <v>1994</v>
      </c>
      <c r="B37" s="3">
        <v>344.46709331140352</v>
      </c>
      <c r="I37" s="24">
        <f t="shared" si="0"/>
        <v>0</v>
      </c>
      <c r="L37" s="3">
        <v>-126.86652631578947</v>
      </c>
      <c r="M37" s="3"/>
      <c r="R37" s="3">
        <v>344.46709331140352</v>
      </c>
      <c r="S37" s="3">
        <v>-217.60056699561403</v>
      </c>
      <c r="T37" s="3"/>
    </row>
    <row r="38" spans="1:20" x14ac:dyDescent="0.2">
      <c r="A38" s="5">
        <v>1995</v>
      </c>
      <c r="B38" s="3">
        <v>386.09820699926911</v>
      </c>
      <c r="I38" s="24">
        <f t="shared" si="0"/>
        <v>0</v>
      </c>
      <c r="L38" s="3">
        <v>-149.52126315789474</v>
      </c>
      <c r="M38" s="3"/>
      <c r="R38" s="3">
        <v>386.09820699926911</v>
      </c>
      <c r="S38" s="3">
        <v>-236.57694384137437</v>
      </c>
      <c r="T38" s="3"/>
    </row>
    <row r="39" spans="1:20" x14ac:dyDescent="0.2">
      <c r="A39" s="5">
        <v>1996</v>
      </c>
      <c r="B39" s="3">
        <v>477.20887057748541</v>
      </c>
      <c r="I39" s="24">
        <f t="shared" si="0"/>
        <v>0</v>
      </c>
      <c r="L39" s="3">
        <v>-159.81028947368421</v>
      </c>
      <c r="M39" s="3"/>
      <c r="R39" s="3">
        <v>477.20887057748541</v>
      </c>
      <c r="S39" s="3">
        <v>-317.39858110380123</v>
      </c>
      <c r="T39" s="3"/>
    </row>
    <row r="40" spans="1:20" x14ac:dyDescent="0.2">
      <c r="A40" s="5">
        <v>1997</v>
      </c>
      <c r="B40" s="3">
        <v>474.70246505847962</v>
      </c>
      <c r="I40" s="24">
        <f t="shared" si="0"/>
        <v>0</v>
      </c>
      <c r="L40" s="3">
        <v>-157.63921052631576</v>
      </c>
      <c r="M40" s="3"/>
      <c r="R40" s="3">
        <v>474.70246505847962</v>
      </c>
      <c r="S40" s="3">
        <v>-317.06325453216385</v>
      </c>
      <c r="T40" s="3"/>
    </row>
    <row r="41" spans="1:20" x14ac:dyDescent="0.2">
      <c r="A41" s="5">
        <v>1998</v>
      </c>
      <c r="B41" s="3">
        <v>585.76149786184214</v>
      </c>
      <c r="I41" s="24">
        <f t="shared" si="0"/>
        <v>0</v>
      </c>
      <c r="L41" s="3">
        <v>-133.00218421052631</v>
      </c>
      <c r="M41" s="3"/>
      <c r="R41" s="3">
        <v>585.76149786184214</v>
      </c>
      <c r="S41" s="3">
        <v>-452.75931365131584</v>
      </c>
      <c r="T41" s="3"/>
    </row>
    <row r="42" spans="1:20" x14ac:dyDescent="0.2">
      <c r="A42" s="5">
        <v>1999</v>
      </c>
      <c r="B42" s="3">
        <v>610.53806310307027</v>
      </c>
      <c r="I42" s="24">
        <f t="shared" si="0"/>
        <v>0</v>
      </c>
      <c r="L42" s="3">
        <v>-85.899210526315784</v>
      </c>
      <c r="M42" s="3"/>
      <c r="R42" s="3">
        <v>610.53806310307027</v>
      </c>
      <c r="S42" s="3">
        <v>-524.63885257675452</v>
      </c>
      <c r="T42" s="3"/>
    </row>
    <row r="43" spans="1:20" x14ac:dyDescent="0.2">
      <c r="A43" s="5">
        <v>2000</v>
      </c>
      <c r="B43" s="3">
        <v>546.1844718750001</v>
      </c>
      <c r="I43" s="24">
        <f t="shared" si="0"/>
        <v>0</v>
      </c>
      <c r="L43" s="3">
        <v>-84.105710526315789</v>
      </c>
      <c r="M43" s="3"/>
      <c r="R43" s="3">
        <v>546.1844718750001</v>
      </c>
      <c r="S43" s="3">
        <v>-462.07876134868434</v>
      </c>
      <c r="T43" s="3"/>
    </row>
    <row r="44" spans="1:20" x14ac:dyDescent="0.2">
      <c r="A44" s="5">
        <v>2001</v>
      </c>
      <c r="B44" s="3">
        <v>563.01694308600565</v>
      </c>
      <c r="I44" s="24">
        <f t="shared" si="0"/>
        <v>0</v>
      </c>
      <c r="L44" s="3">
        <v>-118.82631578947368</v>
      </c>
      <c r="M44" s="3"/>
      <c r="R44" s="3">
        <v>563.01694308600565</v>
      </c>
      <c r="S44" s="3">
        <v>-444.19062729653194</v>
      </c>
      <c r="T44" s="3"/>
    </row>
    <row r="45" spans="1:20" x14ac:dyDescent="0.2">
      <c r="A45" s="5">
        <v>2002</v>
      </c>
      <c r="B45" s="3">
        <v>559.75106524865362</v>
      </c>
      <c r="I45" s="24">
        <f t="shared" si="0"/>
        <v>0</v>
      </c>
      <c r="L45" s="3">
        <v>-133.26315789473682</v>
      </c>
      <c r="M45" s="3"/>
      <c r="R45" s="3">
        <v>559.75106524865362</v>
      </c>
      <c r="S45" s="3">
        <v>-426.4879073539168</v>
      </c>
      <c r="T45" s="3"/>
    </row>
    <row r="46" spans="1:20" x14ac:dyDescent="0.2">
      <c r="A46" s="5">
        <v>2003</v>
      </c>
      <c r="B46" s="3">
        <v>600.39430857903017</v>
      </c>
      <c r="I46" s="24">
        <f t="shared" si="0"/>
        <v>0</v>
      </c>
      <c r="L46" s="3">
        <v>-137.70526315789473</v>
      </c>
      <c r="M46" s="3"/>
      <c r="R46" s="3">
        <v>600.39430857903017</v>
      </c>
      <c r="S46" s="3">
        <v>-462.68904542113546</v>
      </c>
      <c r="T46" s="3"/>
    </row>
    <row r="47" spans="1:20" x14ac:dyDescent="0.2">
      <c r="A47" s="5">
        <v>2004</v>
      </c>
      <c r="B47" s="3">
        <v>646.70424589050015</v>
      </c>
      <c r="I47" s="24">
        <f t="shared" si="0"/>
        <v>0</v>
      </c>
      <c r="L47" s="3">
        <v>-151.53393</v>
      </c>
      <c r="M47" s="3"/>
      <c r="R47" s="3">
        <v>646.70424589050015</v>
      </c>
      <c r="S47" s="3">
        <v>-495.17031589050015</v>
      </c>
      <c r="T47" s="3"/>
    </row>
    <row r="48" spans="1:20" x14ac:dyDescent="0.2">
      <c r="A48" s="5">
        <v>2005</v>
      </c>
      <c r="B48" s="3">
        <v>628.64645445738893</v>
      </c>
      <c r="I48" s="24">
        <f t="shared" si="0"/>
        <v>0</v>
      </c>
      <c r="L48" s="3">
        <v>-105.27235000000002</v>
      </c>
      <c r="M48" s="3"/>
      <c r="R48" s="3">
        <v>628.64645445738893</v>
      </c>
      <c r="S48" s="3">
        <v>-523.37410445738897</v>
      </c>
      <c r="T48" s="3"/>
    </row>
    <row r="49" spans="1:20" x14ac:dyDescent="0.2">
      <c r="A49" s="5">
        <v>2006</v>
      </c>
      <c r="B49" s="3">
        <v>608.00466555266678</v>
      </c>
      <c r="I49" s="24">
        <f t="shared" si="0"/>
        <v>0</v>
      </c>
      <c r="L49" s="3">
        <v>-152</v>
      </c>
      <c r="M49" s="3"/>
      <c r="R49" s="3">
        <v>608.00466555266678</v>
      </c>
      <c r="S49" s="3">
        <v>-456.00466555266678</v>
      </c>
      <c r="T49" s="3"/>
    </row>
    <row r="50" spans="1:20" x14ac:dyDescent="0.2">
      <c r="A50" s="6">
        <v>2007</v>
      </c>
      <c r="B50" s="15">
        <v>660</v>
      </c>
      <c r="I50" s="24">
        <f t="shared" si="0"/>
        <v>3.5885000000007494E-2</v>
      </c>
      <c r="L50" s="15">
        <v>-156.03588500000001</v>
      </c>
      <c r="M50" s="3"/>
      <c r="R50" s="15">
        <v>660</v>
      </c>
      <c r="S50" s="15">
        <v>-504</v>
      </c>
      <c r="T50" s="3"/>
    </row>
    <row r="51" spans="1:20" x14ac:dyDescent="0.2">
      <c r="A51" s="6">
        <v>2008</v>
      </c>
      <c r="B51" s="15">
        <v>711</v>
      </c>
      <c r="I51" s="24">
        <f t="shared" si="0"/>
        <v>-0.18499999999994543</v>
      </c>
      <c r="L51" s="15">
        <v>-168.815</v>
      </c>
      <c r="M51" s="3"/>
      <c r="R51" s="15">
        <v>711</v>
      </c>
      <c r="S51" s="15">
        <v>-542</v>
      </c>
      <c r="T51" s="3"/>
    </row>
    <row r="52" spans="1:20" x14ac:dyDescent="0.2">
      <c r="A52" s="6">
        <v>2009</v>
      </c>
      <c r="B52" s="15">
        <v>470</v>
      </c>
      <c r="I52" s="24">
        <f t="shared" si="0"/>
        <v>-0.38535999999999149</v>
      </c>
      <c r="L52" s="15">
        <v>-146.61464000000001</v>
      </c>
      <c r="M52" s="3"/>
      <c r="R52" s="15">
        <v>470</v>
      </c>
      <c r="S52" s="15">
        <v>-323</v>
      </c>
      <c r="T52" s="3"/>
    </row>
    <row r="53" spans="1:20" x14ac:dyDescent="0.2">
      <c r="A53" s="6">
        <v>2010</v>
      </c>
      <c r="B53" s="19">
        <v>568.90785248936572</v>
      </c>
      <c r="I53" s="24">
        <f t="shared" si="0"/>
        <v>0</v>
      </c>
      <c r="L53" s="19">
        <v>-136.99</v>
      </c>
      <c r="M53" s="3"/>
      <c r="R53" s="19">
        <v>568.90785248936572</v>
      </c>
      <c r="S53" s="19">
        <v>-431.91785248936571</v>
      </c>
      <c r="T53" s="3"/>
    </row>
    <row r="54" spans="1:20" x14ac:dyDescent="0.2">
      <c r="A54" s="6">
        <v>2011</v>
      </c>
      <c r="B54" s="19">
        <v>614.7686838005402</v>
      </c>
      <c r="I54" s="24">
        <f t="shared" si="0"/>
        <v>0</v>
      </c>
      <c r="L54" s="19">
        <v>-146.30000000000001</v>
      </c>
      <c r="M54" s="3"/>
      <c r="R54" s="19">
        <v>614.7686838005402</v>
      </c>
      <c r="S54" s="19">
        <v>-468.46868380054019</v>
      </c>
      <c r="T54" s="3"/>
    </row>
    <row r="55" spans="1:20" x14ac:dyDescent="0.2">
      <c r="A55" s="6">
        <v>2012</v>
      </c>
      <c r="B55" s="19">
        <v>578.68540230944723</v>
      </c>
      <c r="I55" s="24">
        <f t="shared" si="0"/>
        <v>0</v>
      </c>
      <c r="L55" s="19">
        <v>-141.64500000000001</v>
      </c>
      <c r="M55" s="3"/>
      <c r="R55" s="19">
        <v>578.68540230944723</v>
      </c>
      <c r="S55" s="19">
        <v>-437.04040230944724</v>
      </c>
      <c r="T55" s="3"/>
    </row>
    <row r="56" spans="1:20" x14ac:dyDescent="0.2">
      <c r="A56" s="6">
        <v>2013</v>
      </c>
      <c r="B56" s="19">
        <v>543.97241931083659</v>
      </c>
      <c r="I56" s="24">
        <f t="shared" si="0"/>
        <v>0</v>
      </c>
      <c r="L56" s="19">
        <v>-133</v>
      </c>
      <c r="M56" s="3"/>
      <c r="R56" s="19">
        <v>543.97241931083659</v>
      </c>
      <c r="S56" s="19">
        <v>-410.97241931083659</v>
      </c>
      <c r="T56" s="3"/>
    </row>
    <row r="57" spans="1:20" x14ac:dyDescent="0.2">
      <c r="A57" s="6">
        <v>2014</v>
      </c>
      <c r="B57" s="19">
        <v>584.46942390636184</v>
      </c>
      <c r="I57" s="24">
        <f t="shared" si="0"/>
        <v>0</v>
      </c>
      <c r="L57" s="19">
        <v>-142.5</v>
      </c>
      <c r="M57" s="3"/>
      <c r="R57" s="19">
        <v>584.46942390636184</v>
      </c>
      <c r="S57" s="19">
        <v>-441.96942390636184</v>
      </c>
      <c r="T57" s="3"/>
    </row>
    <row r="58" spans="1:20" x14ac:dyDescent="0.2">
      <c r="A58" s="6">
        <v>2015</v>
      </c>
      <c r="B58" s="19">
        <v>599.28355108367202</v>
      </c>
      <c r="I58" s="24">
        <f t="shared" si="0"/>
        <v>0</v>
      </c>
      <c r="L58" s="19">
        <v>-134.99994000000001</v>
      </c>
      <c r="M58" s="3"/>
      <c r="R58" s="19">
        <v>599.28355108367202</v>
      </c>
      <c r="S58" s="19">
        <v>-464.28361108367199</v>
      </c>
      <c r="T5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8"/>
  <sheetViews>
    <sheetView workbookViewId="0">
      <selection activeCell="M1" sqref="M1:M1048576"/>
    </sheetView>
  </sheetViews>
  <sheetFormatPr defaultColWidth="11.44140625" defaultRowHeight="10.199999999999999" x14ac:dyDescent="0.2"/>
  <cols>
    <col min="1" max="1" width="11.44140625" style="1"/>
    <col min="2" max="5" width="8" style="1" customWidth="1"/>
    <col min="6" max="6" width="6.33203125" style="1" customWidth="1"/>
    <col min="7" max="9" width="8" style="1" customWidth="1"/>
    <col min="10" max="10" width="2.44140625" style="1" customWidth="1"/>
    <col min="11" max="19" width="8.6640625" style="1" customWidth="1"/>
    <col min="20" max="20" width="2.88671875" style="1" customWidth="1"/>
    <col min="21" max="26" width="8.44140625" style="1" customWidth="1"/>
    <col min="27" max="16384" width="11.44140625" style="1"/>
  </cols>
  <sheetData>
    <row r="1" spans="1:26" x14ac:dyDescent="0.2">
      <c r="A1" s="25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846.52896499999997</v>
      </c>
      <c r="C3" s="3">
        <v>0</v>
      </c>
      <c r="D3" s="3">
        <v>0</v>
      </c>
      <c r="E3" s="3">
        <v>0</v>
      </c>
      <c r="F3" s="3"/>
      <c r="G3" s="3">
        <v>0</v>
      </c>
      <c r="H3" s="3">
        <v>-32.213752499999998</v>
      </c>
      <c r="I3" s="24">
        <f>-SUM(B3:H3)-K3-L3-S3+SUM(U3:Z3)</f>
        <v>0</v>
      </c>
      <c r="K3" s="3">
        <v>-40.264129999999994</v>
      </c>
      <c r="L3" s="3">
        <v>0</v>
      </c>
      <c r="M3" s="3">
        <v>846.52896499999997</v>
      </c>
      <c r="O3" s="3"/>
      <c r="P3" s="3"/>
      <c r="S3" s="3">
        <v>-121.31508249999999</v>
      </c>
      <c r="U3" s="3"/>
      <c r="V3" s="3">
        <v>210.56</v>
      </c>
      <c r="W3" s="3">
        <v>21.055999999999997</v>
      </c>
      <c r="X3" s="3">
        <v>0</v>
      </c>
      <c r="Z3" s="3">
        <v>421.12</v>
      </c>
    </row>
    <row r="4" spans="1:26" x14ac:dyDescent="0.2">
      <c r="A4" s="5">
        <v>1961</v>
      </c>
      <c r="B4" s="3">
        <v>1575.7291359999999</v>
      </c>
      <c r="C4" s="3">
        <v>0</v>
      </c>
      <c r="D4" s="3">
        <v>0</v>
      </c>
      <c r="E4" s="3">
        <v>0</v>
      </c>
      <c r="F4" s="3"/>
      <c r="G4" s="3">
        <v>0</v>
      </c>
      <c r="H4" s="3">
        <v>-70.668856000000005</v>
      </c>
      <c r="I4" s="24">
        <f t="shared" ref="I4:I58" si="0">-SUM(B4:H4)-K4-L4-S4+SUM(U4:Z4)</f>
        <v>0</v>
      </c>
      <c r="K4" s="3">
        <v>-323.48170999999996</v>
      </c>
      <c r="L4" s="3">
        <v>0</v>
      </c>
      <c r="M4" s="3">
        <v>1575.7291359999999</v>
      </c>
      <c r="O4" s="3"/>
      <c r="P4" s="3"/>
      <c r="S4" s="3">
        <v>-128.63256999999999</v>
      </c>
      <c r="U4" s="3"/>
      <c r="V4" s="3">
        <v>339.66</v>
      </c>
      <c r="W4" s="3">
        <v>33.966000000000001</v>
      </c>
      <c r="X4" s="3">
        <v>0</v>
      </c>
      <c r="Z4" s="3">
        <v>679.32</v>
      </c>
    </row>
    <row r="5" spans="1:26" x14ac:dyDescent="0.2">
      <c r="A5" s="5">
        <v>1962</v>
      </c>
      <c r="B5" s="3">
        <v>2009.9549339999996</v>
      </c>
      <c r="C5" s="3">
        <v>0</v>
      </c>
      <c r="D5" s="3">
        <v>0</v>
      </c>
      <c r="E5" s="3">
        <v>0</v>
      </c>
      <c r="F5" s="3"/>
      <c r="G5" s="3">
        <v>0</v>
      </c>
      <c r="H5" s="3">
        <v>-91.83642900000001</v>
      </c>
      <c r="I5" s="24">
        <f t="shared" si="0"/>
        <v>0</v>
      </c>
      <c r="K5" s="3">
        <v>-444.83850000000001</v>
      </c>
      <c r="L5" s="3">
        <v>0</v>
      </c>
      <c r="M5" s="3">
        <v>2009.9549339999996</v>
      </c>
      <c r="O5" s="3"/>
      <c r="P5" s="3"/>
      <c r="S5" s="3">
        <v>-148.216005</v>
      </c>
      <c r="U5" s="3"/>
      <c r="V5" s="3">
        <v>427.44</v>
      </c>
      <c r="W5" s="3">
        <v>42.744</v>
      </c>
      <c r="X5" s="3">
        <v>0</v>
      </c>
      <c r="Z5" s="3">
        <v>854.88</v>
      </c>
    </row>
    <row r="6" spans="1:26" x14ac:dyDescent="0.2">
      <c r="A6" s="5">
        <v>1963</v>
      </c>
      <c r="B6" s="3">
        <v>2245.5380110000001</v>
      </c>
      <c r="C6" s="3">
        <v>0</v>
      </c>
      <c r="D6" s="3">
        <v>0</v>
      </c>
      <c r="E6" s="3">
        <v>0</v>
      </c>
      <c r="F6" s="3"/>
      <c r="G6" s="3">
        <v>0</v>
      </c>
      <c r="H6" s="3">
        <v>-101.31971850000001</v>
      </c>
      <c r="I6" s="24">
        <f t="shared" si="0"/>
        <v>0</v>
      </c>
      <c r="K6" s="3">
        <v>-418.14569999999998</v>
      </c>
      <c r="L6" s="3">
        <v>0</v>
      </c>
      <c r="M6" s="3">
        <v>2245.5380110000001</v>
      </c>
      <c r="O6" s="3"/>
      <c r="P6" s="3"/>
      <c r="S6" s="3">
        <v>-186.55059249999999</v>
      </c>
      <c r="U6" s="3"/>
      <c r="V6" s="3">
        <v>496.61999999999989</v>
      </c>
      <c r="W6" s="3">
        <v>49.661999999999992</v>
      </c>
      <c r="X6" s="3">
        <v>0</v>
      </c>
      <c r="Z6" s="3">
        <v>993.23999999999978</v>
      </c>
    </row>
    <row r="7" spans="1:26" x14ac:dyDescent="0.2">
      <c r="A7" s="5">
        <v>1964</v>
      </c>
      <c r="B7" s="3">
        <v>2399.7129055</v>
      </c>
      <c r="C7" s="3">
        <v>0</v>
      </c>
      <c r="D7" s="3">
        <v>0</v>
      </c>
      <c r="E7" s="3">
        <v>0</v>
      </c>
      <c r="F7" s="3"/>
      <c r="G7" s="3">
        <v>0</v>
      </c>
      <c r="H7" s="3">
        <v>-113.6384955</v>
      </c>
      <c r="I7" s="24">
        <f t="shared" si="0"/>
        <v>0</v>
      </c>
      <c r="K7" s="3">
        <v>-299.40424000000002</v>
      </c>
      <c r="L7" s="3">
        <v>0</v>
      </c>
      <c r="M7" s="3">
        <v>2399.7129055</v>
      </c>
      <c r="O7" s="3"/>
      <c r="P7" s="3"/>
      <c r="S7" s="3">
        <v>-196.79216999999997</v>
      </c>
      <c r="U7" s="3"/>
      <c r="V7" s="3">
        <v>577.37999999999988</v>
      </c>
      <c r="W7" s="3">
        <v>57.738</v>
      </c>
      <c r="X7" s="3">
        <v>0</v>
      </c>
      <c r="Z7" s="3">
        <v>1154.7599999999998</v>
      </c>
    </row>
    <row r="8" spans="1:26" x14ac:dyDescent="0.2">
      <c r="A8" s="5">
        <v>1965</v>
      </c>
      <c r="B8" s="3">
        <v>2743.2928514999994</v>
      </c>
      <c r="C8" s="3">
        <v>0</v>
      </c>
      <c r="D8" s="3">
        <v>0</v>
      </c>
      <c r="E8" s="3">
        <v>0</v>
      </c>
      <c r="F8" s="3"/>
      <c r="G8" s="3">
        <v>0</v>
      </c>
      <c r="H8" s="3">
        <v>-136.71079399999999</v>
      </c>
      <c r="I8" s="24">
        <f t="shared" si="0"/>
        <v>0</v>
      </c>
      <c r="K8" s="3">
        <v>-404.68642</v>
      </c>
      <c r="L8" s="3">
        <v>0</v>
      </c>
      <c r="M8" s="3">
        <v>2743.2928514999994</v>
      </c>
      <c r="O8" s="3"/>
      <c r="P8" s="3"/>
      <c r="S8" s="3">
        <v>-187.76363749999999</v>
      </c>
      <c r="U8" s="3"/>
      <c r="V8" s="3">
        <v>649.71999999999991</v>
      </c>
      <c r="W8" s="3">
        <v>64.971999999999994</v>
      </c>
      <c r="X8" s="3">
        <v>0</v>
      </c>
      <c r="Z8" s="3">
        <v>1299.4399999999998</v>
      </c>
    </row>
    <row r="9" spans="1:26" x14ac:dyDescent="0.2">
      <c r="A9" s="5">
        <v>1966</v>
      </c>
      <c r="B9" s="3">
        <v>2899.8798585</v>
      </c>
      <c r="C9" s="3">
        <v>0</v>
      </c>
      <c r="D9" s="3">
        <v>0</v>
      </c>
      <c r="E9" s="3">
        <v>0</v>
      </c>
      <c r="F9" s="3"/>
      <c r="G9" s="3">
        <v>0</v>
      </c>
      <c r="H9" s="3">
        <v>-151.67768600000002</v>
      </c>
      <c r="I9" s="24">
        <f t="shared" si="0"/>
        <v>0</v>
      </c>
      <c r="K9" s="3">
        <v>-441.56082999999995</v>
      </c>
      <c r="L9" s="3">
        <v>0</v>
      </c>
      <c r="M9" s="3">
        <v>2899.8798585</v>
      </c>
      <c r="O9" s="3"/>
      <c r="P9" s="3"/>
      <c r="S9" s="3">
        <v>-176.44534250000001</v>
      </c>
      <c r="U9" s="3"/>
      <c r="V9" s="3">
        <v>687.15999999999985</v>
      </c>
      <c r="W9" s="3">
        <v>68.715999999999994</v>
      </c>
      <c r="X9" s="3">
        <v>0</v>
      </c>
      <c r="Z9" s="3">
        <v>1374.3199999999997</v>
      </c>
    </row>
    <row r="10" spans="1:26" x14ac:dyDescent="0.2">
      <c r="A10" s="5">
        <v>1967</v>
      </c>
      <c r="B10" s="3">
        <v>3161.8321349999997</v>
      </c>
      <c r="C10" s="3">
        <v>0</v>
      </c>
      <c r="D10" s="3">
        <v>0</v>
      </c>
      <c r="E10" s="3">
        <v>0</v>
      </c>
      <c r="F10" s="3"/>
      <c r="G10" s="3">
        <v>0</v>
      </c>
      <c r="H10" s="3">
        <v>-162.44594000000001</v>
      </c>
      <c r="I10" s="24">
        <f t="shared" si="0"/>
        <v>0</v>
      </c>
      <c r="K10" s="3">
        <v>-595.76985000000002</v>
      </c>
      <c r="L10" s="3">
        <v>0</v>
      </c>
      <c r="M10" s="3">
        <v>3161.8321349999997</v>
      </c>
      <c r="O10" s="3"/>
      <c r="P10" s="3"/>
      <c r="S10" s="3">
        <v>-175.77034499999999</v>
      </c>
      <c r="U10" s="3"/>
      <c r="V10" s="3">
        <v>718.66</v>
      </c>
      <c r="W10" s="3">
        <v>71.866</v>
      </c>
      <c r="X10" s="3">
        <v>0</v>
      </c>
      <c r="Z10" s="3">
        <v>1437.32</v>
      </c>
    </row>
    <row r="11" spans="1:26" x14ac:dyDescent="0.2">
      <c r="A11" s="5">
        <v>1968</v>
      </c>
      <c r="B11" s="3">
        <v>3532.2609854999996</v>
      </c>
      <c r="C11" s="3">
        <v>0</v>
      </c>
      <c r="D11" s="3">
        <v>0</v>
      </c>
      <c r="E11" s="3">
        <v>0</v>
      </c>
      <c r="F11" s="3"/>
      <c r="G11" s="3">
        <v>0</v>
      </c>
      <c r="H11" s="3">
        <v>-184.058393</v>
      </c>
      <c r="I11" s="24">
        <f t="shared" si="0"/>
        <v>0</v>
      </c>
      <c r="K11" s="3">
        <v>-627.0293099999999</v>
      </c>
      <c r="L11" s="3">
        <v>0</v>
      </c>
      <c r="M11" s="3">
        <v>3532.2609854999996</v>
      </c>
      <c r="O11" s="3"/>
      <c r="P11" s="3"/>
      <c r="S11" s="3">
        <v>-183.01728249999999</v>
      </c>
      <c r="U11" s="3"/>
      <c r="V11" s="3">
        <v>818.76</v>
      </c>
      <c r="W11" s="3">
        <v>81.876000000000005</v>
      </c>
      <c r="X11" s="3">
        <v>0</v>
      </c>
      <c r="Z11" s="3">
        <v>1637.52</v>
      </c>
    </row>
    <row r="12" spans="1:26" x14ac:dyDescent="0.2">
      <c r="A12" s="5">
        <v>1969</v>
      </c>
      <c r="B12" s="3">
        <v>3442.3192569999997</v>
      </c>
      <c r="C12" s="3">
        <v>0</v>
      </c>
      <c r="D12" s="3">
        <v>0</v>
      </c>
      <c r="E12" s="3">
        <v>0</v>
      </c>
      <c r="F12" s="3"/>
      <c r="G12" s="3">
        <v>0</v>
      </c>
      <c r="H12" s="3">
        <v>-178.26835450000002</v>
      </c>
      <c r="I12" s="24">
        <f t="shared" si="0"/>
        <v>0</v>
      </c>
      <c r="K12" s="3">
        <v>-428.39785999999998</v>
      </c>
      <c r="L12" s="3">
        <v>0</v>
      </c>
      <c r="M12" s="3">
        <v>3442.3192569999997</v>
      </c>
      <c r="O12" s="3"/>
      <c r="P12" s="3"/>
      <c r="S12" s="3">
        <v>-205.98504249999999</v>
      </c>
      <c r="U12" s="3"/>
      <c r="V12" s="3">
        <v>848.28</v>
      </c>
      <c r="W12" s="3">
        <v>84.827999999999989</v>
      </c>
      <c r="X12" s="3">
        <v>0</v>
      </c>
      <c r="Z12" s="3">
        <v>1696.56</v>
      </c>
    </row>
    <row r="13" spans="1:26" x14ac:dyDescent="0.2">
      <c r="A13" s="5">
        <v>1970</v>
      </c>
      <c r="B13" s="3">
        <v>4223.3786550499999</v>
      </c>
      <c r="C13" s="3">
        <v>0</v>
      </c>
      <c r="D13" s="3">
        <v>0</v>
      </c>
      <c r="E13" s="3">
        <v>0</v>
      </c>
      <c r="F13" s="3"/>
      <c r="G13" s="3">
        <v>0</v>
      </c>
      <c r="H13" s="3">
        <v>-204.78569250000001</v>
      </c>
      <c r="I13" s="24">
        <f t="shared" si="0"/>
        <v>0</v>
      </c>
      <c r="K13" s="3">
        <v>-604.99695999999994</v>
      </c>
      <c r="L13" s="3">
        <v>-374.48335754999999</v>
      </c>
      <c r="M13" s="3">
        <v>4223.3786550499999</v>
      </c>
      <c r="O13" s="3"/>
      <c r="P13" s="3"/>
      <c r="S13" s="3">
        <v>-215.45264499999999</v>
      </c>
      <c r="U13" s="3"/>
      <c r="V13" s="3">
        <v>777.71</v>
      </c>
      <c r="W13" s="3">
        <v>231.56999999999994</v>
      </c>
      <c r="X13" s="3">
        <v>0</v>
      </c>
      <c r="Z13" s="3">
        <v>1814.3799999999994</v>
      </c>
    </row>
    <row r="14" spans="1:26" x14ac:dyDescent="0.2">
      <c r="A14" s="5">
        <v>1971</v>
      </c>
      <c r="B14" s="3">
        <v>4378.5036832750002</v>
      </c>
      <c r="C14" s="3">
        <v>0</v>
      </c>
      <c r="D14" s="3">
        <v>0</v>
      </c>
      <c r="E14" s="3">
        <v>0</v>
      </c>
      <c r="F14" s="3"/>
      <c r="G14" s="3">
        <v>0</v>
      </c>
      <c r="H14" s="3">
        <v>-218.87880200000001</v>
      </c>
      <c r="I14" s="24">
        <f t="shared" si="0"/>
        <v>0</v>
      </c>
      <c r="K14" s="3">
        <v>-684.79647999999997</v>
      </c>
      <c r="L14" s="3">
        <v>-350.88207877500002</v>
      </c>
      <c r="M14" s="3">
        <v>4378.5036832750002</v>
      </c>
      <c r="O14" s="3"/>
      <c r="P14" s="3"/>
      <c r="S14" s="3">
        <v>-233.88632249999998</v>
      </c>
      <c r="U14" s="3"/>
      <c r="V14" s="3">
        <v>889.76</v>
      </c>
      <c r="W14" s="3">
        <v>292.16000000000003</v>
      </c>
      <c r="X14" s="3">
        <v>0</v>
      </c>
      <c r="Z14" s="3">
        <v>1708.1399999999996</v>
      </c>
    </row>
    <row r="15" spans="1:26" x14ac:dyDescent="0.2">
      <c r="A15" s="5">
        <v>1972</v>
      </c>
      <c r="B15" s="3">
        <v>5356.3039039249998</v>
      </c>
      <c r="C15" s="3">
        <v>0</v>
      </c>
      <c r="D15" s="3">
        <v>0</v>
      </c>
      <c r="E15" s="3">
        <v>0</v>
      </c>
      <c r="F15" s="3"/>
      <c r="G15" s="3">
        <v>0</v>
      </c>
      <c r="H15" s="3">
        <v>-210.0268935</v>
      </c>
      <c r="I15" s="24">
        <f t="shared" si="0"/>
        <v>0</v>
      </c>
      <c r="K15" s="3">
        <v>-1313.69661</v>
      </c>
      <c r="L15" s="3">
        <v>-256.99829292499999</v>
      </c>
      <c r="M15" s="3">
        <v>5356.3039039249998</v>
      </c>
      <c r="O15" s="3"/>
      <c r="P15" s="3"/>
      <c r="S15" s="3">
        <v>-234.00210749999999</v>
      </c>
      <c r="U15" s="3"/>
      <c r="V15" s="3">
        <v>932.0899999999998</v>
      </c>
      <c r="W15" s="3">
        <v>270.57999999999993</v>
      </c>
      <c r="X15" s="3">
        <v>0</v>
      </c>
      <c r="Z15" s="3">
        <v>2138.91</v>
      </c>
    </row>
    <row r="16" spans="1:26" x14ac:dyDescent="0.2">
      <c r="A16" s="5">
        <v>1973</v>
      </c>
      <c r="B16" s="3">
        <v>5421.8937554499989</v>
      </c>
      <c r="C16" s="3">
        <v>0</v>
      </c>
      <c r="D16" s="3">
        <v>0</v>
      </c>
      <c r="E16" s="3">
        <v>0</v>
      </c>
      <c r="F16" s="3"/>
      <c r="G16" s="3">
        <v>0</v>
      </c>
      <c r="H16" s="3">
        <v>-227.33330649999996</v>
      </c>
      <c r="I16" s="24">
        <f t="shared" si="0"/>
        <v>0</v>
      </c>
      <c r="K16" s="3">
        <v>-1027.1615199999999</v>
      </c>
      <c r="L16" s="3">
        <v>-254.76772394999983</v>
      </c>
      <c r="M16" s="3">
        <v>5421.8937554499989</v>
      </c>
      <c r="O16" s="3"/>
      <c r="P16" s="3"/>
      <c r="S16" s="3">
        <v>-235.73120499999999</v>
      </c>
      <c r="U16" s="3"/>
      <c r="V16" s="3">
        <v>1068.21</v>
      </c>
      <c r="W16" s="3">
        <v>302.94999999999993</v>
      </c>
      <c r="X16" s="3">
        <v>0</v>
      </c>
      <c r="Z16" s="3">
        <v>2305.7399999999998</v>
      </c>
    </row>
    <row r="17" spans="1:26" x14ac:dyDescent="0.2">
      <c r="A17" s="5">
        <v>1974</v>
      </c>
      <c r="B17" s="3">
        <v>6121.5907212250004</v>
      </c>
      <c r="C17" s="3">
        <v>0</v>
      </c>
      <c r="D17" s="3">
        <v>0</v>
      </c>
      <c r="E17" s="3">
        <v>0</v>
      </c>
      <c r="F17" s="3"/>
      <c r="G17" s="3">
        <v>0</v>
      </c>
      <c r="H17" s="3">
        <v>-249.8969395</v>
      </c>
      <c r="I17" s="24">
        <f t="shared" si="0"/>
        <v>0</v>
      </c>
      <c r="K17" s="3">
        <v>-1394.70129</v>
      </c>
      <c r="L17" s="3">
        <v>-229.63411422499996</v>
      </c>
      <c r="M17" s="3">
        <v>6121.5907212250004</v>
      </c>
      <c r="O17" s="3"/>
      <c r="P17" s="3"/>
      <c r="S17" s="3">
        <v>-240.11837750000001</v>
      </c>
      <c r="U17" s="3"/>
      <c r="V17" s="3">
        <v>1166.9799999999998</v>
      </c>
      <c r="W17" s="3">
        <v>341.12999999999994</v>
      </c>
      <c r="X17" s="3">
        <v>0</v>
      </c>
      <c r="Z17" s="3">
        <v>2499.1300000000006</v>
      </c>
    </row>
    <row r="18" spans="1:26" x14ac:dyDescent="0.2">
      <c r="A18" s="5">
        <v>1975</v>
      </c>
      <c r="B18" s="3">
        <v>6545.2056543499993</v>
      </c>
      <c r="C18" s="3">
        <v>0</v>
      </c>
      <c r="D18" s="3">
        <v>0</v>
      </c>
      <c r="E18" s="3">
        <v>0</v>
      </c>
      <c r="F18" s="3"/>
      <c r="G18" s="3">
        <v>0</v>
      </c>
      <c r="H18" s="3">
        <v>-267.24240400000002</v>
      </c>
      <c r="I18" s="24">
        <f t="shared" si="0"/>
        <v>0</v>
      </c>
      <c r="K18" s="3">
        <v>-1473.01677</v>
      </c>
      <c r="L18" s="3">
        <v>-324.0292153499999</v>
      </c>
      <c r="M18" s="3">
        <v>6545.2056543499993</v>
      </c>
      <c r="O18" s="3"/>
      <c r="P18" s="3"/>
      <c r="S18" s="3">
        <v>-236.29726499999998</v>
      </c>
      <c r="U18" s="3"/>
      <c r="V18" s="3">
        <v>1264.92</v>
      </c>
      <c r="W18" s="3">
        <v>357.72999999999996</v>
      </c>
      <c r="X18" s="3">
        <v>0</v>
      </c>
      <c r="Z18" s="3">
        <v>2621.9699999999993</v>
      </c>
    </row>
    <row r="19" spans="1:26" x14ac:dyDescent="0.2">
      <c r="A19" s="5">
        <v>1976</v>
      </c>
      <c r="B19" s="3">
        <v>6847.6168722999992</v>
      </c>
      <c r="C19" s="3">
        <v>0</v>
      </c>
      <c r="D19" s="3">
        <v>0</v>
      </c>
      <c r="E19" s="3">
        <v>0</v>
      </c>
      <c r="F19" s="3"/>
      <c r="G19" s="3">
        <v>0</v>
      </c>
      <c r="H19" s="3">
        <v>-269.23627150000004</v>
      </c>
      <c r="I19" s="24">
        <f t="shared" si="0"/>
        <v>0</v>
      </c>
      <c r="K19" s="3">
        <v>-1195.0115899999998</v>
      </c>
      <c r="L19" s="3">
        <v>-451.17369079999997</v>
      </c>
      <c r="M19" s="3">
        <v>6847.6168722999992</v>
      </c>
      <c r="O19" s="3"/>
      <c r="P19" s="3"/>
      <c r="S19" s="3">
        <v>-240.20531999999997</v>
      </c>
      <c r="U19" s="3"/>
      <c r="V19" s="3">
        <v>1434.2400000000002</v>
      </c>
      <c r="W19" s="3">
        <v>410.85</v>
      </c>
      <c r="X19" s="3">
        <v>0</v>
      </c>
      <c r="Z19" s="3">
        <v>2846.9</v>
      </c>
    </row>
    <row r="20" spans="1:26" x14ac:dyDescent="0.2">
      <c r="A20" s="5">
        <v>1977</v>
      </c>
      <c r="B20" s="3">
        <v>7047.4981093249999</v>
      </c>
      <c r="C20" s="3">
        <v>0</v>
      </c>
      <c r="D20" s="3">
        <v>0</v>
      </c>
      <c r="E20" s="3">
        <v>0</v>
      </c>
      <c r="F20" s="3"/>
      <c r="G20" s="3">
        <v>0</v>
      </c>
      <c r="H20" s="3">
        <v>-270.09349550000002</v>
      </c>
      <c r="I20" s="24">
        <f t="shared" si="0"/>
        <v>0</v>
      </c>
      <c r="K20" s="3">
        <v>-1409.5466699999999</v>
      </c>
      <c r="L20" s="3">
        <v>-437.1829763249998</v>
      </c>
      <c r="M20" s="3">
        <v>7047.4981093249999</v>
      </c>
      <c r="O20" s="3"/>
      <c r="P20" s="3"/>
      <c r="S20" s="3">
        <v>-250.3049675</v>
      </c>
      <c r="U20" s="3"/>
      <c r="V20" s="3">
        <v>1353.7299999999998</v>
      </c>
      <c r="W20" s="3">
        <v>421.63999999999993</v>
      </c>
      <c r="X20" s="3">
        <v>0</v>
      </c>
      <c r="Z20" s="3">
        <v>2905</v>
      </c>
    </row>
    <row r="21" spans="1:26" x14ac:dyDescent="0.2">
      <c r="A21" s="5">
        <v>1978</v>
      </c>
      <c r="B21" s="3">
        <v>6725.0350417249992</v>
      </c>
      <c r="C21" s="3">
        <v>0</v>
      </c>
      <c r="D21" s="3">
        <v>0</v>
      </c>
      <c r="E21" s="3">
        <v>0</v>
      </c>
      <c r="F21" s="3"/>
      <c r="G21" s="3">
        <v>0</v>
      </c>
      <c r="H21" s="3">
        <v>-256.26457499999998</v>
      </c>
      <c r="I21" s="24">
        <f t="shared" si="0"/>
        <v>0</v>
      </c>
      <c r="K21" s="3">
        <v>-1261.76019</v>
      </c>
      <c r="L21" s="3">
        <v>-214.27039922499992</v>
      </c>
      <c r="M21" s="3">
        <v>6725.0350417249992</v>
      </c>
      <c r="O21" s="3"/>
      <c r="P21" s="3"/>
      <c r="S21" s="3">
        <v>-229.3698775</v>
      </c>
      <c r="U21" s="3"/>
      <c r="V21" s="3">
        <v>1510.5999999999997</v>
      </c>
      <c r="W21" s="3">
        <v>458.16</v>
      </c>
      <c r="X21" s="3">
        <v>0</v>
      </c>
      <c r="Z21" s="3">
        <v>2794.6100000000006</v>
      </c>
    </row>
    <row r="22" spans="1:26" x14ac:dyDescent="0.2">
      <c r="A22" s="5">
        <v>1979</v>
      </c>
      <c r="B22" s="3">
        <v>7404.6552474749997</v>
      </c>
      <c r="C22" s="3">
        <v>0</v>
      </c>
      <c r="D22" s="3">
        <v>0</v>
      </c>
      <c r="E22" s="3">
        <v>0</v>
      </c>
      <c r="F22" s="3"/>
      <c r="G22" s="3">
        <v>0</v>
      </c>
      <c r="H22" s="3">
        <v>-304.02435200000002</v>
      </c>
      <c r="I22" s="24">
        <f t="shared" si="0"/>
        <v>0</v>
      </c>
      <c r="K22" s="3">
        <v>-1416.4879599999999</v>
      </c>
      <c r="L22" s="3">
        <v>-296.41643297499996</v>
      </c>
      <c r="M22" s="3">
        <v>7404.6552474749997</v>
      </c>
      <c r="O22" s="3"/>
      <c r="P22" s="3"/>
      <c r="S22" s="3">
        <v>-272.43650250000002</v>
      </c>
      <c r="U22" s="3"/>
      <c r="V22" s="3">
        <v>1559.5699999999997</v>
      </c>
      <c r="W22" s="3">
        <v>511.28</v>
      </c>
      <c r="X22" s="3">
        <v>0</v>
      </c>
      <c r="Z22" s="3">
        <v>3044.4399999999996</v>
      </c>
    </row>
    <row r="23" spans="1:26" x14ac:dyDescent="0.2">
      <c r="A23" s="5">
        <v>1980</v>
      </c>
      <c r="B23" s="3">
        <v>8197.8180360000006</v>
      </c>
      <c r="C23" s="3">
        <v>0</v>
      </c>
      <c r="D23" s="3">
        <v>0</v>
      </c>
      <c r="E23" s="3">
        <v>0</v>
      </c>
      <c r="F23" s="3"/>
      <c r="G23" s="3">
        <v>0</v>
      </c>
      <c r="H23" s="3">
        <v>-331.069819</v>
      </c>
      <c r="I23" s="24">
        <f t="shared" si="0"/>
        <v>0</v>
      </c>
      <c r="K23" s="3">
        <v>-1910.4367299999999</v>
      </c>
      <c r="L23" s="3">
        <v>-269.72418699999997</v>
      </c>
      <c r="M23" s="3">
        <v>8197.8180360000006</v>
      </c>
      <c r="O23" s="3"/>
      <c r="P23" s="3"/>
      <c r="S23" s="3">
        <v>-280.79730000000001</v>
      </c>
      <c r="U23" s="3"/>
      <c r="V23" s="3">
        <v>1791.14</v>
      </c>
      <c r="W23" s="3">
        <v>595.94000000000005</v>
      </c>
      <c r="X23" s="3">
        <v>0</v>
      </c>
      <c r="Z23" s="3">
        <v>3018.7099999999996</v>
      </c>
    </row>
    <row r="24" spans="1:26" x14ac:dyDescent="0.2">
      <c r="A24" s="5">
        <v>1981</v>
      </c>
      <c r="B24" s="3">
        <v>8202.6347231250002</v>
      </c>
      <c r="C24" s="3">
        <v>0</v>
      </c>
      <c r="D24" s="3">
        <v>0</v>
      </c>
      <c r="E24" s="3">
        <v>0</v>
      </c>
      <c r="F24" s="3"/>
      <c r="G24" s="3">
        <v>0</v>
      </c>
      <c r="H24" s="3">
        <v>-341.97435899999999</v>
      </c>
      <c r="I24" s="24">
        <f t="shared" si="0"/>
        <v>0</v>
      </c>
      <c r="K24" s="3">
        <v>-1885.94343</v>
      </c>
      <c r="L24" s="3">
        <v>-208.03359662499986</v>
      </c>
      <c r="M24" s="3">
        <v>8202.6347231250002</v>
      </c>
      <c r="O24" s="3"/>
      <c r="P24" s="3"/>
      <c r="S24" s="3">
        <v>-307.77333749999997</v>
      </c>
      <c r="U24" s="3"/>
      <c r="V24" s="3">
        <v>1920.62</v>
      </c>
      <c r="W24" s="3">
        <v>602.58000000000004</v>
      </c>
      <c r="X24" s="3">
        <v>0</v>
      </c>
      <c r="Z24" s="3">
        <v>2935.7099999999996</v>
      </c>
    </row>
    <row r="25" spans="1:26" x14ac:dyDescent="0.2">
      <c r="A25" s="5">
        <v>1982</v>
      </c>
      <c r="B25" s="3">
        <v>8959.7269670249989</v>
      </c>
      <c r="C25" s="3">
        <v>0</v>
      </c>
      <c r="D25" s="3">
        <v>0</v>
      </c>
      <c r="E25" s="3">
        <v>0</v>
      </c>
      <c r="F25" s="3"/>
      <c r="G25" s="3">
        <v>0</v>
      </c>
      <c r="H25" s="3">
        <v>-402.3328305</v>
      </c>
      <c r="I25" s="24">
        <f t="shared" si="0"/>
        <v>0</v>
      </c>
      <c r="K25" s="3">
        <v>-2472.3940400000001</v>
      </c>
      <c r="L25" s="3">
        <v>-165.50379902499992</v>
      </c>
      <c r="M25" s="3">
        <v>8959.7269670249989</v>
      </c>
      <c r="O25" s="3"/>
      <c r="P25" s="3"/>
      <c r="S25" s="3">
        <v>-320.31629749999996</v>
      </c>
      <c r="U25" s="3"/>
      <c r="V25" s="3">
        <v>1931.41</v>
      </c>
      <c r="W25" s="3">
        <v>634.94999999999993</v>
      </c>
      <c r="X25" s="3">
        <v>0</v>
      </c>
      <c r="Z25" s="3">
        <v>3032.82</v>
      </c>
    </row>
    <row r="26" spans="1:26" x14ac:dyDescent="0.2">
      <c r="A26" s="5">
        <v>1983</v>
      </c>
      <c r="B26" s="3">
        <v>10550.896963575</v>
      </c>
      <c r="C26" s="3">
        <v>0</v>
      </c>
      <c r="D26" s="3">
        <v>0</v>
      </c>
      <c r="E26" s="3">
        <v>0</v>
      </c>
      <c r="F26" s="3"/>
      <c r="G26" s="3">
        <v>0</v>
      </c>
      <c r="H26" s="3">
        <v>-480.95433150000002</v>
      </c>
      <c r="I26" s="24">
        <f t="shared" si="0"/>
        <v>0</v>
      </c>
      <c r="K26" s="3">
        <v>-2574.7786900000001</v>
      </c>
      <c r="L26" s="3">
        <v>-223.45529957499988</v>
      </c>
      <c r="M26" s="3">
        <v>10550.896963575</v>
      </c>
      <c r="O26" s="3"/>
      <c r="P26" s="3"/>
      <c r="S26" s="3">
        <v>-307.17864249999997</v>
      </c>
      <c r="U26" s="3"/>
      <c r="V26" s="3">
        <v>2569.6799999999994</v>
      </c>
      <c r="W26" s="3">
        <v>741.19</v>
      </c>
      <c r="X26" s="3">
        <v>0</v>
      </c>
      <c r="Z26" s="3">
        <v>3653.66</v>
      </c>
    </row>
    <row r="27" spans="1:26" x14ac:dyDescent="0.2">
      <c r="A27" s="5">
        <v>1984</v>
      </c>
      <c r="B27" s="3">
        <v>11478.100355174998</v>
      </c>
      <c r="C27" s="3">
        <v>0</v>
      </c>
      <c r="D27" s="3">
        <v>0</v>
      </c>
      <c r="E27" s="3">
        <v>0</v>
      </c>
      <c r="F27" s="3"/>
      <c r="G27" s="3">
        <v>0</v>
      </c>
      <c r="H27" s="3">
        <v>-529.12545649999993</v>
      </c>
      <c r="I27" s="24">
        <f t="shared" si="0"/>
        <v>0</v>
      </c>
      <c r="K27" s="3">
        <v>-2631.4610499999999</v>
      </c>
      <c r="L27" s="3">
        <v>-266.55306617499991</v>
      </c>
      <c r="M27" s="3">
        <v>11478.100355174998</v>
      </c>
      <c r="O27" s="3"/>
      <c r="P27" s="3"/>
      <c r="S27" s="3">
        <v>-306.23078249999998</v>
      </c>
      <c r="U27" s="3"/>
      <c r="V27" s="3">
        <v>2958.9499999999994</v>
      </c>
      <c r="W27" s="3">
        <v>1035.8399999999997</v>
      </c>
      <c r="X27" s="3">
        <v>0</v>
      </c>
      <c r="Z27" s="3">
        <v>3749.9399999999991</v>
      </c>
    </row>
    <row r="28" spans="1:26" x14ac:dyDescent="0.2">
      <c r="A28" s="5">
        <v>1985</v>
      </c>
      <c r="B28" s="3">
        <v>11654.089048275</v>
      </c>
      <c r="C28" s="3">
        <v>0</v>
      </c>
      <c r="D28" s="3">
        <v>0</v>
      </c>
      <c r="E28" s="3">
        <v>0</v>
      </c>
      <c r="F28" s="3"/>
      <c r="G28" s="3">
        <v>0</v>
      </c>
      <c r="H28" s="3">
        <v>-542.44035800000006</v>
      </c>
      <c r="I28" s="24">
        <f t="shared" si="0"/>
        <v>0</v>
      </c>
      <c r="K28" s="3">
        <v>-2841.7631299999998</v>
      </c>
      <c r="L28" s="3">
        <v>-310.6331377749998</v>
      </c>
      <c r="M28" s="3">
        <v>11654.089048275</v>
      </c>
      <c r="O28" s="3"/>
      <c r="P28" s="3"/>
      <c r="S28" s="3">
        <v>-313.29242249999999</v>
      </c>
      <c r="U28" s="3"/>
      <c r="V28" s="3">
        <v>2874.29</v>
      </c>
      <c r="W28" s="3">
        <v>1007.62</v>
      </c>
      <c r="X28" s="3">
        <v>3.3199999999999994</v>
      </c>
      <c r="Z28" s="3">
        <v>3760.73</v>
      </c>
    </row>
    <row r="29" spans="1:26" x14ac:dyDescent="0.2">
      <c r="A29" s="5">
        <v>1986</v>
      </c>
      <c r="B29" s="3">
        <v>12663.191077131452</v>
      </c>
      <c r="C29" s="3">
        <v>0</v>
      </c>
      <c r="D29" s="3">
        <v>0</v>
      </c>
      <c r="E29" s="3">
        <v>0</v>
      </c>
      <c r="F29" s="3"/>
      <c r="G29" s="3">
        <v>0</v>
      </c>
      <c r="H29" s="3">
        <v>-590.45340949999991</v>
      </c>
      <c r="I29" s="24">
        <f t="shared" si="0"/>
        <v>0</v>
      </c>
      <c r="K29" s="3">
        <v>-2797.9032258064517</v>
      </c>
      <c r="L29" s="3">
        <v>-345.43527432499985</v>
      </c>
      <c r="M29" s="3">
        <v>12663.191077131452</v>
      </c>
      <c r="O29" s="3"/>
      <c r="P29" s="3"/>
      <c r="S29" s="3">
        <v>-312.33916749999997</v>
      </c>
      <c r="U29" s="3"/>
      <c r="V29" s="3">
        <v>3002.1100000000006</v>
      </c>
      <c r="W29" s="3">
        <v>1402.7</v>
      </c>
      <c r="X29" s="3">
        <v>14.939999999999996</v>
      </c>
      <c r="Z29" s="3">
        <v>4197.3100000000004</v>
      </c>
    </row>
    <row r="30" spans="1:26" x14ac:dyDescent="0.2">
      <c r="A30" s="5">
        <v>1987</v>
      </c>
      <c r="B30" s="3">
        <v>12914.133292125</v>
      </c>
      <c r="C30" s="3">
        <v>0</v>
      </c>
      <c r="D30" s="3">
        <v>0</v>
      </c>
      <c r="E30" s="3">
        <v>0</v>
      </c>
      <c r="F30" s="3"/>
      <c r="G30" s="3">
        <v>0</v>
      </c>
      <c r="H30" s="3">
        <v>-604.62785900000006</v>
      </c>
      <c r="I30" s="24">
        <f t="shared" si="0"/>
        <v>0</v>
      </c>
      <c r="K30" s="3">
        <v>-2617.7278699999997</v>
      </c>
      <c r="L30" s="3">
        <v>-333.87512562500012</v>
      </c>
      <c r="M30" s="3">
        <v>12914.133292125</v>
      </c>
      <c r="O30" s="3"/>
      <c r="P30" s="3"/>
      <c r="S30" s="3">
        <v>-305.09243750000002</v>
      </c>
      <c r="U30" s="3"/>
      <c r="V30" s="3">
        <v>3168.1100000000006</v>
      </c>
      <c r="W30" s="3">
        <v>1417.64</v>
      </c>
      <c r="X30" s="3">
        <v>34.03</v>
      </c>
      <c r="Z30" s="3">
        <v>4433.0300000000007</v>
      </c>
    </row>
    <row r="31" spans="1:26" x14ac:dyDescent="0.2">
      <c r="A31" s="5">
        <v>1988</v>
      </c>
      <c r="B31" s="3">
        <v>15208.202834349999</v>
      </c>
      <c r="C31" s="3">
        <v>0</v>
      </c>
      <c r="D31" s="3">
        <v>0</v>
      </c>
      <c r="E31" s="3">
        <v>0</v>
      </c>
      <c r="F31" s="3"/>
      <c r="G31" s="3">
        <v>0</v>
      </c>
      <c r="H31" s="3">
        <v>-723.10778600000003</v>
      </c>
      <c r="I31" s="24">
        <f t="shared" si="0"/>
        <v>0</v>
      </c>
      <c r="K31" s="3">
        <v>-4096.5546399999994</v>
      </c>
      <c r="L31" s="3">
        <v>-370.16194334999994</v>
      </c>
      <c r="M31" s="3">
        <v>15208.202834349999</v>
      </c>
      <c r="O31" s="3"/>
      <c r="P31" s="3"/>
      <c r="S31" s="3">
        <v>-311.52846499999998</v>
      </c>
      <c r="U31" s="3"/>
      <c r="V31" s="3">
        <v>3488.4899999999989</v>
      </c>
      <c r="W31" s="3">
        <v>1740.51</v>
      </c>
      <c r="X31" s="3">
        <v>73.86999999999999</v>
      </c>
      <c r="Z31" s="3">
        <v>4403.9799999999996</v>
      </c>
    </row>
    <row r="32" spans="1:26" x14ac:dyDescent="0.2">
      <c r="A32" s="5">
        <v>1989</v>
      </c>
      <c r="B32" s="3">
        <v>16635.998851299999</v>
      </c>
      <c r="C32" s="3">
        <v>0</v>
      </c>
      <c r="D32" s="3">
        <v>0</v>
      </c>
      <c r="E32" s="3">
        <v>0</v>
      </c>
      <c r="F32" s="3"/>
      <c r="G32" s="3">
        <v>0</v>
      </c>
      <c r="H32" s="3">
        <v>-779.27122999999995</v>
      </c>
      <c r="I32" s="24">
        <f t="shared" si="0"/>
        <v>0</v>
      </c>
      <c r="K32" s="3">
        <v>-5631.7101899999998</v>
      </c>
      <c r="L32" s="3">
        <v>-477.02516129999998</v>
      </c>
      <c r="M32" s="3">
        <v>16635.998851299999</v>
      </c>
      <c r="O32" s="3"/>
      <c r="P32" s="3"/>
      <c r="S32" s="3">
        <v>-333.30226999999996</v>
      </c>
      <c r="U32" s="3"/>
      <c r="V32" s="3">
        <v>3178.07</v>
      </c>
      <c r="W32" s="3">
        <v>1748.81</v>
      </c>
      <c r="X32" s="3">
        <v>112.87999999999997</v>
      </c>
      <c r="Z32" s="3">
        <v>4374.93</v>
      </c>
    </row>
    <row r="33" spans="1:26" x14ac:dyDescent="0.2">
      <c r="A33" s="5">
        <v>1990</v>
      </c>
      <c r="B33" s="3">
        <v>15594.943297300002</v>
      </c>
      <c r="C33" s="3">
        <v>0</v>
      </c>
      <c r="D33" s="3">
        <v>0</v>
      </c>
      <c r="E33" s="3">
        <v>0</v>
      </c>
      <c r="F33" s="3"/>
      <c r="G33" s="3">
        <v>0</v>
      </c>
      <c r="H33" s="3">
        <v>-732.04742550000003</v>
      </c>
      <c r="I33" s="24">
        <f t="shared" si="0"/>
        <v>0</v>
      </c>
      <c r="K33" s="3">
        <v>-4453.48452</v>
      </c>
      <c r="L33" s="3">
        <v>-482.83213180000001</v>
      </c>
      <c r="M33" s="3">
        <v>15594.943297300002</v>
      </c>
      <c r="O33" s="3"/>
      <c r="P33" s="3"/>
      <c r="S33" s="3">
        <v>-355.84921999999995</v>
      </c>
      <c r="U33" s="3"/>
      <c r="V33" s="3">
        <v>3607.1799999999989</v>
      </c>
      <c r="W33" s="3">
        <v>1479.06</v>
      </c>
      <c r="X33" s="3">
        <v>180.94</v>
      </c>
      <c r="Z33" s="3">
        <v>4303.55</v>
      </c>
    </row>
    <row r="34" spans="1:26" x14ac:dyDescent="0.2">
      <c r="A34" s="5">
        <v>1991</v>
      </c>
      <c r="B34" s="3">
        <v>16206.068686799999</v>
      </c>
      <c r="C34" s="3">
        <v>0</v>
      </c>
      <c r="D34" s="3">
        <v>0</v>
      </c>
      <c r="E34" s="3">
        <v>0</v>
      </c>
      <c r="F34" s="3"/>
      <c r="G34" s="3">
        <v>0</v>
      </c>
      <c r="H34" s="3">
        <v>-771.79587649999996</v>
      </c>
      <c r="I34" s="24">
        <f t="shared" si="0"/>
        <v>0</v>
      </c>
      <c r="K34" s="3">
        <v>-4865.9721099999997</v>
      </c>
      <c r="L34" s="3">
        <v>-334.78333030000005</v>
      </c>
      <c r="M34" s="3">
        <v>16206.068686799999</v>
      </c>
      <c r="O34" s="3"/>
      <c r="P34" s="3"/>
      <c r="S34" s="3">
        <v>-532.47736999999995</v>
      </c>
      <c r="U34" s="3"/>
      <c r="V34" s="3">
        <v>3933.369999999999</v>
      </c>
      <c r="W34" s="3">
        <v>1066.5499999999997</v>
      </c>
      <c r="X34" s="3">
        <v>316.23</v>
      </c>
      <c r="Z34" s="3">
        <v>4384.8899999999994</v>
      </c>
    </row>
    <row r="35" spans="1:26" x14ac:dyDescent="0.2">
      <c r="A35" s="5">
        <v>1992</v>
      </c>
      <c r="B35" s="3">
        <v>16525.178029424998</v>
      </c>
      <c r="C35" s="3">
        <v>0</v>
      </c>
      <c r="D35" s="3">
        <v>0</v>
      </c>
      <c r="E35" s="3">
        <v>0</v>
      </c>
      <c r="F35" s="3"/>
      <c r="G35" s="3">
        <v>0</v>
      </c>
      <c r="H35" s="3">
        <v>-803.47851200000002</v>
      </c>
      <c r="I35" s="24">
        <f t="shared" si="0"/>
        <v>0</v>
      </c>
      <c r="K35" s="3">
        <v>-4733.0476099999996</v>
      </c>
      <c r="L35" s="3">
        <v>-338.22449992499998</v>
      </c>
      <c r="M35" s="3">
        <v>16525.178029424998</v>
      </c>
      <c r="O35" s="3"/>
      <c r="P35" s="3"/>
      <c r="S35" s="3">
        <v>-433.95740749999999</v>
      </c>
      <c r="U35" s="3"/>
      <c r="V35" s="3">
        <v>4029.6499999999992</v>
      </c>
      <c r="W35" s="3">
        <v>1079</v>
      </c>
      <c r="X35" s="3">
        <v>468.12</v>
      </c>
      <c r="Z35" s="3">
        <v>4639.6999999999989</v>
      </c>
    </row>
    <row r="36" spans="1:26" x14ac:dyDescent="0.2">
      <c r="A36" s="5">
        <v>1993</v>
      </c>
      <c r="B36" s="3">
        <v>18308.538856499999</v>
      </c>
      <c r="C36" s="3">
        <v>0</v>
      </c>
      <c r="D36" s="3">
        <v>0</v>
      </c>
      <c r="E36" s="3">
        <v>0</v>
      </c>
      <c r="F36" s="3"/>
      <c r="G36" s="3">
        <v>0</v>
      </c>
      <c r="H36" s="3">
        <v>-834.43141150000008</v>
      </c>
      <c r="I36" s="24">
        <f t="shared" si="0"/>
        <v>0</v>
      </c>
      <c r="K36" s="3">
        <v>-4923.5600000000004</v>
      </c>
      <c r="L36" s="3">
        <v>-546.67566954999972</v>
      </c>
      <c r="M36" s="3">
        <v>18308.538856499999</v>
      </c>
      <c r="O36" s="3"/>
      <c r="P36" s="3"/>
      <c r="S36" s="3">
        <v>-335.43744500000003</v>
      </c>
      <c r="U36" s="3"/>
      <c r="V36" s="3">
        <v>4922.7299999999996</v>
      </c>
      <c r="W36" s="3">
        <v>1210.1400000000001</v>
      </c>
      <c r="X36" s="3">
        <v>630.79999999999995</v>
      </c>
      <c r="Z36" s="3">
        <v>4904.7643304500007</v>
      </c>
    </row>
    <row r="37" spans="1:26" x14ac:dyDescent="0.2">
      <c r="A37" s="5">
        <v>1994</v>
      </c>
      <c r="B37" s="3">
        <v>18986.817055999996</v>
      </c>
      <c r="C37" s="3">
        <v>0</v>
      </c>
      <c r="D37" s="3">
        <v>0</v>
      </c>
      <c r="E37" s="3">
        <v>0</v>
      </c>
      <c r="F37" s="3"/>
      <c r="G37" s="3">
        <v>0</v>
      </c>
      <c r="H37" s="3">
        <v>-790.04583350000007</v>
      </c>
      <c r="I37" s="24">
        <f t="shared" si="0"/>
        <v>0</v>
      </c>
      <c r="K37" s="3">
        <v>-4754.24</v>
      </c>
      <c r="L37" s="3">
        <v>-723.63150977499981</v>
      </c>
      <c r="M37" s="3">
        <v>18986.817055999996</v>
      </c>
      <c r="O37" s="3"/>
      <c r="P37" s="3"/>
      <c r="S37" s="3">
        <v>-356.75122249999998</v>
      </c>
      <c r="U37" s="3"/>
      <c r="V37" s="3">
        <v>4943.4799999999996</v>
      </c>
      <c r="W37" s="3">
        <v>1035.01</v>
      </c>
      <c r="X37" s="3">
        <v>781.03</v>
      </c>
      <c r="Z37" s="3">
        <v>5602.628490224999</v>
      </c>
    </row>
    <row r="38" spans="1:26" x14ac:dyDescent="0.2">
      <c r="A38" s="5">
        <v>1995</v>
      </c>
      <c r="B38" s="3">
        <v>20364.247456999998</v>
      </c>
      <c r="C38" s="3">
        <v>0</v>
      </c>
      <c r="D38" s="3">
        <v>0</v>
      </c>
      <c r="E38" s="3">
        <v>0</v>
      </c>
      <c r="F38" s="3"/>
      <c r="G38" s="3">
        <v>0</v>
      </c>
      <c r="H38" s="3">
        <v>-877.69814950000011</v>
      </c>
      <c r="I38" s="24">
        <f t="shared" si="0"/>
        <v>0</v>
      </c>
      <c r="K38" s="3">
        <v>-5927.86</v>
      </c>
      <c r="L38" s="3">
        <v>-477.37956092499991</v>
      </c>
      <c r="M38" s="3">
        <v>20364.247456999998</v>
      </c>
      <c r="O38" s="3"/>
      <c r="P38" s="3"/>
      <c r="S38" s="3">
        <v>-384.09930750000001</v>
      </c>
      <c r="U38" s="3"/>
      <c r="V38" s="3">
        <v>4994.9399999999996</v>
      </c>
      <c r="W38" s="3">
        <v>972.76</v>
      </c>
      <c r="X38" s="3">
        <v>835.81</v>
      </c>
      <c r="Z38" s="3">
        <v>5893.7004390749998</v>
      </c>
    </row>
    <row r="39" spans="1:26" x14ac:dyDescent="0.2">
      <c r="A39" s="5">
        <v>1996</v>
      </c>
      <c r="B39" s="3">
        <v>22131.397676500001</v>
      </c>
      <c r="C39" s="3">
        <v>0</v>
      </c>
      <c r="D39" s="3">
        <v>0</v>
      </c>
      <c r="E39" s="3">
        <v>0</v>
      </c>
      <c r="F39" s="3"/>
      <c r="G39" s="3">
        <v>0</v>
      </c>
      <c r="H39" s="3">
        <v>-914.03733399999999</v>
      </c>
      <c r="I39" s="24">
        <f t="shared" si="0"/>
        <v>0</v>
      </c>
      <c r="K39" s="3">
        <v>-7231.79</v>
      </c>
      <c r="L39" s="3">
        <v>-593.46772257500004</v>
      </c>
      <c r="M39" s="3">
        <v>22131.397676500001</v>
      </c>
      <c r="O39" s="3"/>
      <c r="P39" s="3"/>
      <c r="S39" s="3">
        <v>-507.20034249999998</v>
      </c>
      <c r="U39" s="3"/>
      <c r="V39" s="3">
        <v>5052.21</v>
      </c>
      <c r="W39" s="3">
        <v>976.08</v>
      </c>
      <c r="X39" s="3">
        <v>906.36</v>
      </c>
      <c r="Z39" s="3">
        <v>5950.2522774249992</v>
      </c>
    </row>
    <row r="40" spans="1:26" x14ac:dyDescent="0.2">
      <c r="A40" s="5">
        <v>1997</v>
      </c>
      <c r="B40" s="3">
        <v>22882.111220999996</v>
      </c>
      <c r="C40" s="3">
        <v>0</v>
      </c>
      <c r="D40" s="3">
        <v>0</v>
      </c>
      <c r="E40" s="3">
        <v>-105.41</v>
      </c>
      <c r="F40" s="3"/>
      <c r="G40" s="3">
        <v>0</v>
      </c>
      <c r="H40" s="3">
        <v>-963.69947100000013</v>
      </c>
      <c r="I40" s="24">
        <f t="shared" si="0"/>
        <v>0</v>
      </c>
      <c r="K40" s="3">
        <v>-7152.11</v>
      </c>
      <c r="L40" s="3">
        <v>-510.34438249999994</v>
      </c>
      <c r="M40" s="3">
        <v>22882.111220999996</v>
      </c>
      <c r="O40" s="3"/>
      <c r="P40" s="3"/>
      <c r="S40" s="3">
        <v>-609.82174999999995</v>
      </c>
      <c r="U40" s="3"/>
      <c r="V40" s="3">
        <v>5033.12</v>
      </c>
      <c r="W40" s="3">
        <v>1027.54</v>
      </c>
      <c r="X40" s="3">
        <v>1052.44</v>
      </c>
      <c r="Z40" s="3">
        <v>6427.6256174999999</v>
      </c>
    </row>
    <row r="41" spans="1:26" x14ac:dyDescent="0.2">
      <c r="A41" s="5">
        <v>1998</v>
      </c>
      <c r="B41" s="3">
        <v>24376.201607999999</v>
      </c>
      <c r="C41" s="3">
        <v>0</v>
      </c>
      <c r="D41" s="3">
        <v>0</v>
      </c>
      <c r="E41" s="3">
        <v>-1030.03</v>
      </c>
      <c r="F41" s="3"/>
      <c r="G41" s="3">
        <v>0</v>
      </c>
      <c r="H41" s="3">
        <v>-1013.361608</v>
      </c>
      <c r="I41" s="24">
        <f t="shared" si="0"/>
        <v>0</v>
      </c>
      <c r="K41" s="3">
        <v>-7094.84</v>
      </c>
      <c r="L41" s="3">
        <v>-541.46792999999991</v>
      </c>
      <c r="M41" s="3">
        <v>24376.201607999999</v>
      </c>
      <c r="O41" s="3"/>
      <c r="P41" s="3"/>
      <c r="S41" s="3">
        <v>-771.07</v>
      </c>
      <c r="U41" s="3"/>
      <c r="V41" s="3">
        <v>5116.12</v>
      </c>
      <c r="W41" s="3">
        <v>1017.58</v>
      </c>
      <c r="X41" s="3">
        <v>1171.96</v>
      </c>
      <c r="Z41" s="3">
        <v>6619.7720699999991</v>
      </c>
    </row>
    <row r="42" spans="1:26" x14ac:dyDescent="0.2">
      <c r="A42" s="5">
        <v>1999</v>
      </c>
      <c r="B42" s="3">
        <v>27343.831664999998</v>
      </c>
      <c r="C42" s="3">
        <v>0</v>
      </c>
      <c r="D42" s="3">
        <v>0</v>
      </c>
      <c r="E42" s="3">
        <v>-1687.39</v>
      </c>
      <c r="F42" s="3"/>
      <c r="G42" s="3">
        <v>0</v>
      </c>
      <c r="H42" s="3">
        <v>-1071.8416650000001</v>
      </c>
      <c r="I42" s="24">
        <f t="shared" si="0"/>
        <v>0</v>
      </c>
      <c r="K42" s="3">
        <v>-8864.4</v>
      </c>
      <c r="L42" s="3">
        <v>-769.89637999999991</v>
      </c>
      <c r="M42" s="3">
        <v>27343.831664999998</v>
      </c>
      <c r="O42" s="3"/>
      <c r="P42" s="3"/>
      <c r="S42" s="3">
        <v>-822.53</v>
      </c>
      <c r="U42" s="3"/>
      <c r="V42" s="3">
        <v>5701.27</v>
      </c>
      <c r="W42" s="3">
        <v>1112.2</v>
      </c>
      <c r="X42" s="3">
        <v>1252.47</v>
      </c>
      <c r="Z42" s="3">
        <v>6061.8336200000003</v>
      </c>
    </row>
    <row r="43" spans="1:26" x14ac:dyDescent="0.2">
      <c r="A43" s="5">
        <v>2000</v>
      </c>
      <c r="B43" s="3">
        <v>28681.341721999997</v>
      </c>
      <c r="C43" s="3">
        <v>0</v>
      </c>
      <c r="D43" s="3">
        <v>0</v>
      </c>
      <c r="E43" s="3">
        <v>-1970.42</v>
      </c>
      <c r="F43" s="3"/>
      <c r="G43" s="3">
        <v>0</v>
      </c>
      <c r="H43" s="3">
        <v>-1130.3217219999999</v>
      </c>
      <c r="I43" s="24">
        <f t="shared" si="0"/>
        <v>0</v>
      </c>
      <c r="K43" s="3">
        <v>-9046.17</v>
      </c>
      <c r="L43" s="3">
        <v>-859.49736999999959</v>
      </c>
      <c r="M43" s="3">
        <v>28681.341721999997</v>
      </c>
      <c r="O43" s="3"/>
      <c r="P43" s="3"/>
      <c r="S43" s="3">
        <v>-883.12</v>
      </c>
      <c r="U43" s="3"/>
      <c r="V43" s="3">
        <v>6062.32</v>
      </c>
      <c r="W43" s="3">
        <v>1156.19</v>
      </c>
      <c r="X43" s="3">
        <v>1391.91</v>
      </c>
      <c r="Z43" s="3">
        <v>6181.3926300000003</v>
      </c>
    </row>
    <row r="44" spans="1:26" x14ac:dyDescent="0.2">
      <c r="A44" s="5">
        <v>2001</v>
      </c>
      <c r="B44" s="3">
        <v>27639.988778999999</v>
      </c>
      <c r="C44" s="3">
        <v>0</v>
      </c>
      <c r="D44" s="3">
        <v>0</v>
      </c>
      <c r="E44" s="3">
        <v>-2808.72</v>
      </c>
      <c r="F44" s="3"/>
      <c r="G44" s="3">
        <v>0</v>
      </c>
      <c r="H44" s="3">
        <v>-1188.8017789999999</v>
      </c>
      <c r="I44" s="24">
        <f t="shared" si="0"/>
        <v>0</v>
      </c>
      <c r="K44" s="3">
        <v>-7385.34</v>
      </c>
      <c r="L44" s="3">
        <v>-655.14925000000005</v>
      </c>
      <c r="M44" s="3">
        <v>27639.988778999999</v>
      </c>
      <c r="O44" s="3"/>
      <c r="P44" s="3"/>
      <c r="S44" s="3">
        <v>-852.327</v>
      </c>
      <c r="U44" s="3"/>
      <c r="V44" s="3">
        <v>5853.16</v>
      </c>
      <c r="W44" s="3">
        <v>1128.8</v>
      </c>
      <c r="X44" s="3">
        <v>1536.33</v>
      </c>
      <c r="Z44" s="3">
        <v>6231.3607499999998</v>
      </c>
    </row>
    <row r="45" spans="1:26" x14ac:dyDescent="0.2">
      <c r="A45" s="5">
        <v>2002</v>
      </c>
      <c r="B45" s="3">
        <v>26716.661835999999</v>
      </c>
      <c r="C45" s="3">
        <v>0</v>
      </c>
      <c r="D45" s="3">
        <v>0</v>
      </c>
      <c r="E45" s="3">
        <v>-2645.21</v>
      </c>
      <c r="F45" s="3"/>
      <c r="G45" s="3">
        <v>0</v>
      </c>
      <c r="H45" s="3">
        <v>-1247.2818359999997</v>
      </c>
      <c r="I45" s="24">
        <f t="shared" si="0"/>
        <v>0</v>
      </c>
      <c r="K45" s="3">
        <v>-6460.72</v>
      </c>
      <c r="L45" s="3">
        <v>-802.93506000000002</v>
      </c>
      <c r="M45" s="3">
        <v>26716.661835999999</v>
      </c>
      <c r="O45" s="3"/>
      <c r="P45" s="3"/>
      <c r="S45" s="3">
        <v>-778.54</v>
      </c>
      <c r="U45" s="3"/>
      <c r="V45" s="3">
        <v>5833.24</v>
      </c>
      <c r="W45" s="3">
        <v>1112.2</v>
      </c>
      <c r="X45" s="3">
        <v>1693.2</v>
      </c>
      <c r="Z45" s="3">
        <v>6143.3349399999997</v>
      </c>
    </row>
    <row r="46" spans="1:26" x14ac:dyDescent="0.2">
      <c r="A46" s="5">
        <v>2003</v>
      </c>
      <c r="B46" s="3">
        <v>29661.881892999998</v>
      </c>
      <c r="C46" s="3">
        <v>0</v>
      </c>
      <c r="D46" s="3">
        <v>0</v>
      </c>
      <c r="E46" s="3">
        <v>-3144.87</v>
      </c>
      <c r="F46" s="3"/>
      <c r="G46" s="3">
        <v>0</v>
      </c>
      <c r="H46" s="3">
        <v>-1305.7618929999996</v>
      </c>
      <c r="I46" s="24">
        <f t="shared" si="0"/>
        <v>0</v>
      </c>
      <c r="K46" s="3">
        <v>-7263.33</v>
      </c>
      <c r="L46" s="3">
        <v>-877.31785999999977</v>
      </c>
      <c r="M46" s="3">
        <v>29661.881892999998</v>
      </c>
      <c r="O46" s="3"/>
      <c r="P46" s="3"/>
      <c r="S46" s="3">
        <v>-870.67</v>
      </c>
      <c r="U46" s="3"/>
      <c r="V46" s="3">
        <v>6041.57</v>
      </c>
      <c r="W46" s="3">
        <v>1170.3</v>
      </c>
      <c r="X46" s="3">
        <v>2191.1999999999998</v>
      </c>
      <c r="Z46" s="3">
        <v>6796.8621400000002</v>
      </c>
    </row>
    <row r="47" spans="1:26" x14ac:dyDescent="0.2">
      <c r="A47" s="5">
        <v>2004</v>
      </c>
      <c r="B47" s="3">
        <v>32478.595539999998</v>
      </c>
      <c r="C47" s="3">
        <v>0</v>
      </c>
      <c r="D47" s="3">
        <v>0</v>
      </c>
      <c r="E47" s="3">
        <v>-3540.5310000000004</v>
      </c>
      <c r="F47" s="3"/>
      <c r="G47" s="3">
        <v>0</v>
      </c>
      <c r="H47" s="3">
        <v>-1364.2419499999999</v>
      </c>
      <c r="I47" s="24">
        <f t="shared" si="0"/>
        <v>0</v>
      </c>
      <c r="K47" s="3">
        <v>-8584.8559999999998</v>
      </c>
      <c r="L47" s="3">
        <v>-1169.84599</v>
      </c>
      <c r="M47" s="3">
        <v>32478.595539999998</v>
      </c>
      <c r="O47" s="3"/>
      <c r="P47" s="3"/>
      <c r="S47" s="3">
        <v>-1046.298</v>
      </c>
      <c r="U47" s="3"/>
      <c r="V47" s="3">
        <v>6117.6303699999999</v>
      </c>
      <c r="W47" s="3">
        <v>1235.27655</v>
      </c>
      <c r="X47" s="3">
        <v>2526.8926699999997</v>
      </c>
      <c r="Z47" s="3">
        <v>6893.0230099999999</v>
      </c>
    </row>
    <row r="48" spans="1:26" x14ac:dyDescent="0.2">
      <c r="A48" s="5">
        <v>2005</v>
      </c>
      <c r="B48" s="3">
        <v>33547.148412999995</v>
      </c>
      <c r="C48" s="3">
        <v>0</v>
      </c>
      <c r="D48" s="3">
        <v>0</v>
      </c>
      <c r="E48" s="3">
        <v>-3111.5869999999995</v>
      </c>
      <c r="F48" s="3"/>
      <c r="G48" s="3">
        <v>0</v>
      </c>
      <c r="H48" s="3">
        <v>-1459.4604629999999</v>
      </c>
      <c r="I48" s="24">
        <f t="shared" si="0"/>
        <v>0</v>
      </c>
      <c r="K48" s="3">
        <v>-8872.7000000000007</v>
      </c>
      <c r="L48" s="3">
        <v>-1086.0956699999999</v>
      </c>
      <c r="M48" s="3">
        <v>33547.148412999995</v>
      </c>
      <c r="O48" s="3"/>
      <c r="P48" s="3"/>
      <c r="S48" s="3">
        <v>-1095.5170000000001</v>
      </c>
      <c r="U48" s="3"/>
      <c r="V48" s="3">
        <v>6601.9212600000001</v>
      </c>
      <c r="W48" s="3">
        <v>1268.5454399999999</v>
      </c>
      <c r="X48" s="3">
        <v>2628.58925</v>
      </c>
      <c r="Z48" s="3">
        <v>7422.7323299999998</v>
      </c>
    </row>
    <row r="49" spans="1:26" x14ac:dyDescent="0.2">
      <c r="A49" s="5">
        <v>2006</v>
      </c>
      <c r="B49" s="3">
        <v>34928.719144499992</v>
      </c>
      <c r="C49" s="3">
        <v>0</v>
      </c>
      <c r="D49" s="3">
        <v>0</v>
      </c>
      <c r="E49" s="3">
        <v>-3382.4160000000002</v>
      </c>
      <c r="F49" s="3"/>
      <c r="G49" s="3">
        <v>0</v>
      </c>
      <c r="H49" s="3">
        <v>-1490.7266045000001</v>
      </c>
      <c r="I49" s="24">
        <f t="shared" si="0"/>
        <v>0</v>
      </c>
      <c r="K49" s="3">
        <v>-9446.8940000000002</v>
      </c>
      <c r="L49" s="3">
        <v>-1075.96469</v>
      </c>
      <c r="M49" s="3">
        <v>34928.719144499992</v>
      </c>
      <c r="O49" s="3"/>
      <c r="P49" s="3"/>
      <c r="S49" s="3">
        <v>-1201.7570000000001</v>
      </c>
      <c r="U49" s="3"/>
      <c r="V49" s="3">
        <v>6597.0657599999995</v>
      </c>
      <c r="W49" s="3">
        <v>1222.34349</v>
      </c>
      <c r="X49" s="3">
        <v>2525.57629</v>
      </c>
      <c r="Z49" s="3">
        <v>7985.9753099999998</v>
      </c>
    </row>
    <row r="50" spans="1:26" x14ac:dyDescent="0.2">
      <c r="A50" s="6">
        <v>2007</v>
      </c>
      <c r="B50" s="15">
        <v>35758</v>
      </c>
      <c r="C50" s="19">
        <v>0</v>
      </c>
      <c r="D50" s="19">
        <v>-20.252000000000002</v>
      </c>
      <c r="E50" s="19">
        <v>-1507.1969999999999</v>
      </c>
      <c r="F50" s="3"/>
      <c r="G50" s="19">
        <v>-174.3</v>
      </c>
      <c r="H50" s="15">
        <v>-1968</v>
      </c>
      <c r="I50" s="24">
        <f t="shared" si="0"/>
        <v>0.44042000000263215</v>
      </c>
      <c r="K50" s="19">
        <v>-10106.08</v>
      </c>
      <c r="L50" s="19">
        <v>-1358.2693363999999</v>
      </c>
      <c r="M50" s="15">
        <v>35758</v>
      </c>
      <c r="O50" s="3"/>
      <c r="P50" s="3"/>
      <c r="S50" s="19">
        <v>-1202.338</v>
      </c>
      <c r="U50" s="3"/>
      <c r="V50" s="19">
        <v>8013.3345999999992</v>
      </c>
      <c r="W50" s="19">
        <v>1380.15554</v>
      </c>
      <c r="X50" s="19">
        <v>2371.9872799999998</v>
      </c>
      <c r="Z50" s="19">
        <v>7656.5266635999997</v>
      </c>
    </row>
    <row r="51" spans="1:26" x14ac:dyDescent="0.2">
      <c r="A51" s="6">
        <v>2008</v>
      </c>
      <c r="B51" s="15">
        <v>34890</v>
      </c>
      <c r="C51" s="19">
        <v>375.99</v>
      </c>
      <c r="D51" s="19">
        <v>5.6439999999999992</v>
      </c>
      <c r="E51" s="19">
        <v>-696.53599999999983</v>
      </c>
      <c r="F51" s="3"/>
      <c r="G51" s="19">
        <v>-176.624</v>
      </c>
      <c r="H51" s="15">
        <v>-2267</v>
      </c>
      <c r="I51" s="24">
        <f t="shared" si="0"/>
        <v>0.14170000000740401</v>
      </c>
      <c r="K51" s="19">
        <v>-10572.54</v>
      </c>
      <c r="L51" s="19">
        <v>-1664.0121536000001</v>
      </c>
      <c r="M51" s="15">
        <v>34890</v>
      </c>
      <c r="O51" s="3"/>
      <c r="P51" s="3"/>
      <c r="S51" s="19">
        <v>-1148.222</v>
      </c>
      <c r="U51" s="3"/>
      <c r="V51" s="19">
        <v>7618.1782399999993</v>
      </c>
      <c r="W51" s="19">
        <v>1335.9688299999998</v>
      </c>
      <c r="X51" s="19">
        <v>2264.6226299999998</v>
      </c>
      <c r="Z51" s="19">
        <v>7528.0718464000001</v>
      </c>
    </row>
    <row r="52" spans="1:26" x14ac:dyDescent="0.2">
      <c r="A52" s="6">
        <v>2009</v>
      </c>
      <c r="B52" s="15">
        <v>32858</v>
      </c>
      <c r="C52" s="19">
        <v>648.23</v>
      </c>
      <c r="D52" s="19">
        <v>-30.71</v>
      </c>
      <c r="E52" s="19">
        <v>-509.86900000000009</v>
      </c>
      <c r="F52" s="3"/>
      <c r="G52" s="19">
        <v>-95.118000000000009</v>
      </c>
      <c r="H52" s="15">
        <v>-1693</v>
      </c>
      <c r="I52" s="24">
        <f t="shared" si="0"/>
        <v>0.52723999999579974</v>
      </c>
      <c r="K52" s="19">
        <v>-10328.105</v>
      </c>
      <c r="L52" s="19">
        <v>-1840.2955299000002</v>
      </c>
      <c r="M52" s="15">
        <v>32858</v>
      </c>
      <c r="O52" s="3"/>
      <c r="P52" s="3"/>
      <c r="S52" s="19">
        <v>-1063.645</v>
      </c>
      <c r="U52" s="3"/>
      <c r="V52" s="19">
        <v>7585.1342799999993</v>
      </c>
      <c r="W52" s="19">
        <v>1394.9336899999998</v>
      </c>
      <c r="X52" s="19">
        <v>2185.2812699999999</v>
      </c>
      <c r="Z52" s="19">
        <v>6780.6654700999998</v>
      </c>
    </row>
    <row r="53" spans="1:26" x14ac:dyDescent="0.2">
      <c r="A53" s="6">
        <v>2010</v>
      </c>
      <c r="B53" s="15">
        <v>32411</v>
      </c>
      <c r="C53" s="19">
        <v>1152.7040000000002</v>
      </c>
      <c r="D53" s="19">
        <v>0.83</v>
      </c>
      <c r="E53" s="19">
        <v>-258.54500000000002</v>
      </c>
      <c r="F53" s="3"/>
      <c r="G53" s="19">
        <v>-114.042</v>
      </c>
      <c r="H53" s="15">
        <v>-1918</v>
      </c>
      <c r="I53" s="24">
        <f t="shared" si="0"/>
        <v>4.3809999995573889E-2</v>
      </c>
      <c r="K53" s="19">
        <v>-9561.1020000000008</v>
      </c>
      <c r="L53" s="19">
        <v>-2012.6963488000004</v>
      </c>
      <c r="M53" s="15">
        <v>32411</v>
      </c>
      <c r="O53" s="3"/>
      <c r="P53" s="3"/>
      <c r="S53" s="19">
        <v>-1083.482</v>
      </c>
      <c r="U53" s="3"/>
      <c r="V53" s="19">
        <v>8225.0493399999996</v>
      </c>
      <c r="W53" s="19">
        <v>1391.53152</v>
      </c>
      <c r="X53" s="19">
        <v>2211.2569499999995</v>
      </c>
      <c r="Z53" s="19">
        <v>6788.8726511999994</v>
      </c>
    </row>
    <row r="54" spans="1:26" x14ac:dyDescent="0.2">
      <c r="A54" s="6">
        <v>2011</v>
      </c>
      <c r="B54" s="15">
        <v>32168</v>
      </c>
      <c r="C54" s="19">
        <v>2864.33</v>
      </c>
      <c r="D54" s="19">
        <v>-2.1579999999999999</v>
      </c>
      <c r="E54" s="19">
        <v>-103.501</v>
      </c>
      <c r="F54" s="3"/>
      <c r="G54" s="19">
        <v>-165.41900000000001</v>
      </c>
      <c r="H54" s="15">
        <v>-1318</v>
      </c>
      <c r="I54" s="24">
        <f t="shared" si="0"/>
        <v>-0.40229999999792199</v>
      </c>
      <c r="K54" s="19">
        <v>-10749.33</v>
      </c>
      <c r="L54" s="19">
        <v>-1918.8712314999998</v>
      </c>
      <c r="M54" s="15">
        <v>32168</v>
      </c>
      <c r="O54" s="3"/>
      <c r="P54" s="3"/>
      <c r="S54" s="19">
        <v>-1071.7790000000002</v>
      </c>
      <c r="U54" s="3"/>
      <c r="V54" s="19">
        <v>8657.4204100000006</v>
      </c>
      <c r="W54" s="19">
        <v>1394.87725</v>
      </c>
      <c r="X54" s="19">
        <v>2291.7030399999999</v>
      </c>
      <c r="Z54" s="19">
        <v>7358.8687684999995</v>
      </c>
    </row>
    <row r="55" spans="1:26" x14ac:dyDescent="0.2">
      <c r="A55" s="6">
        <v>2012</v>
      </c>
      <c r="B55" s="15">
        <v>34350</v>
      </c>
      <c r="C55" s="19">
        <v>2694.18</v>
      </c>
      <c r="D55" s="19">
        <v>9.0470000000000024</v>
      </c>
      <c r="E55" s="19">
        <v>-52.787999999999997</v>
      </c>
      <c r="F55" s="3"/>
      <c r="G55" s="19">
        <v>-198.619</v>
      </c>
      <c r="H55" s="15">
        <v>-2374</v>
      </c>
      <c r="I55" s="24">
        <f t="shared" si="0"/>
        <v>-9.8940000003494788E-2</v>
      </c>
      <c r="K55" s="19">
        <v>-11909.67</v>
      </c>
      <c r="L55" s="19">
        <v>-1779.2298153999998</v>
      </c>
      <c r="M55" s="15">
        <v>34350</v>
      </c>
      <c r="O55" s="3"/>
      <c r="P55" s="3"/>
      <c r="S55" s="19">
        <v>-1094.355</v>
      </c>
      <c r="U55" s="3"/>
      <c r="V55" s="19">
        <v>9103.8981600000006</v>
      </c>
      <c r="W55" s="19">
        <v>1483.33367</v>
      </c>
      <c r="X55" s="19">
        <v>2311.5342300000002</v>
      </c>
      <c r="Z55" s="19">
        <v>6745.7001845999994</v>
      </c>
    </row>
    <row r="56" spans="1:26" x14ac:dyDescent="0.2">
      <c r="A56" s="6">
        <v>2013</v>
      </c>
      <c r="B56" s="19">
        <v>32701.951029999997</v>
      </c>
      <c r="C56" s="19">
        <v>4740.13</v>
      </c>
      <c r="D56" s="19">
        <v>-1.1619999999999999</v>
      </c>
      <c r="E56" s="19">
        <v>-46.978000000000002</v>
      </c>
      <c r="F56" s="3"/>
      <c r="G56" s="19">
        <v>-190.73399999999998</v>
      </c>
      <c r="H56" s="19">
        <v>-1686.72766</v>
      </c>
      <c r="I56" s="24">
        <f t="shared" si="0"/>
        <v>0</v>
      </c>
      <c r="K56" s="19">
        <v>-12011.76</v>
      </c>
      <c r="L56" s="19">
        <v>-1810.9271999999999</v>
      </c>
      <c r="M56" s="19">
        <v>32701.951029999997</v>
      </c>
      <c r="O56" s="3"/>
      <c r="P56" s="3"/>
      <c r="S56" s="19">
        <v>-1022.726</v>
      </c>
      <c r="U56" s="3"/>
      <c r="V56" s="19">
        <v>9547.5945800000009</v>
      </c>
      <c r="W56" s="19">
        <v>1485.31654</v>
      </c>
      <c r="X56" s="19">
        <v>2290.0322500000002</v>
      </c>
      <c r="Z56" s="19">
        <v>7348.1228000000001</v>
      </c>
    </row>
    <row r="57" spans="1:26" x14ac:dyDescent="0.2">
      <c r="A57" s="6">
        <v>2014</v>
      </c>
      <c r="B57" s="19">
        <v>31885.215259999997</v>
      </c>
      <c r="C57" s="19">
        <v>5481.32</v>
      </c>
      <c r="D57" s="19">
        <v>-7.47</v>
      </c>
      <c r="E57" s="19">
        <v>-45.65</v>
      </c>
      <c r="F57" s="3"/>
      <c r="G57" s="19">
        <v>-171.81</v>
      </c>
      <c r="H57" s="19">
        <v>-1877.0433399999999</v>
      </c>
      <c r="I57" s="24">
        <f t="shared" si="0"/>
        <v>0</v>
      </c>
      <c r="K57" s="19">
        <v>-12070.612809999999</v>
      </c>
      <c r="L57" s="19">
        <v>-1606.5006899999998</v>
      </c>
      <c r="M57" s="19">
        <v>31885.215259999997</v>
      </c>
      <c r="O57" s="3"/>
      <c r="P57" s="3"/>
      <c r="S57" s="19">
        <v>-1019.24</v>
      </c>
      <c r="U57" s="3"/>
      <c r="V57" s="19">
        <v>9220.3513099999982</v>
      </c>
      <c r="W57" s="19">
        <v>1467.1088299999999</v>
      </c>
      <c r="X57" s="19">
        <v>2367.5891099999999</v>
      </c>
      <c r="Z57" s="19">
        <v>7513.1591699999999</v>
      </c>
    </row>
    <row r="58" spans="1:26" x14ac:dyDescent="0.2">
      <c r="A58" s="6">
        <v>2015</v>
      </c>
      <c r="B58" s="19">
        <v>33615.189669046769</v>
      </c>
      <c r="C58" s="19">
        <v>4603.5443700000005</v>
      </c>
      <c r="D58" s="19">
        <v>-8.0510000000000002</v>
      </c>
      <c r="E58" s="19">
        <v>-72.967789999999994</v>
      </c>
      <c r="F58" s="3"/>
      <c r="G58" s="19">
        <v>-198.14419995914173</v>
      </c>
      <c r="H58" s="19">
        <v>-1986.0292947867563</v>
      </c>
      <c r="I58" s="24">
        <f t="shared" si="0"/>
        <v>0</v>
      </c>
      <c r="K58" s="19">
        <v>-12379.565369999998</v>
      </c>
      <c r="L58" s="19">
        <v>-1506.2516581220164</v>
      </c>
      <c r="M58" s="19">
        <v>33615.189669046769</v>
      </c>
      <c r="O58" s="3"/>
      <c r="P58" s="3"/>
      <c r="S58" s="19">
        <v>-949.24044430087008</v>
      </c>
      <c r="U58" s="3"/>
      <c r="V58" s="19">
        <v>9361.2014799999997</v>
      </c>
      <c r="W58" s="19">
        <v>1464.1590100000001</v>
      </c>
      <c r="X58" s="19">
        <v>2468.7071799999999</v>
      </c>
      <c r="Z58" s="19">
        <v>7824.4166118779831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61"/>
  <sheetViews>
    <sheetView workbookViewId="0">
      <selection activeCell="E13" sqref="E13"/>
    </sheetView>
  </sheetViews>
  <sheetFormatPr defaultColWidth="11.44140625" defaultRowHeight="10.199999999999999" x14ac:dyDescent="0.2"/>
  <cols>
    <col min="1" max="1" width="11.44140625" style="1"/>
    <col min="2" max="9" width="9" style="1" customWidth="1"/>
    <col min="10" max="10" width="2.5546875" style="1" customWidth="1"/>
    <col min="11" max="19" width="7.44140625" style="1" customWidth="1"/>
    <col min="20" max="20" width="2.5546875" style="1" customWidth="1"/>
    <col min="21" max="26" width="6.88671875" style="1" customWidth="1"/>
    <col min="27" max="16384" width="11.44140625" style="1"/>
  </cols>
  <sheetData>
    <row r="1" spans="1:26" x14ac:dyDescent="0.2">
      <c r="A1" s="25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29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10">
        <v>3082.1140998000001</v>
      </c>
      <c r="C3" s="10">
        <v>0</v>
      </c>
      <c r="E3" s="10">
        <v>0</v>
      </c>
      <c r="F3" s="3"/>
      <c r="G3" s="10">
        <v>-596.16301680000004</v>
      </c>
      <c r="H3" s="10">
        <v>-1289.1493691999999</v>
      </c>
      <c r="I3" s="24">
        <f>-SUM(B3:H3)-M3-S3</f>
        <v>27.791820349999966</v>
      </c>
      <c r="K3" s="3"/>
      <c r="L3" s="3"/>
      <c r="M3" s="10">
        <v>-846.52896499999997</v>
      </c>
      <c r="N3" s="3"/>
      <c r="S3" s="10">
        <v>-378.06456915000001</v>
      </c>
      <c r="U3" s="3"/>
    </row>
    <row r="4" spans="1:26" x14ac:dyDescent="0.2">
      <c r="A4" s="5">
        <v>1961</v>
      </c>
      <c r="B4" s="10">
        <v>4232.1742271999992</v>
      </c>
      <c r="C4" s="10">
        <v>0</v>
      </c>
      <c r="E4" s="10">
        <v>0</v>
      </c>
      <c r="F4" s="3"/>
      <c r="G4" s="10">
        <v>-369.13713480000001</v>
      </c>
      <c r="H4" s="10">
        <v>-1749.9443994000001</v>
      </c>
      <c r="I4" s="24">
        <f t="shared" ref="I4:I58" si="0">-SUM(B4:H4)-M4-S4</f>
        <v>-136.49487559999875</v>
      </c>
      <c r="K4" s="3"/>
      <c r="L4" s="3"/>
      <c r="M4" s="10">
        <v>-1575.7291359999999</v>
      </c>
      <c r="N4" s="3"/>
      <c r="S4" s="10">
        <v>-400.86868140000001</v>
      </c>
      <c r="U4" s="3"/>
    </row>
    <row r="5" spans="1:26" x14ac:dyDescent="0.2">
      <c r="A5" s="5">
        <v>1962</v>
      </c>
      <c r="B5" s="10">
        <v>5322.3752573999991</v>
      </c>
      <c r="C5" s="10">
        <v>0</v>
      </c>
      <c r="E5" s="10">
        <v>0</v>
      </c>
      <c r="F5" s="3"/>
      <c r="G5" s="10">
        <v>-201.85912619999999</v>
      </c>
      <c r="H5" s="10">
        <v>-2567.2427478</v>
      </c>
      <c r="I5" s="24">
        <f t="shared" si="0"/>
        <v>-81.420234299999549</v>
      </c>
      <c r="K5" s="3"/>
      <c r="L5" s="3"/>
      <c r="M5" s="10">
        <v>-2009.9549339999996</v>
      </c>
      <c r="N5" s="3"/>
      <c r="S5" s="10">
        <v>-461.89821509999996</v>
      </c>
      <c r="U5" s="3"/>
    </row>
    <row r="6" spans="1:26" x14ac:dyDescent="0.2">
      <c r="A6" s="5">
        <v>1963</v>
      </c>
      <c r="B6" s="10">
        <v>5127.1412759999994</v>
      </c>
      <c r="C6" s="10">
        <v>0</v>
      </c>
      <c r="E6" s="10">
        <v>0</v>
      </c>
      <c r="F6" s="3"/>
      <c r="G6" s="10">
        <v>-357.2680896</v>
      </c>
      <c r="H6" s="10">
        <v>-1858.3884665999999</v>
      </c>
      <c r="I6" s="24">
        <f t="shared" si="0"/>
        <v>-84.58313944999918</v>
      </c>
      <c r="K6" s="3"/>
      <c r="L6" s="3"/>
      <c r="M6" s="10">
        <v>-2245.5380110000001</v>
      </c>
      <c r="N6" s="3"/>
      <c r="S6" s="10">
        <v>-581.36356935000003</v>
      </c>
      <c r="U6" s="3"/>
    </row>
    <row r="7" spans="1:26" x14ac:dyDescent="0.2">
      <c r="A7" s="5">
        <v>1964</v>
      </c>
      <c r="B7" s="10">
        <v>5678.2319256000001</v>
      </c>
      <c r="C7" s="10">
        <v>0</v>
      </c>
      <c r="E7" s="10">
        <v>0</v>
      </c>
      <c r="F7" s="3"/>
      <c r="G7" s="10">
        <v>-341.14236299999999</v>
      </c>
      <c r="H7" s="10">
        <v>-2123.2571688000003</v>
      </c>
      <c r="I7" s="24">
        <f t="shared" si="0"/>
        <v>-200.83921489999989</v>
      </c>
      <c r="K7" s="3"/>
      <c r="L7" s="3"/>
      <c r="M7" s="10">
        <v>-2399.7129055</v>
      </c>
      <c r="N7" s="3"/>
      <c r="S7" s="10">
        <v>-613.28027339999994</v>
      </c>
      <c r="U7" s="3"/>
    </row>
    <row r="8" spans="1:26" x14ac:dyDescent="0.2">
      <c r="A8" s="5">
        <v>1965</v>
      </c>
      <c r="B8" s="10">
        <v>5377.0490838000005</v>
      </c>
      <c r="C8" s="10">
        <v>0</v>
      </c>
      <c r="E8" s="10">
        <v>0</v>
      </c>
      <c r="F8" s="3"/>
      <c r="G8" s="10">
        <v>-197.93697839999999</v>
      </c>
      <c r="H8" s="10">
        <v>-1519.7930423999999</v>
      </c>
      <c r="I8" s="24">
        <f t="shared" si="0"/>
        <v>-330.88232625000148</v>
      </c>
      <c r="K8" s="3"/>
      <c r="L8" s="3"/>
      <c r="M8" s="10">
        <v>-2743.2928514999994</v>
      </c>
      <c r="N8" s="3"/>
      <c r="S8" s="10">
        <v>-585.14388524999993</v>
      </c>
      <c r="U8" s="3"/>
    </row>
    <row r="9" spans="1:26" x14ac:dyDescent="0.2">
      <c r="A9" s="5">
        <v>1966</v>
      </c>
      <c r="B9" s="10">
        <v>5141.2020335999996</v>
      </c>
      <c r="C9" s="10">
        <v>0</v>
      </c>
      <c r="E9" s="10">
        <v>0</v>
      </c>
      <c r="F9" s="3"/>
      <c r="G9" s="10">
        <v>-40.293192599999998</v>
      </c>
      <c r="H9" s="10">
        <v>-1179.6680753999999</v>
      </c>
      <c r="I9" s="24">
        <f t="shared" si="0"/>
        <v>-364.89809274999948</v>
      </c>
      <c r="K9" s="3"/>
      <c r="L9" s="3"/>
      <c r="M9" s="10">
        <v>-3006.4709585000001</v>
      </c>
      <c r="N9" s="3"/>
      <c r="S9" s="10">
        <v>-549.87171435000005</v>
      </c>
      <c r="U9" s="3"/>
    </row>
    <row r="10" spans="1:26" x14ac:dyDescent="0.2">
      <c r="A10" s="5">
        <v>1967</v>
      </c>
      <c r="B10" s="10">
        <v>5576.8208237999997</v>
      </c>
      <c r="C10" s="10">
        <v>0</v>
      </c>
      <c r="E10" s="10">
        <v>0</v>
      </c>
      <c r="F10" s="3"/>
      <c r="G10" s="10">
        <v>-23.3776908</v>
      </c>
      <c r="H10" s="10">
        <v>-1408.3709364000001</v>
      </c>
      <c r="I10" s="24">
        <f t="shared" si="0"/>
        <v>-331.65389970000024</v>
      </c>
      <c r="K10" s="3"/>
      <c r="L10" s="3"/>
      <c r="M10" s="10">
        <v>-3265.6501349999999</v>
      </c>
      <c r="N10" s="3"/>
      <c r="S10" s="10">
        <v>-547.7681619</v>
      </c>
      <c r="U10" s="3"/>
    </row>
    <row r="11" spans="1:26" x14ac:dyDescent="0.2">
      <c r="A11" s="5">
        <v>1968</v>
      </c>
      <c r="B11" s="10">
        <v>6091.1808911999997</v>
      </c>
      <c r="C11" s="10">
        <v>0</v>
      </c>
      <c r="E11" s="10">
        <v>0</v>
      </c>
      <c r="F11" s="3"/>
      <c r="G11" s="10">
        <v>-19.182225599999999</v>
      </c>
      <c r="H11" s="10">
        <v>-1447.5674105999999</v>
      </c>
      <c r="I11" s="24">
        <f t="shared" si="0"/>
        <v>-397.54865635000067</v>
      </c>
      <c r="K11" s="3"/>
      <c r="L11" s="3"/>
      <c r="M11" s="10">
        <v>-3656.5301854999998</v>
      </c>
      <c r="N11" s="3"/>
      <c r="S11" s="10">
        <v>-570.35241314999996</v>
      </c>
      <c r="U11" s="3"/>
    </row>
    <row r="12" spans="1:26" x14ac:dyDescent="0.2">
      <c r="A12" s="5">
        <v>1969</v>
      </c>
      <c r="B12" s="10">
        <v>6041.8147680000002</v>
      </c>
      <c r="C12" s="10">
        <v>0</v>
      </c>
      <c r="E12" s="10">
        <v>0</v>
      </c>
      <c r="F12" s="3"/>
      <c r="G12" s="10">
        <v>-6.5863458000000001</v>
      </c>
      <c r="H12" s="10">
        <v>-1425.5218188000001</v>
      </c>
      <c r="I12" s="24">
        <f t="shared" si="0"/>
        <v>-396.61333805000015</v>
      </c>
      <c r="K12" s="3"/>
      <c r="L12" s="3"/>
      <c r="M12" s="10">
        <v>-3571.1644569999999</v>
      </c>
      <c r="N12" s="3"/>
      <c r="S12" s="10">
        <v>-641.92880834999994</v>
      </c>
      <c r="U12" s="3"/>
    </row>
    <row r="13" spans="1:26" x14ac:dyDescent="0.2">
      <c r="A13" s="5">
        <v>1970</v>
      </c>
      <c r="B13" s="10">
        <v>6608.6922995999994</v>
      </c>
      <c r="C13" s="10">
        <v>0</v>
      </c>
      <c r="E13" s="10">
        <v>0</v>
      </c>
      <c r="F13" s="3"/>
      <c r="G13" s="10">
        <v>-7.2148895999999993</v>
      </c>
      <c r="H13" s="10">
        <v>-1401.0905196000001</v>
      </c>
      <c r="I13" s="24">
        <f t="shared" si="0"/>
        <v>-161.06442744999936</v>
      </c>
      <c r="K13" s="3"/>
      <c r="L13" s="3"/>
      <c r="M13" s="10">
        <v>-4367.8889550499998</v>
      </c>
      <c r="N13" s="3"/>
      <c r="S13" s="10">
        <v>-671.4335079</v>
      </c>
      <c r="U13" s="3"/>
    </row>
    <row r="14" spans="1:26" x14ac:dyDescent="0.2">
      <c r="A14" s="5">
        <v>1971</v>
      </c>
      <c r="B14" s="10">
        <v>6998.5291319999997</v>
      </c>
      <c r="C14" s="10">
        <v>0</v>
      </c>
      <c r="E14" s="10">
        <v>0</v>
      </c>
      <c r="F14" s="3"/>
      <c r="G14" s="10">
        <v>-7.9813853999999997</v>
      </c>
      <c r="H14" s="10">
        <v>-1420.2563633999998</v>
      </c>
      <c r="I14" s="24">
        <f t="shared" si="0"/>
        <v>-211.32124597499899</v>
      </c>
      <c r="K14" s="3"/>
      <c r="L14" s="3"/>
      <c r="M14" s="10">
        <v>-4630.0901832750005</v>
      </c>
      <c r="N14" s="3"/>
      <c r="S14" s="10">
        <v>-728.87995394999996</v>
      </c>
      <c r="U14" s="3"/>
    </row>
    <row r="15" spans="1:26" x14ac:dyDescent="0.2">
      <c r="A15" s="5">
        <v>1972</v>
      </c>
      <c r="B15" s="10">
        <v>7170.7630661999992</v>
      </c>
      <c r="C15" s="10">
        <v>917.99999999999989</v>
      </c>
      <c r="E15" s="10">
        <v>0</v>
      </c>
      <c r="F15" s="3"/>
      <c r="G15" s="10">
        <v>-368.11111679999993</v>
      </c>
      <c r="H15" s="10">
        <v>-1368.8071649999999</v>
      </c>
      <c r="I15" s="24">
        <f t="shared" si="0"/>
        <v>-3.8972958249997873</v>
      </c>
      <c r="K15" s="3"/>
      <c r="L15" s="3"/>
      <c r="M15" s="10">
        <v>-5618.7067039249996</v>
      </c>
      <c r="N15" s="3"/>
      <c r="S15" s="10">
        <v>-729.24078464999991</v>
      </c>
      <c r="U15" s="3"/>
    </row>
    <row r="16" spans="1:26" x14ac:dyDescent="0.2">
      <c r="A16" s="5">
        <v>1973</v>
      </c>
      <c r="B16" s="10">
        <v>7685.9792981999999</v>
      </c>
      <c r="C16" s="10">
        <v>1450.9999999999998</v>
      </c>
      <c r="E16" s="10">
        <v>0</v>
      </c>
      <c r="F16" s="3"/>
      <c r="G16" s="10">
        <v>-308.78485920000003</v>
      </c>
      <c r="H16" s="10">
        <v>-1566.307008</v>
      </c>
      <c r="I16" s="24">
        <f t="shared" si="0"/>
        <v>-778.17595645000029</v>
      </c>
      <c r="K16" s="3"/>
      <c r="L16" s="3"/>
      <c r="M16" s="10">
        <v>-5749.0821554499989</v>
      </c>
      <c r="N16" s="3"/>
      <c r="S16" s="10">
        <v>-734.62931909999998</v>
      </c>
      <c r="U16" s="3"/>
    </row>
    <row r="17" spans="1:21" x14ac:dyDescent="0.2">
      <c r="A17" s="5">
        <v>1974</v>
      </c>
      <c r="B17" s="10">
        <v>8128.662092999999</v>
      </c>
      <c r="C17" s="10">
        <v>1411</v>
      </c>
      <c r="E17" s="10">
        <v>0</v>
      </c>
      <c r="F17" s="3"/>
      <c r="G17" s="10">
        <v>-342.28822680000002</v>
      </c>
      <c r="H17" s="10">
        <v>-1533.7632689999998</v>
      </c>
      <c r="I17" s="24">
        <f t="shared" si="0"/>
        <v>-514.96083592499929</v>
      </c>
      <c r="K17" s="3"/>
      <c r="L17" s="3"/>
      <c r="M17" s="10">
        <v>-6400.3483212250003</v>
      </c>
      <c r="N17" s="3"/>
      <c r="S17" s="10">
        <v>-748.30144005</v>
      </c>
      <c r="U17" s="3"/>
    </row>
    <row r="18" spans="1:21" x14ac:dyDescent="0.2">
      <c r="A18" s="5">
        <v>1975</v>
      </c>
      <c r="B18" s="10">
        <v>8859.7792403999993</v>
      </c>
      <c r="C18" s="10">
        <v>1422</v>
      </c>
      <c r="E18" s="10">
        <v>0</v>
      </c>
      <c r="F18" s="3"/>
      <c r="G18" s="10">
        <v>-307.55536199999995</v>
      </c>
      <c r="H18" s="10">
        <v>-1961.0049239999998</v>
      </c>
      <c r="I18" s="24">
        <f t="shared" si="0"/>
        <v>-427.37751975000083</v>
      </c>
      <c r="K18" s="3"/>
      <c r="L18" s="3"/>
      <c r="M18" s="10">
        <v>-6849.4480543499994</v>
      </c>
      <c r="N18" s="3"/>
      <c r="S18" s="10">
        <v>-736.39338029999999</v>
      </c>
      <c r="U18" s="3"/>
    </row>
    <row r="19" spans="1:21" x14ac:dyDescent="0.2">
      <c r="A19" s="5">
        <v>1976</v>
      </c>
      <c r="B19" s="10">
        <v>9511.5938183999988</v>
      </c>
      <c r="C19" s="10">
        <v>1725.9999999999998</v>
      </c>
      <c r="E19" s="10">
        <v>0</v>
      </c>
      <c r="F19" s="3"/>
      <c r="G19" s="10">
        <v>-204.01893719999998</v>
      </c>
      <c r="H19" s="10">
        <v>-2633.9382287999997</v>
      </c>
      <c r="I19" s="24">
        <f t="shared" si="0"/>
        <v>-493.41679369999952</v>
      </c>
      <c r="K19" s="3"/>
      <c r="L19" s="3"/>
      <c r="M19" s="10">
        <v>-7157.6474722999992</v>
      </c>
      <c r="N19" s="3"/>
      <c r="S19" s="10">
        <v>-748.57238639999991</v>
      </c>
      <c r="U19" s="3"/>
    </row>
    <row r="20" spans="1:21" x14ac:dyDescent="0.2">
      <c r="A20" s="5">
        <v>1977</v>
      </c>
      <c r="B20" s="10">
        <v>10055.6196012</v>
      </c>
      <c r="C20" s="10">
        <v>1888</v>
      </c>
      <c r="E20" s="10">
        <v>0</v>
      </c>
      <c r="F20" s="3"/>
      <c r="G20" s="10">
        <v>-620.22874320000005</v>
      </c>
      <c r="H20" s="10">
        <v>-2708.4409307999999</v>
      </c>
      <c r="I20" s="24">
        <f t="shared" si="0"/>
        <v>-579.3829360250013</v>
      </c>
      <c r="K20" s="3"/>
      <c r="L20" s="3"/>
      <c r="M20" s="10">
        <v>-7255.520209325</v>
      </c>
      <c r="N20" s="3"/>
      <c r="S20" s="10">
        <v>-780.04678184999989</v>
      </c>
      <c r="U20" s="3"/>
    </row>
    <row r="21" spans="1:21" x14ac:dyDescent="0.2">
      <c r="A21" s="5">
        <v>1978</v>
      </c>
      <c r="B21" s="10">
        <v>9919.0910934000003</v>
      </c>
      <c r="C21" s="10">
        <v>2016</v>
      </c>
      <c r="E21" s="10">
        <v>0</v>
      </c>
      <c r="F21" s="3"/>
      <c r="G21" s="10">
        <v>-431.43367139999998</v>
      </c>
      <c r="H21" s="10">
        <v>-3133.8797255999998</v>
      </c>
      <c r="I21" s="24">
        <f t="shared" si="0"/>
        <v>-299.43578462500102</v>
      </c>
      <c r="K21" s="3"/>
      <c r="L21" s="3"/>
      <c r="M21" s="10">
        <v>-7355.5369417249995</v>
      </c>
      <c r="N21" s="3"/>
      <c r="S21" s="10">
        <v>-714.80497004999995</v>
      </c>
      <c r="U21" s="3"/>
    </row>
    <row r="22" spans="1:21" x14ac:dyDescent="0.2">
      <c r="A22" s="5">
        <v>1979</v>
      </c>
      <c r="B22" s="10">
        <v>11049.388734599999</v>
      </c>
      <c r="C22" s="10">
        <v>1667.9999999999998</v>
      </c>
      <c r="E22" s="10">
        <v>0</v>
      </c>
      <c r="F22" s="3"/>
      <c r="G22" s="10">
        <v>-210.0715812</v>
      </c>
      <c r="H22" s="10">
        <v>-3268.9192139999996</v>
      </c>
      <c r="I22" s="24">
        <f t="shared" si="0"/>
        <v>-329.286614375</v>
      </c>
      <c r="K22" s="3"/>
      <c r="L22" s="3"/>
      <c r="M22" s="10">
        <v>-8060.0941474749998</v>
      </c>
      <c r="N22" s="3"/>
      <c r="S22" s="10">
        <v>-849.01717755000004</v>
      </c>
      <c r="U22" s="3"/>
    </row>
    <row r="23" spans="1:21" x14ac:dyDescent="0.2">
      <c r="A23" s="5">
        <v>1980</v>
      </c>
      <c r="B23" s="10">
        <v>11610.0817056</v>
      </c>
      <c r="C23" s="10">
        <v>1691.9599800000001</v>
      </c>
      <c r="E23" s="10">
        <v>0</v>
      </c>
      <c r="F23" s="3"/>
      <c r="G23" s="10">
        <v>-398.76836219999996</v>
      </c>
      <c r="H23" s="10">
        <v>-2832.2037053999998</v>
      </c>
      <c r="I23" s="24">
        <f t="shared" si="0"/>
        <v>-353.58733599999925</v>
      </c>
      <c r="K23" s="3"/>
      <c r="L23" s="3"/>
      <c r="M23" s="10">
        <v>-8842.4096360000003</v>
      </c>
      <c r="N23" s="3"/>
      <c r="S23" s="10">
        <v>-875.07264599999996</v>
      </c>
      <c r="U23" s="3"/>
    </row>
    <row r="24" spans="1:21" x14ac:dyDescent="0.2">
      <c r="A24" s="5">
        <v>1981</v>
      </c>
      <c r="B24" s="10">
        <v>11750.937595200001</v>
      </c>
      <c r="C24" s="10">
        <v>1822.44345</v>
      </c>
      <c r="E24" s="10">
        <v>0</v>
      </c>
      <c r="F24" s="3"/>
      <c r="G24" s="10">
        <v>-722.66068979999989</v>
      </c>
      <c r="H24" s="10">
        <v>-2563.1128097999999</v>
      </c>
      <c r="I24" s="24">
        <f t="shared" si="0"/>
        <v>-349.52474322500393</v>
      </c>
      <c r="K24" s="3"/>
      <c r="L24" s="3"/>
      <c r="M24" s="10">
        <v>-8978.9424231249996</v>
      </c>
      <c r="N24" s="3"/>
      <c r="S24" s="10">
        <v>-959.14037925000002</v>
      </c>
      <c r="U24" s="3"/>
    </row>
    <row r="25" spans="1:21" x14ac:dyDescent="0.2">
      <c r="A25" s="5">
        <v>1982</v>
      </c>
      <c r="B25" s="10">
        <v>13384.228059000001</v>
      </c>
      <c r="C25" s="10">
        <v>1906.3539599999999</v>
      </c>
      <c r="E25" s="10">
        <v>0</v>
      </c>
      <c r="F25" s="3"/>
      <c r="G25" s="10">
        <v>-821.80765440000005</v>
      </c>
      <c r="H25" s="10">
        <v>-2804.0192496</v>
      </c>
      <c r="I25" s="24">
        <f t="shared" si="0"/>
        <v>-488.45566952500326</v>
      </c>
      <c r="K25" s="3"/>
      <c r="L25" s="3"/>
      <c r="M25" s="10">
        <v>-10178.070367024999</v>
      </c>
      <c r="N25" s="3"/>
      <c r="S25" s="10">
        <v>-998.22907844999986</v>
      </c>
      <c r="U25" s="3"/>
    </row>
    <row r="26" spans="1:21" x14ac:dyDescent="0.2">
      <c r="A26" s="5">
        <v>1983</v>
      </c>
      <c r="B26" s="10">
        <v>14813.140048200001</v>
      </c>
      <c r="C26" s="10">
        <v>1848.5328399999999</v>
      </c>
      <c r="E26" s="10">
        <v>0</v>
      </c>
      <c r="F26" s="3"/>
      <c r="G26" s="10">
        <v>-870.45728940000004</v>
      </c>
      <c r="H26" s="10">
        <v>-2615.5121525999998</v>
      </c>
      <c r="I26" s="24">
        <f t="shared" si="0"/>
        <v>-484.59310227500373</v>
      </c>
      <c r="K26" s="3"/>
      <c r="L26" s="3"/>
      <c r="M26" s="10">
        <v>-11733.823263574999</v>
      </c>
      <c r="N26" s="3"/>
      <c r="S26" s="10">
        <v>-957.28708035</v>
      </c>
      <c r="U26" s="3"/>
    </row>
    <row r="27" spans="1:21" x14ac:dyDescent="0.2">
      <c r="A27" s="5">
        <v>1984</v>
      </c>
      <c r="B27" s="10">
        <v>16178.288036399999</v>
      </c>
      <c r="C27" s="10">
        <v>1835.1391299999998</v>
      </c>
      <c r="E27" s="10">
        <v>0</v>
      </c>
      <c r="F27" s="3"/>
      <c r="G27" s="10">
        <v>-716.39163359999998</v>
      </c>
      <c r="H27" s="10">
        <v>-3134.9876525999998</v>
      </c>
      <c r="I27" s="24">
        <f t="shared" si="0"/>
        <v>-469.85544187500091</v>
      </c>
      <c r="K27" s="3"/>
      <c r="L27" s="3"/>
      <c r="M27" s="10">
        <v>-12737.859255174999</v>
      </c>
      <c r="N27" s="3"/>
      <c r="S27" s="10">
        <v>-954.33318314999997</v>
      </c>
      <c r="U27" s="3"/>
    </row>
    <row r="28" spans="1:21" x14ac:dyDescent="0.2">
      <c r="A28" s="5">
        <v>1985</v>
      </c>
      <c r="B28" s="10">
        <v>16479.346721400001</v>
      </c>
      <c r="C28" s="10">
        <v>1835.1615399999998</v>
      </c>
      <c r="E28" s="10">
        <v>0</v>
      </c>
      <c r="F28" s="3"/>
      <c r="G28" s="10">
        <v>-715.01470019999999</v>
      </c>
      <c r="H28" s="10">
        <v>-3119.5939337999998</v>
      </c>
      <c r="I28" s="24">
        <f t="shared" si="0"/>
        <v>-507.33580317500207</v>
      </c>
      <c r="K28" s="3"/>
      <c r="L28" s="3"/>
      <c r="M28" s="10">
        <v>-12996.223848275</v>
      </c>
      <c r="N28" s="3"/>
      <c r="S28" s="10">
        <v>-976.33997594999994</v>
      </c>
      <c r="U28" s="3"/>
    </row>
    <row r="29" spans="1:21" x14ac:dyDescent="0.2">
      <c r="A29" s="5">
        <v>1986</v>
      </c>
      <c r="B29" s="10">
        <v>16593.651161999998</v>
      </c>
      <c r="C29" s="10">
        <v>1838.0142499999999</v>
      </c>
      <c r="E29" s="10">
        <v>0</v>
      </c>
      <c r="F29" s="3"/>
      <c r="G29" s="10">
        <v>-438.21228780000001</v>
      </c>
      <c r="H29" s="10">
        <v>-2421.0601866000002</v>
      </c>
      <c r="I29" s="24">
        <f t="shared" si="0"/>
        <v>-500.40539461854542</v>
      </c>
      <c r="K29" s="3"/>
      <c r="L29" s="3"/>
      <c r="M29" s="10">
        <v>-14098.618277131452</v>
      </c>
      <c r="N29" s="3"/>
      <c r="S29" s="10">
        <v>-973.36926584999992</v>
      </c>
      <c r="U29" s="3"/>
    </row>
    <row r="30" spans="1:21" x14ac:dyDescent="0.2">
      <c r="A30" s="5">
        <v>1987</v>
      </c>
      <c r="B30" s="10">
        <v>16526.692709999999</v>
      </c>
      <c r="C30" s="10">
        <v>1759.8465100000001</v>
      </c>
      <c r="E30" s="10">
        <v>0</v>
      </c>
      <c r="F30" s="3"/>
      <c r="G30" s="10">
        <v>-411.65221680000002</v>
      </c>
      <c r="H30" s="10">
        <v>-2072.0649060000001</v>
      </c>
      <c r="I30" s="24">
        <f t="shared" si="0"/>
        <v>-443.28034382499754</v>
      </c>
      <c r="K30" s="3"/>
      <c r="L30" s="3"/>
      <c r="M30" s="10">
        <v>-14408.756092125001</v>
      </c>
      <c r="N30" s="3"/>
      <c r="S30" s="10">
        <v>-950.78566124999998</v>
      </c>
      <c r="U30" s="3"/>
    </row>
    <row r="31" spans="1:21" x14ac:dyDescent="0.2">
      <c r="A31" s="5">
        <v>1988</v>
      </c>
      <c r="B31" s="10">
        <v>19601.338433399997</v>
      </c>
      <c r="C31" s="10">
        <v>1849.6840499999998</v>
      </c>
      <c r="E31" s="10">
        <v>0</v>
      </c>
      <c r="F31" s="3"/>
      <c r="G31" s="10">
        <v>-480.73426739999996</v>
      </c>
      <c r="H31" s="10">
        <v>-2545.2756162000001</v>
      </c>
      <c r="I31" s="24">
        <f t="shared" si="0"/>
        <v>-502.43286114999717</v>
      </c>
      <c r="K31" s="3"/>
      <c r="L31" s="3"/>
      <c r="M31" s="10">
        <v>-16951.73693435</v>
      </c>
      <c r="N31" s="3"/>
      <c r="S31" s="10">
        <v>-970.84280430000001</v>
      </c>
      <c r="U31" s="3"/>
    </row>
    <row r="32" spans="1:21" x14ac:dyDescent="0.2">
      <c r="A32" s="5">
        <v>1989</v>
      </c>
      <c r="B32" s="10">
        <v>20871.179695799998</v>
      </c>
      <c r="C32" s="10">
        <v>1834.06594</v>
      </c>
      <c r="E32" s="10">
        <v>0</v>
      </c>
      <c r="F32" s="3"/>
      <c r="G32" s="10">
        <v>-720.62934659999996</v>
      </c>
      <c r="H32" s="10">
        <v>-2316.5425781999998</v>
      </c>
      <c r="I32" s="24">
        <f t="shared" si="0"/>
        <v>-443.96188430000211</v>
      </c>
      <c r="K32" s="3"/>
      <c r="L32" s="3"/>
      <c r="M32" s="10">
        <v>-18185.413451299999</v>
      </c>
      <c r="N32" s="3"/>
      <c r="S32" s="10">
        <v>-1038.6983753999998</v>
      </c>
      <c r="U32" s="3"/>
    </row>
    <row r="33" spans="1:21" x14ac:dyDescent="0.2">
      <c r="A33" s="5">
        <v>1990</v>
      </c>
      <c r="B33" s="10">
        <v>19846.0480374</v>
      </c>
      <c r="C33" s="10">
        <v>1820.19</v>
      </c>
      <c r="E33" s="10">
        <v>0</v>
      </c>
      <c r="F33" s="3"/>
      <c r="G33" s="10">
        <v>-614.01400560000002</v>
      </c>
      <c r="H33" s="10">
        <v>-2277.5892443999996</v>
      </c>
      <c r="I33" s="24">
        <f t="shared" si="0"/>
        <v>-436.24842569999487</v>
      </c>
      <c r="K33" s="3"/>
      <c r="L33" s="3"/>
      <c r="M33" s="10">
        <v>-17229.422997300004</v>
      </c>
      <c r="N33" s="3"/>
      <c r="S33" s="10">
        <v>-1108.9633643999998</v>
      </c>
      <c r="U33" s="3"/>
    </row>
    <row r="34" spans="1:21" x14ac:dyDescent="0.2">
      <c r="A34" s="5">
        <v>1991</v>
      </c>
      <c r="B34" s="10">
        <v>21247.122175200002</v>
      </c>
      <c r="C34" s="10">
        <v>1807.74</v>
      </c>
      <c r="E34" s="10">
        <v>0</v>
      </c>
      <c r="F34" s="3"/>
      <c r="G34" s="10">
        <v>-661.63503600000001</v>
      </c>
      <c r="H34" s="10">
        <v>-2031.179382</v>
      </c>
      <c r="I34" s="24">
        <f t="shared" si="0"/>
        <v>-644.84729300000527</v>
      </c>
      <c r="K34" s="3"/>
      <c r="L34" s="3"/>
      <c r="M34" s="10">
        <v>-18057.7956868</v>
      </c>
      <c r="N34" s="3"/>
      <c r="S34" s="10">
        <v>-1659.4047774000001</v>
      </c>
      <c r="U34" s="3"/>
    </row>
    <row r="35" spans="1:21" x14ac:dyDescent="0.2">
      <c r="A35" s="5">
        <v>1992</v>
      </c>
      <c r="B35" s="10">
        <v>21591.755585999999</v>
      </c>
      <c r="C35" s="10">
        <v>1659.17</v>
      </c>
      <c r="E35" s="10">
        <v>0</v>
      </c>
      <c r="F35" s="3"/>
      <c r="G35" s="10">
        <v>-727.94770019999999</v>
      </c>
      <c r="H35" s="10">
        <v>-2195.5198752000001</v>
      </c>
      <c r="I35" s="24">
        <f t="shared" si="0"/>
        <v>-554.95349052500183</v>
      </c>
      <c r="K35" s="3"/>
      <c r="L35" s="3"/>
      <c r="M35" s="10">
        <v>-18420.125929424998</v>
      </c>
      <c r="N35" s="3"/>
      <c r="S35" s="10">
        <v>-1352.37859065</v>
      </c>
      <c r="U35" s="3"/>
    </row>
    <row r="36" spans="1:21" x14ac:dyDescent="0.2">
      <c r="A36" s="5">
        <v>1993</v>
      </c>
      <c r="B36" s="10">
        <v>22988.542865399999</v>
      </c>
      <c r="C36" s="10">
        <v>1422.62</v>
      </c>
      <c r="E36" s="10">
        <v>0</v>
      </c>
      <c r="F36" s="3"/>
      <c r="G36" s="10">
        <v>-841.10713920000001</v>
      </c>
      <c r="H36" s="10">
        <v>-2359.8603684</v>
      </c>
      <c r="I36" s="24">
        <f t="shared" si="0"/>
        <v>-397.60955739999599</v>
      </c>
      <c r="K36" s="3"/>
      <c r="L36" s="3"/>
      <c r="M36" s="10">
        <v>-19767.2333965</v>
      </c>
      <c r="N36" s="3"/>
      <c r="S36" s="10">
        <v>-1045.3524038999999</v>
      </c>
      <c r="U36" s="3"/>
    </row>
    <row r="37" spans="1:21" x14ac:dyDescent="0.2">
      <c r="A37" s="5">
        <v>1994</v>
      </c>
      <c r="B37" s="10">
        <v>23880.695693400001</v>
      </c>
      <c r="C37" s="10">
        <v>1873.31</v>
      </c>
      <c r="E37" s="10">
        <v>0</v>
      </c>
      <c r="F37" s="3"/>
      <c r="G37" s="10">
        <v>-519.36600060000001</v>
      </c>
      <c r="H37" s="10">
        <v>-2898.5284403999999</v>
      </c>
      <c r="I37" s="24">
        <f t="shared" si="0"/>
        <v>-436.61877245000505</v>
      </c>
      <c r="K37" s="3"/>
      <c r="L37" s="3"/>
      <c r="M37" s="10">
        <v>-20787.718127999997</v>
      </c>
      <c r="N37" s="3"/>
      <c r="S37" s="10">
        <v>-1111.77435195</v>
      </c>
      <c r="U37" s="3"/>
    </row>
    <row r="38" spans="1:21" x14ac:dyDescent="0.2">
      <c r="A38" s="5">
        <v>1995</v>
      </c>
      <c r="B38" s="10">
        <v>26246.384533799999</v>
      </c>
      <c r="C38" s="10">
        <v>1763.75</v>
      </c>
      <c r="E38" s="10">
        <v>0</v>
      </c>
      <c r="F38" s="3"/>
      <c r="G38" s="10">
        <v>-1066.5293292000001</v>
      </c>
      <c r="H38" s="10">
        <v>-2730.0907727999997</v>
      </c>
      <c r="I38" s="24">
        <f t="shared" si="0"/>
        <v>-584.68906615000583</v>
      </c>
      <c r="K38" s="3"/>
      <c r="L38" s="3"/>
      <c r="M38" s="10">
        <v>-22431.823836999996</v>
      </c>
      <c r="N38" s="3"/>
      <c r="S38" s="10">
        <v>-1197.00152865</v>
      </c>
      <c r="U38" s="3"/>
    </row>
    <row r="39" spans="1:21" x14ac:dyDescent="0.2">
      <c r="A39" s="5">
        <v>1996</v>
      </c>
      <c r="B39" s="10">
        <v>29874.996343799998</v>
      </c>
      <c r="C39" s="10">
        <v>1737.70295328</v>
      </c>
      <c r="E39" s="10">
        <v>-3.4487999999999999</v>
      </c>
      <c r="F39" s="3"/>
      <c r="G39" s="10">
        <v>-2192.8367088</v>
      </c>
      <c r="H39" s="10">
        <v>-2914.7895324000001</v>
      </c>
      <c r="I39" s="24">
        <f t="shared" si="0"/>
        <v>-499.82944503000135</v>
      </c>
      <c r="K39" s="3"/>
      <c r="L39" s="3"/>
      <c r="M39" s="10">
        <v>-24421.162996499999</v>
      </c>
      <c r="N39" s="3"/>
      <c r="S39" s="10">
        <v>-1580.6318143499998</v>
      </c>
      <c r="U39" s="3"/>
    </row>
    <row r="40" spans="1:21" x14ac:dyDescent="0.2">
      <c r="A40" s="5">
        <v>1997</v>
      </c>
      <c r="B40" s="10">
        <v>31965.1881426</v>
      </c>
      <c r="C40" s="10">
        <v>1413.89087008</v>
      </c>
      <c r="E40" s="10">
        <v>-477.65879999999999</v>
      </c>
      <c r="F40" s="3"/>
      <c r="G40" s="10">
        <v>-3838.5144</v>
      </c>
      <c r="H40" s="10">
        <v>-1675.2545999999998</v>
      </c>
      <c r="I40" s="24">
        <f t="shared" si="0"/>
        <v>-521.73642668000457</v>
      </c>
      <c r="K40" s="3"/>
      <c r="L40" s="3"/>
      <c r="M40" s="10">
        <v>-24965.475100999996</v>
      </c>
      <c r="N40" s="3"/>
      <c r="S40" s="10">
        <v>-1900.4396849999998</v>
      </c>
      <c r="U40" s="3"/>
    </row>
    <row r="41" spans="1:21" x14ac:dyDescent="0.2">
      <c r="A41" s="5">
        <v>1998</v>
      </c>
      <c r="B41" s="10">
        <v>33306.983443799996</v>
      </c>
      <c r="C41" s="10">
        <v>1454.31023</v>
      </c>
      <c r="E41" s="10">
        <v>-640.6146</v>
      </c>
      <c r="F41" s="3"/>
      <c r="G41" s="10">
        <v>-3118.4049599999998</v>
      </c>
      <c r="H41" s="10">
        <v>-1044.1242</v>
      </c>
      <c r="I41" s="24">
        <f t="shared" si="0"/>
        <v>-519.25424580000072</v>
      </c>
      <c r="K41" s="3"/>
      <c r="L41" s="3"/>
      <c r="M41" s="10">
        <v>-26703.393727999999</v>
      </c>
      <c r="N41" s="3"/>
      <c r="S41" s="10">
        <v>-2735.5019400000001</v>
      </c>
      <c r="U41" s="3"/>
    </row>
    <row r="42" spans="1:21" x14ac:dyDescent="0.2">
      <c r="A42" s="5">
        <v>1999</v>
      </c>
      <c r="B42" s="10">
        <v>36579.248855999998</v>
      </c>
      <c r="C42" s="10">
        <v>0</v>
      </c>
      <c r="E42" s="10">
        <v>-817.36559999999997</v>
      </c>
      <c r="F42" s="3"/>
      <c r="G42" s="10">
        <v>-2022.5487599999999</v>
      </c>
      <c r="H42" s="10">
        <v>-755.20097999999996</v>
      </c>
      <c r="I42" s="24">
        <f t="shared" si="0"/>
        <v>91.668960711998352</v>
      </c>
      <c r="K42" s="3"/>
      <c r="L42" s="3"/>
      <c r="M42" s="10">
        <v>-30171.740436712</v>
      </c>
      <c r="N42" s="3"/>
      <c r="S42" s="10">
        <v>-2904.0620400000003</v>
      </c>
      <c r="U42" s="3"/>
    </row>
    <row r="43" spans="1:21" x14ac:dyDescent="0.2">
      <c r="A43" s="5">
        <v>2000</v>
      </c>
      <c r="B43" s="10">
        <v>38687.000220000002</v>
      </c>
      <c r="C43" s="10">
        <v>0</v>
      </c>
      <c r="E43" s="10">
        <v>-1912.3595999999998</v>
      </c>
      <c r="F43" s="3"/>
      <c r="G43" s="10">
        <v>-2062.9683091136158</v>
      </c>
      <c r="H43" s="10">
        <v>-535.42619999999999</v>
      </c>
      <c r="I43" s="24">
        <f t="shared" si="0"/>
        <v>749.27584226098361</v>
      </c>
      <c r="K43" s="3"/>
      <c r="L43" s="3"/>
      <c r="M43" s="10">
        <v>-31826.51649314737</v>
      </c>
      <c r="N43" s="3"/>
      <c r="S43" s="10">
        <v>-3099.0054599999999</v>
      </c>
      <c r="U43" s="3"/>
    </row>
    <row r="44" spans="1:21" x14ac:dyDescent="0.2">
      <c r="A44" s="5">
        <v>2001</v>
      </c>
      <c r="B44" s="10">
        <v>39585.7575</v>
      </c>
      <c r="C44" s="10">
        <v>0</v>
      </c>
      <c r="E44" s="10">
        <v>-2163.2597999999998</v>
      </c>
      <c r="F44" s="3"/>
      <c r="G44" s="10">
        <v>-2775.0916748286008</v>
      </c>
      <c r="H44" s="10">
        <v>-552.32531999999992</v>
      </c>
      <c r="I44" s="24">
        <f t="shared" si="0"/>
        <v>296.44232876335263</v>
      </c>
      <c r="K44" s="3"/>
      <c r="L44" s="3"/>
      <c r="M44" s="10">
        <v>-31194.916533934746</v>
      </c>
      <c r="N44" s="3"/>
      <c r="S44" s="10">
        <v>-3196.6064999999999</v>
      </c>
      <c r="U44" s="3"/>
    </row>
    <row r="45" spans="1:21" x14ac:dyDescent="0.2">
      <c r="A45" s="5">
        <v>2002</v>
      </c>
      <c r="B45" s="10">
        <v>40055.311580810427</v>
      </c>
      <c r="C45" s="10">
        <v>82.550970000000007</v>
      </c>
      <c r="E45" s="10">
        <v>-2326.2156</v>
      </c>
      <c r="F45" s="3"/>
      <c r="G45" s="10">
        <v>-2790.3756985092</v>
      </c>
      <c r="H45" s="10">
        <v>-729.93852000000004</v>
      </c>
      <c r="I45" s="24">
        <f t="shared" si="0"/>
        <v>11.822318604894463</v>
      </c>
      <c r="K45" s="3"/>
      <c r="L45" s="3"/>
      <c r="M45" s="10">
        <v>-30997.997570906115</v>
      </c>
      <c r="N45" s="3"/>
      <c r="S45" s="10">
        <v>-3305.1574799999999</v>
      </c>
      <c r="U45" s="3"/>
    </row>
    <row r="46" spans="1:21" x14ac:dyDescent="0.2">
      <c r="A46" s="5">
        <v>2003</v>
      </c>
      <c r="B46" s="10">
        <v>43927.142485072167</v>
      </c>
      <c r="C46" s="10">
        <v>70.751773</v>
      </c>
      <c r="E46" s="10">
        <v>-2565.0450000000001</v>
      </c>
      <c r="F46" s="3"/>
      <c r="G46" s="10">
        <v>-2418.4513056276019</v>
      </c>
      <c r="H46" s="10">
        <v>-980.06273999999996</v>
      </c>
      <c r="I46" s="24">
        <f t="shared" si="0"/>
        <v>-207.6815039198691</v>
      </c>
      <c r="K46" s="3"/>
      <c r="L46" s="3"/>
      <c r="M46" s="10">
        <v>-34442.173828524697</v>
      </c>
      <c r="N46" s="3"/>
      <c r="S46" s="10">
        <v>-3384.4798799999999</v>
      </c>
      <c r="U46" s="3"/>
    </row>
    <row r="47" spans="1:21" x14ac:dyDescent="0.2">
      <c r="A47" s="5">
        <v>2004</v>
      </c>
      <c r="B47" s="10">
        <v>44969.755472137775</v>
      </c>
      <c r="C47" s="10">
        <v>1513.92</v>
      </c>
      <c r="E47" s="10">
        <v>-2642.1472349999999</v>
      </c>
      <c r="F47" s="3"/>
      <c r="G47" s="10">
        <v>-1508.2824427185421</v>
      </c>
      <c r="H47" s="10">
        <v>-717.35040000000004</v>
      </c>
      <c r="I47" s="24">
        <f t="shared" si="0"/>
        <v>-147.26061017967277</v>
      </c>
      <c r="K47" s="3"/>
      <c r="L47" s="3"/>
      <c r="M47" s="10">
        <v>-37826.70198423956</v>
      </c>
      <c r="N47" s="3"/>
      <c r="S47" s="10">
        <v>-3641.9327999999996</v>
      </c>
      <c r="U47" s="3"/>
    </row>
    <row r="48" spans="1:21" x14ac:dyDescent="0.2">
      <c r="A48" s="5">
        <v>2005</v>
      </c>
      <c r="B48" s="10">
        <v>44212.408428792347</v>
      </c>
      <c r="C48" s="10">
        <v>1441.71</v>
      </c>
      <c r="E48" s="10">
        <v>-2603.7569177999999</v>
      </c>
      <c r="F48" s="3"/>
      <c r="G48" s="10">
        <v>-1104.4056320256552</v>
      </c>
      <c r="H48" s="10">
        <v>-583.70940000000007</v>
      </c>
      <c r="I48" s="24">
        <f t="shared" si="0"/>
        <v>288.06510591334336</v>
      </c>
      <c r="K48" s="3"/>
      <c r="L48" s="3"/>
      <c r="M48" s="10">
        <v>-38162.712584880035</v>
      </c>
      <c r="N48" s="3"/>
      <c r="S48" s="10">
        <v>-3487.5990000000002</v>
      </c>
      <c r="U48" s="3"/>
    </row>
    <row r="49" spans="1:21" x14ac:dyDescent="0.2">
      <c r="A49" s="5">
        <v>2006</v>
      </c>
      <c r="B49" s="10">
        <v>44528.986480379805</v>
      </c>
      <c r="C49" s="10">
        <v>1514.501</v>
      </c>
      <c r="E49" s="10">
        <v>-2156.9122835999997</v>
      </c>
      <c r="F49" s="3"/>
      <c r="G49" s="10">
        <v>-775.20500721900032</v>
      </c>
      <c r="H49" s="10">
        <v>-604.05732</v>
      </c>
      <c r="I49" s="24">
        <f t="shared" si="0"/>
        <v>601.52102186719549</v>
      </c>
      <c r="K49" s="3"/>
      <c r="L49" s="3"/>
      <c r="M49" s="10">
        <v>-39647.963091427991</v>
      </c>
      <c r="N49" s="3"/>
      <c r="S49" s="10">
        <v>-3460.8707999999997</v>
      </c>
      <c r="U49" s="3"/>
    </row>
    <row r="50" spans="1:21" x14ac:dyDescent="0.2">
      <c r="A50" s="6">
        <v>2007</v>
      </c>
      <c r="B50" s="15">
        <v>44733</v>
      </c>
      <c r="C50" s="19">
        <v>1412.4939999999999</v>
      </c>
      <c r="E50" s="19">
        <v>-664.12248299999999</v>
      </c>
      <c r="F50" s="3"/>
      <c r="G50" s="19">
        <v>-736.3187999999999</v>
      </c>
      <c r="H50" s="19">
        <v>-736.3187999999999</v>
      </c>
      <c r="I50" s="24">
        <f t="shared" si="0"/>
        <v>-191.34653945899663</v>
      </c>
      <c r="K50" s="3"/>
      <c r="L50" s="3"/>
      <c r="M50" s="15">
        <v>-40012.843657541001</v>
      </c>
      <c r="N50" s="3"/>
      <c r="S50" s="19">
        <v>-3804.5437199999997</v>
      </c>
      <c r="U50" s="3"/>
    </row>
    <row r="51" spans="1:21" x14ac:dyDescent="0.2">
      <c r="A51" s="6">
        <v>2008</v>
      </c>
      <c r="B51" s="15">
        <v>44388</v>
      </c>
      <c r="C51" s="19">
        <v>745.34</v>
      </c>
      <c r="E51" s="19">
        <v>-114.000084</v>
      </c>
      <c r="F51" s="3"/>
      <c r="G51" s="19">
        <v>-738.04319999999996</v>
      </c>
      <c r="H51" s="19">
        <v>-738.04319999999996</v>
      </c>
      <c r="I51" s="24">
        <f t="shared" si="0"/>
        <v>592.70652359480891</v>
      </c>
      <c r="K51" s="3"/>
      <c r="L51" s="3"/>
      <c r="M51" s="15">
        <v>-40041.372239594806</v>
      </c>
      <c r="N51" s="3"/>
      <c r="S51" s="19">
        <v>-4094.5877999999998</v>
      </c>
      <c r="U51" s="3"/>
    </row>
    <row r="52" spans="1:21" x14ac:dyDescent="0.2">
      <c r="A52" s="6">
        <v>2009</v>
      </c>
      <c r="B52" s="15">
        <v>42626</v>
      </c>
      <c r="C52" s="19">
        <v>1405.9369999999999</v>
      </c>
      <c r="E52" s="19">
        <v>-249.56637659999998</v>
      </c>
      <c r="F52" s="3"/>
      <c r="G52" s="19">
        <v>-954.27238080599955</v>
      </c>
      <c r="H52" s="19">
        <v>-772.14251161799928</v>
      </c>
      <c r="I52" s="24">
        <f t="shared" si="0"/>
        <v>-282.76716225200835</v>
      </c>
      <c r="K52" s="3"/>
      <c r="L52" s="3"/>
      <c r="M52" s="15">
        <v>-37430.765982871999</v>
      </c>
      <c r="N52" s="3"/>
      <c r="S52" s="19">
        <v>-4342.4225858519985</v>
      </c>
      <c r="U52" s="3"/>
    </row>
    <row r="53" spans="1:21" x14ac:dyDescent="0.2">
      <c r="A53" s="6">
        <v>2010</v>
      </c>
      <c r="B53" s="15">
        <v>41501</v>
      </c>
      <c r="C53" s="19">
        <v>1826.83</v>
      </c>
      <c r="E53" s="19">
        <v>-132.95123999999998</v>
      </c>
      <c r="F53" s="3"/>
      <c r="G53" s="19">
        <v>-1148.9160138660004</v>
      </c>
      <c r="H53" s="19">
        <v>-753.3008722619993</v>
      </c>
      <c r="I53" s="24">
        <f t="shared" si="0"/>
        <v>-37.649675011603904</v>
      </c>
      <c r="K53" s="3"/>
      <c r="L53" s="3"/>
      <c r="M53" s="15">
        <v>-37115.965685266397</v>
      </c>
      <c r="N53" s="3"/>
      <c r="S53" s="19">
        <v>-4139.0465135939976</v>
      </c>
      <c r="U53" s="3"/>
    </row>
    <row r="54" spans="1:21" x14ac:dyDescent="0.2">
      <c r="A54" s="6">
        <v>2011</v>
      </c>
      <c r="B54" s="15">
        <v>40135</v>
      </c>
      <c r="C54" s="19">
        <v>2808.72</v>
      </c>
      <c r="E54" s="19">
        <v>-65.527199999999993</v>
      </c>
      <c r="F54" s="3"/>
      <c r="G54" s="19">
        <v>-951.86879999999996</v>
      </c>
      <c r="H54" s="19">
        <v>-741.49199999999996</v>
      </c>
      <c r="I54" s="24">
        <f t="shared" si="0"/>
        <v>-969.18725043521317</v>
      </c>
      <c r="K54" s="3"/>
      <c r="L54" s="3"/>
      <c r="M54" s="15">
        <v>-36094.328749564796</v>
      </c>
      <c r="N54" s="3"/>
      <c r="S54" s="19">
        <v>-4121.3159999999998</v>
      </c>
      <c r="U54" s="3"/>
    </row>
    <row r="55" spans="1:21" x14ac:dyDescent="0.2">
      <c r="A55" s="6">
        <v>2012</v>
      </c>
      <c r="B55" s="15">
        <v>38895</v>
      </c>
      <c r="C55" s="19">
        <v>4843.05</v>
      </c>
      <c r="E55" s="19">
        <v>-37.074599999999997</v>
      </c>
      <c r="F55" s="3"/>
      <c r="G55" s="19">
        <v>-571.6386</v>
      </c>
      <c r="H55" s="19">
        <v>-783.73979999999995</v>
      </c>
      <c r="I55" s="24">
        <f t="shared" si="0"/>
        <v>224.08890600000177</v>
      </c>
      <c r="K55" s="3"/>
      <c r="L55" s="3"/>
      <c r="M55" s="15">
        <v>-38412.157506000003</v>
      </c>
      <c r="N55" s="3"/>
      <c r="S55" s="19">
        <v>-4157.5284000000001</v>
      </c>
      <c r="U55" s="3"/>
    </row>
    <row r="56" spans="1:21" x14ac:dyDescent="0.2">
      <c r="A56" s="6">
        <v>2013</v>
      </c>
      <c r="B56" s="15">
        <v>36782</v>
      </c>
      <c r="C56" s="19">
        <v>4722.7</v>
      </c>
      <c r="E56" s="19">
        <v>-20.692799999999998</v>
      </c>
      <c r="F56" s="3"/>
      <c r="G56" s="19">
        <v>-236.24279999999999</v>
      </c>
      <c r="H56" s="19">
        <v>-942.38459999999998</v>
      </c>
      <c r="I56" s="24">
        <f t="shared" si="0"/>
        <v>69.490789696797947</v>
      </c>
      <c r="K56" s="3"/>
      <c r="L56" s="3"/>
      <c r="M56" s="15">
        <v>-36229.412989696801</v>
      </c>
      <c r="N56" s="3"/>
      <c r="S56" s="19">
        <v>-4145.4575999999997</v>
      </c>
      <c r="U56" s="3"/>
    </row>
    <row r="57" spans="1:21" x14ac:dyDescent="0.2">
      <c r="A57" s="6">
        <v>2014</v>
      </c>
      <c r="B57" s="15">
        <v>36567</v>
      </c>
      <c r="C57" s="19">
        <v>4957.3590649499993</v>
      </c>
      <c r="E57" s="19">
        <v>-7.0709021999999999</v>
      </c>
      <c r="F57" s="3"/>
      <c r="G57" s="19">
        <v>-76.735799999999998</v>
      </c>
      <c r="H57" s="19">
        <v>-824.26319999999998</v>
      </c>
      <c r="I57" s="24">
        <f t="shared" si="0"/>
        <v>-305.5654713403901</v>
      </c>
      <c r="K57" s="3"/>
      <c r="L57" s="3"/>
      <c r="M57" s="15">
        <v>-36010.981436809598</v>
      </c>
      <c r="N57" s="3"/>
      <c r="S57" s="19">
        <v>-4299.7422546000043</v>
      </c>
      <c r="U57" s="3"/>
    </row>
    <row r="58" spans="1:21" x14ac:dyDescent="0.2">
      <c r="A58" s="6">
        <v>2015</v>
      </c>
      <c r="B58" s="15">
        <v>37786</v>
      </c>
      <c r="C58" s="19">
        <v>4956.9716499999995</v>
      </c>
      <c r="E58" s="19">
        <v>-0.47593439999999998</v>
      </c>
      <c r="F58" s="3"/>
      <c r="G58" s="19">
        <v>-55.771691525999969</v>
      </c>
      <c r="H58" s="19">
        <v>-939.42112375799763</v>
      </c>
      <c r="I58" s="24">
        <f t="shared" si="0"/>
        <v>216.24346087075082</v>
      </c>
      <c r="K58" s="3"/>
      <c r="L58" s="3"/>
      <c r="M58" s="15">
        <v>-37431.922193478764</v>
      </c>
      <c r="N58" s="3"/>
      <c r="S58" s="19">
        <v>-4531.6241677079915</v>
      </c>
      <c r="U58" s="3"/>
    </row>
    <row r="60" spans="1:21" x14ac:dyDescent="0.2">
      <c r="C60" s="1" t="s">
        <v>14</v>
      </c>
    </row>
    <row r="61" spans="1:21" x14ac:dyDescent="0.2">
      <c r="C61" s="1" t="s">
        <v>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58"/>
  <sheetViews>
    <sheetView workbookViewId="0">
      <selection activeCell="I58" sqref="I58"/>
    </sheetView>
  </sheetViews>
  <sheetFormatPr defaultColWidth="11.44140625" defaultRowHeight="10.199999999999999" x14ac:dyDescent="0.2"/>
  <cols>
    <col min="1" max="1" width="11.44140625" style="1"/>
    <col min="2" max="9" width="8" style="1" customWidth="1"/>
    <col min="10" max="10" width="3.109375" style="1" customWidth="1"/>
    <col min="11" max="19" width="7.88671875" style="1" customWidth="1"/>
    <col min="20" max="20" width="3.33203125" style="1" customWidth="1"/>
    <col min="21" max="26" width="7" style="1" customWidth="1"/>
    <col min="27" max="16384" width="11.44140625" style="1"/>
  </cols>
  <sheetData>
    <row r="1" spans="1:26" x14ac:dyDescent="0.2">
      <c r="A1" s="25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9036.0810000000001</v>
      </c>
      <c r="C3" s="3">
        <v>3279.3207000000002</v>
      </c>
      <c r="D3" s="3">
        <v>-187.0508474576271</v>
      </c>
      <c r="E3" s="3">
        <v>0</v>
      </c>
      <c r="F3" s="3"/>
      <c r="I3" s="24">
        <f>-SUM(B3:H3)-N3-S3</f>
        <v>0.2345074576260231</v>
      </c>
      <c r="N3" s="3">
        <v>-12128.585359999999</v>
      </c>
      <c r="O3" s="3"/>
      <c r="S3" s="3">
        <v>0</v>
      </c>
      <c r="T3" s="3"/>
    </row>
    <row r="4" spans="1:26" x14ac:dyDescent="0.2">
      <c r="A4" s="5">
        <v>1961</v>
      </c>
      <c r="B4" s="3">
        <v>11880.02794</v>
      </c>
      <c r="C4" s="3">
        <v>1853.03251</v>
      </c>
      <c r="D4" s="3">
        <v>-338.60225988700569</v>
      </c>
      <c r="E4" s="3">
        <v>0</v>
      </c>
      <c r="F4" s="3"/>
      <c r="I4" s="24">
        <f t="shared" ref="I4:I58" si="0">-SUM(B4:H4)-N4-S4</f>
        <v>-178.5794101129959</v>
      </c>
      <c r="N4" s="3">
        <v>-13215.878779999999</v>
      </c>
      <c r="O4" s="3"/>
      <c r="S4" s="3">
        <v>0</v>
      </c>
      <c r="T4" s="3"/>
    </row>
    <row r="5" spans="1:26" x14ac:dyDescent="0.2">
      <c r="A5" s="5">
        <v>1962</v>
      </c>
      <c r="B5" s="3">
        <v>13896.03191</v>
      </c>
      <c r="C5" s="3">
        <v>1081.75584</v>
      </c>
      <c r="D5" s="3">
        <v>230.79661016949152</v>
      </c>
      <c r="E5" s="3">
        <v>0</v>
      </c>
      <c r="F5" s="3"/>
      <c r="I5" s="24">
        <f t="shared" si="0"/>
        <v>-281.9280001694915</v>
      </c>
      <c r="N5" s="3">
        <v>-14926.656359999999</v>
      </c>
      <c r="O5" s="3"/>
      <c r="S5" s="3">
        <v>0</v>
      </c>
      <c r="T5" s="3"/>
    </row>
    <row r="6" spans="1:26" x14ac:dyDescent="0.2">
      <c r="A6" s="5">
        <v>1963</v>
      </c>
      <c r="B6" s="3">
        <v>13745.294390000001</v>
      </c>
      <c r="C6" s="3">
        <v>845.14310999999998</v>
      </c>
      <c r="D6" s="3">
        <v>234.21581920903955</v>
      </c>
      <c r="E6" s="3">
        <v>0</v>
      </c>
      <c r="F6" s="3"/>
      <c r="I6" s="24">
        <f t="shared" si="0"/>
        <v>-311.74015920903912</v>
      </c>
      <c r="N6" s="3">
        <v>-14512.91316</v>
      </c>
      <c r="O6" s="3"/>
      <c r="S6" s="3">
        <v>0</v>
      </c>
      <c r="T6" s="3"/>
    </row>
    <row r="7" spans="1:26" x14ac:dyDescent="0.2">
      <c r="A7" s="5">
        <v>1964</v>
      </c>
      <c r="B7" s="3">
        <v>14188.908660000001</v>
      </c>
      <c r="C7" s="3">
        <v>1520.0594799999999</v>
      </c>
      <c r="D7" s="3">
        <v>52.394350282485874</v>
      </c>
      <c r="E7" s="3">
        <v>0</v>
      </c>
      <c r="F7" s="3"/>
      <c r="I7" s="24">
        <f t="shared" si="0"/>
        <v>-333.70110028248564</v>
      </c>
      <c r="N7" s="3">
        <v>-15427.661390000001</v>
      </c>
      <c r="O7" s="3"/>
      <c r="S7" s="3">
        <v>0</v>
      </c>
      <c r="T7" s="3"/>
    </row>
    <row r="8" spans="1:26" x14ac:dyDescent="0.2">
      <c r="A8" s="5">
        <v>1965</v>
      </c>
      <c r="B8" s="3">
        <v>13905.99546</v>
      </c>
      <c r="C8" s="3">
        <v>3741.0055300000004</v>
      </c>
      <c r="D8" s="3">
        <v>0</v>
      </c>
      <c r="E8" s="3">
        <v>0</v>
      </c>
      <c r="F8" s="3"/>
      <c r="I8" s="24">
        <f t="shared" si="0"/>
        <v>-296.45454999999856</v>
      </c>
      <c r="N8" s="3">
        <v>-17350.546440000002</v>
      </c>
      <c r="O8" s="3"/>
      <c r="S8" s="3">
        <v>0</v>
      </c>
      <c r="T8" s="3"/>
    </row>
    <row r="9" spans="1:26" x14ac:dyDescent="0.2">
      <c r="A9" s="5">
        <v>1966</v>
      </c>
      <c r="B9" s="3">
        <v>14823.382540000001</v>
      </c>
      <c r="C9" s="3">
        <v>3669.1531600000003</v>
      </c>
      <c r="D9" s="3">
        <v>105.09039548022599</v>
      </c>
      <c r="E9" s="3">
        <v>-3.33216</v>
      </c>
      <c r="F9" s="3"/>
      <c r="I9" s="24">
        <f t="shared" si="0"/>
        <v>-290.16500548022668</v>
      </c>
      <c r="N9" s="3">
        <v>-18304.128929999999</v>
      </c>
      <c r="O9" s="3"/>
      <c r="S9" s="3">
        <v>0</v>
      </c>
      <c r="T9" s="3"/>
    </row>
    <row r="10" spans="1:26" x14ac:dyDescent="0.2">
      <c r="A10" s="5">
        <v>1967</v>
      </c>
      <c r="B10" s="3">
        <v>16226.151589999999</v>
      </c>
      <c r="C10" s="3">
        <v>2595.1839300000001</v>
      </c>
      <c r="D10" s="3">
        <v>-304.91299435028247</v>
      </c>
      <c r="E10" s="3">
        <v>-45.657890000000002</v>
      </c>
      <c r="F10" s="3"/>
      <c r="I10" s="24">
        <f t="shared" si="0"/>
        <v>85.75227435027773</v>
      </c>
      <c r="N10" s="3">
        <v>-18556.516909999998</v>
      </c>
      <c r="O10" s="3"/>
      <c r="S10" s="3">
        <v>0</v>
      </c>
      <c r="T10" s="3"/>
    </row>
    <row r="11" spans="1:26" x14ac:dyDescent="0.2">
      <c r="A11" s="5">
        <v>1968</v>
      </c>
      <c r="B11" s="3">
        <v>17756.442510000001</v>
      </c>
      <c r="C11" s="3">
        <v>2091.9975100000001</v>
      </c>
      <c r="D11" s="3">
        <v>28.158192090395481</v>
      </c>
      <c r="E11" s="3">
        <v>-288.80856</v>
      </c>
      <c r="F11" s="3"/>
      <c r="I11" s="24">
        <f t="shared" si="0"/>
        <v>-158.66868209039603</v>
      </c>
      <c r="N11" s="3">
        <v>-19429.12097</v>
      </c>
      <c r="O11" s="3"/>
      <c r="S11" s="3">
        <v>0</v>
      </c>
      <c r="T11" s="3"/>
    </row>
    <row r="12" spans="1:26" x14ac:dyDescent="0.2">
      <c r="A12" s="5">
        <v>1969</v>
      </c>
      <c r="B12" s="3">
        <v>18406.398830000002</v>
      </c>
      <c r="C12" s="3">
        <v>2375.2231000000002</v>
      </c>
      <c r="D12" s="3">
        <v>-162.01016949152543</v>
      </c>
      <c r="E12" s="3">
        <v>-39.7652</v>
      </c>
      <c r="F12" s="3"/>
      <c r="I12" s="24">
        <f t="shared" si="0"/>
        <v>-45.190730508471461</v>
      </c>
      <c r="N12" s="3">
        <v>-20534.655830000003</v>
      </c>
      <c r="O12" s="3"/>
      <c r="S12" s="3">
        <v>0</v>
      </c>
      <c r="T12" s="3"/>
    </row>
    <row r="13" spans="1:26" x14ac:dyDescent="0.2">
      <c r="A13" s="5">
        <v>1970</v>
      </c>
      <c r="B13" s="3">
        <v>20290.610710000001</v>
      </c>
      <c r="C13" s="3">
        <v>1498.4146799999999</v>
      </c>
      <c r="D13" s="3">
        <v>218.22598870056498</v>
      </c>
      <c r="E13" s="3">
        <v>-32.377310000000001</v>
      </c>
      <c r="F13" s="3"/>
      <c r="I13" s="24">
        <f t="shared" si="0"/>
        <v>-64.454398361583031</v>
      </c>
      <c r="N13" s="3">
        <v>-21804.82645</v>
      </c>
      <c r="O13" s="3"/>
      <c r="S13" s="3">
        <v>-105.59322033898306</v>
      </c>
      <c r="T13" s="3"/>
    </row>
    <row r="14" spans="1:26" x14ac:dyDescent="0.2">
      <c r="A14" s="5">
        <v>1971</v>
      </c>
      <c r="B14" s="3">
        <v>21863.078730000001</v>
      </c>
      <c r="C14" s="3">
        <v>2260.8082600000002</v>
      </c>
      <c r="D14" s="3">
        <v>-185.03954802259886</v>
      </c>
      <c r="E14" s="3">
        <v>-27.549060000000001</v>
      </c>
      <c r="F14" s="3"/>
      <c r="I14" s="24">
        <f t="shared" si="0"/>
        <v>-75.123748531073602</v>
      </c>
      <c r="N14" s="3">
        <v>-23741.64356</v>
      </c>
      <c r="O14" s="3"/>
      <c r="S14" s="3">
        <v>-94.531073446327696</v>
      </c>
      <c r="T14" s="3"/>
    </row>
    <row r="15" spans="1:26" x14ac:dyDescent="0.2">
      <c r="A15" s="5">
        <v>1972</v>
      </c>
      <c r="B15" s="3">
        <v>22422.173170000002</v>
      </c>
      <c r="C15" s="3">
        <v>1544.78368</v>
      </c>
      <c r="D15" s="3">
        <v>150.84745762711862</v>
      </c>
      <c r="E15" s="3">
        <v>-23.759439999999998</v>
      </c>
      <c r="F15" s="3"/>
      <c r="I15" s="24">
        <f t="shared" si="0"/>
        <v>-86.441576836160309</v>
      </c>
      <c r="N15" s="3">
        <v>-23939.219109999998</v>
      </c>
      <c r="O15" s="3"/>
      <c r="S15" s="3">
        <v>-68.384180790960457</v>
      </c>
      <c r="T15" s="3"/>
    </row>
    <row r="16" spans="1:26" x14ac:dyDescent="0.2">
      <c r="A16" s="5">
        <v>1973</v>
      </c>
      <c r="B16" s="3">
        <v>21752.429479999999</v>
      </c>
      <c r="C16" s="3">
        <v>3021.1833199999996</v>
      </c>
      <c r="D16" s="3">
        <v>-29.163841807909602</v>
      </c>
      <c r="E16" s="3">
        <v>-26.294160000000002</v>
      </c>
      <c r="F16" s="3"/>
      <c r="I16" s="24">
        <f t="shared" si="0"/>
        <v>-315.54502485875372</v>
      </c>
      <c r="N16" s="3">
        <v>-24343.276440000001</v>
      </c>
      <c r="O16" s="3"/>
      <c r="S16" s="3">
        <v>-59.333333333333336</v>
      </c>
      <c r="T16" s="3"/>
    </row>
    <row r="17" spans="1:20" x14ac:dyDescent="0.2">
      <c r="A17" s="5">
        <v>1974</v>
      </c>
      <c r="B17" s="3">
        <v>21379.81496</v>
      </c>
      <c r="C17" s="3">
        <v>3052.4080800000002</v>
      </c>
      <c r="D17" s="3">
        <v>-354.99435028248587</v>
      </c>
      <c r="E17" s="3">
        <v>-71.932469999999995</v>
      </c>
      <c r="F17" s="3"/>
      <c r="I17" s="24">
        <f t="shared" si="0"/>
        <v>68.986776158193123</v>
      </c>
      <c r="N17" s="3">
        <v>-24024.000510000002</v>
      </c>
      <c r="O17" s="3"/>
      <c r="S17" s="3">
        <v>-50.282485875706215</v>
      </c>
      <c r="T17" s="3"/>
    </row>
    <row r="18" spans="1:20" x14ac:dyDescent="0.2">
      <c r="A18" s="5">
        <v>1975</v>
      </c>
      <c r="B18" s="3">
        <v>20441.719359999999</v>
      </c>
      <c r="C18" s="3">
        <v>2212.2543100000003</v>
      </c>
      <c r="D18" s="3">
        <v>185.03954802259886</v>
      </c>
      <c r="E18" s="3">
        <v>-16.042249999999999</v>
      </c>
      <c r="F18" s="3"/>
      <c r="I18" s="24">
        <f t="shared" si="0"/>
        <v>-398.40578977401577</v>
      </c>
      <c r="N18" s="3">
        <v>-22347.130149999997</v>
      </c>
      <c r="O18" s="3"/>
      <c r="S18" s="3">
        <v>-77.435028248587585</v>
      </c>
      <c r="T18" s="3"/>
    </row>
    <row r="19" spans="1:20" x14ac:dyDescent="0.2">
      <c r="A19" s="5">
        <v>1976</v>
      </c>
      <c r="B19" s="3">
        <v>20601.24207</v>
      </c>
      <c r="C19" s="3">
        <v>3136.4578999999999</v>
      </c>
      <c r="D19" s="3">
        <v>38.214689265536727</v>
      </c>
      <c r="E19" s="3">
        <v>0</v>
      </c>
      <c r="F19" s="3"/>
      <c r="I19" s="24">
        <f t="shared" si="0"/>
        <v>-189.52656598870107</v>
      </c>
      <c r="N19" s="3">
        <v>-23455.653630000001</v>
      </c>
      <c r="O19" s="3"/>
      <c r="S19" s="3">
        <v>-130.73446327683615</v>
      </c>
      <c r="T19" s="3"/>
    </row>
    <row r="20" spans="1:20" x14ac:dyDescent="0.2">
      <c r="A20" s="5">
        <v>1977</v>
      </c>
      <c r="B20" s="3">
        <v>22292.127260000001</v>
      </c>
      <c r="C20" s="3">
        <v>3037.9411299999997</v>
      </c>
      <c r="D20" s="3">
        <v>-198.11299435028246</v>
      </c>
      <c r="E20" s="3">
        <v>0</v>
      </c>
      <c r="F20" s="3"/>
      <c r="I20" s="24">
        <f t="shared" si="0"/>
        <v>168.62885310734299</v>
      </c>
      <c r="N20" s="3">
        <v>-25153.759389999999</v>
      </c>
      <c r="O20" s="3"/>
      <c r="S20" s="3">
        <v>-146.82485875706215</v>
      </c>
      <c r="T20" s="3"/>
    </row>
    <row r="21" spans="1:20" x14ac:dyDescent="0.2">
      <c r="A21" s="5">
        <v>1978</v>
      </c>
      <c r="B21" s="3">
        <v>23366.843199999999</v>
      </c>
      <c r="C21" s="3">
        <v>2203.9025499999998</v>
      </c>
      <c r="D21" s="3">
        <v>130.73446327683615</v>
      </c>
      <c r="E21" s="3">
        <v>0</v>
      </c>
      <c r="F21" s="3"/>
      <c r="I21" s="24">
        <f t="shared" si="0"/>
        <v>-445.4993704519768</v>
      </c>
      <c r="N21" s="3">
        <v>-25088.037339999999</v>
      </c>
      <c r="O21" s="3"/>
      <c r="S21" s="3">
        <v>-167.94350282485877</v>
      </c>
      <c r="T21" s="3"/>
    </row>
    <row r="22" spans="1:20" x14ac:dyDescent="0.2">
      <c r="A22" s="5">
        <v>1979</v>
      </c>
      <c r="B22" s="3">
        <v>24416.184350000003</v>
      </c>
      <c r="C22" s="3">
        <v>1788.3891400000002</v>
      </c>
      <c r="D22" s="3">
        <v>73.412429378531073</v>
      </c>
      <c r="E22" s="3">
        <v>0</v>
      </c>
      <c r="F22" s="3"/>
      <c r="I22" s="24">
        <f t="shared" si="0"/>
        <v>-353.61350271186649</v>
      </c>
      <c r="N22" s="3">
        <v>-25805.705750000001</v>
      </c>
      <c r="O22" s="3"/>
      <c r="S22" s="3">
        <v>-118.66666666666667</v>
      </c>
      <c r="T22" s="3"/>
    </row>
    <row r="23" spans="1:20" x14ac:dyDescent="0.2">
      <c r="A23" s="5">
        <v>1980</v>
      </c>
      <c r="B23" s="3">
        <v>25423.921559999999</v>
      </c>
      <c r="C23" s="3">
        <v>2250.7610499999996</v>
      </c>
      <c r="D23" s="3">
        <v>-434.4406779661017</v>
      </c>
      <c r="E23" s="3">
        <v>0</v>
      </c>
      <c r="F23" s="3"/>
      <c r="I23" s="24">
        <f t="shared" si="0"/>
        <v>-322.34671661016785</v>
      </c>
      <c r="N23" s="3">
        <v>-26830.403690000003</v>
      </c>
      <c r="O23" s="3"/>
      <c r="S23" s="3">
        <v>-87.491525423728817</v>
      </c>
      <c r="T23" s="3"/>
    </row>
    <row r="24" spans="1:20" x14ac:dyDescent="0.2">
      <c r="A24" s="5">
        <v>1981</v>
      </c>
      <c r="B24" s="3">
        <v>25674.15841</v>
      </c>
      <c r="C24" s="3">
        <v>1288.13616</v>
      </c>
      <c r="D24" s="3">
        <v>101.57062146892655</v>
      </c>
      <c r="E24" s="3">
        <v>0</v>
      </c>
      <c r="F24" s="3"/>
      <c r="I24" s="24">
        <f t="shared" si="0"/>
        <v>-83.036899435029667</v>
      </c>
      <c r="N24" s="3">
        <v>-26881.268969999997</v>
      </c>
      <c r="O24" s="3"/>
      <c r="S24" s="3">
        <v>-99.559322033898312</v>
      </c>
      <c r="T24" s="3"/>
    </row>
    <row r="25" spans="1:20" x14ac:dyDescent="0.2">
      <c r="A25" s="5">
        <v>1982</v>
      </c>
      <c r="B25" s="3">
        <v>25338.39256</v>
      </c>
      <c r="C25" s="3">
        <v>732.42994999999996</v>
      </c>
      <c r="D25" s="3">
        <v>205.15254237288138</v>
      </c>
      <c r="E25" s="3">
        <v>0</v>
      </c>
      <c r="F25" s="3"/>
      <c r="I25" s="24">
        <f t="shared" si="0"/>
        <v>-261.00476892655536</v>
      </c>
      <c r="N25" s="3">
        <v>-25920.43921</v>
      </c>
      <c r="O25" s="3"/>
      <c r="S25" s="3">
        <v>-94.531073446327696</v>
      </c>
      <c r="T25" s="3"/>
    </row>
    <row r="26" spans="1:20" x14ac:dyDescent="0.2">
      <c r="A26" s="5">
        <v>1983</v>
      </c>
      <c r="B26" s="3">
        <v>25341.95968</v>
      </c>
      <c r="C26" s="3">
        <v>0</v>
      </c>
      <c r="D26" s="3">
        <v>-191.07344632768363</v>
      </c>
      <c r="E26" s="3">
        <v>0</v>
      </c>
      <c r="F26" s="3"/>
      <c r="I26" s="24">
        <f t="shared" si="0"/>
        <v>-133.79850700565413</v>
      </c>
      <c r="N26" s="3">
        <v>-24898.421059999997</v>
      </c>
      <c r="O26" s="3"/>
      <c r="S26" s="3">
        <v>-118.66666666666667</v>
      </c>
      <c r="T26" s="3"/>
    </row>
    <row r="27" spans="1:20" x14ac:dyDescent="0.2">
      <c r="A27" s="5">
        <v>1984</v>
      </c>
      <c r="B27" s="3">
        <v>24775.989990000002</v>
      </c>
      <c r="C27" s="3">
        <v>0</v>
      </c>
      <c r="D27" s="3">
        <v>-162.91525423728814</v>
      </c>
      <c r="E27" s="3">
        <v>0</v>
      </c>
      <c r="F27" s="3"/>
      <c r="I27" s="24">
        <f t="shared" si="0"/>
        <v>-389.915355706215</v>
      </c>
      <c r="N27" s="3">
        <v>-24116.560510000003</v>
      </c>
      <c r="O27" s="3"/>
      <c r="S27" s="3">
        <v>-106.59887005649716</v>
      </c>
      <c r="T27" s="3"/>
    </row>
    <row r="28" spans="1:20" x14ac:dyDescent="0.2">
      <c r="A28" s="5">
        <v>1985</v>
      </c>
      <c r="B28" s="3">
        <v>23740.80429</v>
      </c>
      <c r="C28" s="3">
        <v>0</v>
      </c>
      <c r="D28" s="3">
        <v>375.10734463276839</v>
      </c>
      <c r="E28" s="3">
        <v>-464.96537000000001</v>
      </c>
      <c r="F28" s="3"/>
      <c r="I28" s="24">
        <f t="shared" si="0"/>
        <v>-174.18869316384064</v>
      </c>
      <c r="N28" s="3">
        <v>-23375.186949999999</v>
      </c>
      <c r="O28" s="3"/>
      <c r="S28" s="3">
        <v>-101.57062146892655</v>
      </c>
      <c r="T28" s="3"/>
    </row>
    <row r="29" spans="1:20" x14ac:dyDescent="0.2">
      <c r="A29" s="5">
        <v>1986</v>
      </c>
      <c r="B29" s="3">
        <v>22409.26194</v>
      </c>
      <c r="C29" s="3">
        <v>0</v>
      </c>
      <c r="D29" s="3">
        <v>-79.44632768361582</v>
      </c>
      <c r="E29" s="3">
        <v>-101.42707</v>
      </c>
      <c r="F29" s="3"/>
      <c r="I29" s="24">
        <f t="shared" si="0"/>
        <v>-122.82085983051127</v>
      </c>
      <c r="N29" s="3">
        <v>-22043.217399999998</v>
      </c>
      <c r="O29" s="3"/>
      <c r="S29" s="3">
        <v>-62.350282485875717</v>
      </c>
      <c r="T29" s="3"/>
    </row>
    <row r="30" spans="1:20" x14ac:dyDescent="0.2">
      <c r="A30" s="5">
        <v>1987</v>
      </c>
      <c r="B30" s="3">
        <v>22122.85282</v>
      </c>
      <c r="C30" s="3">
        <v>0</v>
      </c>
      <c r="D30" s="3">
        <v>-50.282485875706215</v>
      </c>
      <c r="E30" s="3">
        <v>-102.20493</v>
      </c>
      <c r="F30" s="3"/>
      <c r="I30" s="24">
        <f t="shared" si="0"/>
        <v>-292.65581881355837</v>
      </c>
      <c r="N30" s="3">
        <v>-21625.415800000002</v>
      </c>
      <c r="O30" s="3"/>
      <c r="S30" s="3">
        <v>-52.293785310734464</v>
      </c>
      <c r="T30" s="3"/>
    </row>
    <row r="31" spans="1:20" x14ac:dyDescent="0.2">
      <c r="A31" s="5">
        <v>1988</v>
      </c>
      <c r="B31" s="3">
        <v>23249.1852</v>
      </c>
      <c r="C31" s="3">
        <v>0</v>
      </c>
      <c r="D31" s="3">
        <v>-395.22033898305085</v>
      </c>
      <c r="E31" s="3">
        <v>-412.56751000000003</v>
      </c>
      <c r="F31" s="3"/>
      <c r="I31" s="24">
        <f t="shared" si="0"/>
        <v>-205.66700259887</v>
      </c>
      <c r="N31" s="3">
        <v>-22194.49871</v>
      </c>
      <c r="O31" s="3"/>
      <c r="S31" s="3">
        <v>-41.2316384180791</v>
      </c>
      <c r="T31" s="3"/>
    </row>
    <row r="32" spans="1:20" x14ac:dyDescent="0.2">
      <c r="A32" s="5">
        <v>1989</v>
      </c>
      <c r="B32" s="3">
        <v>23793.780649999997</v>
      </c>
      <c r="C32" s="3">
        <v>0</v>
      </c>
      <c r="D32" s="3">
        <v>266.49717514124291</v>
      </c>
      <c r="E32" s="3">
        <v>-612.84599000000003</v>
      </c>
      <c r="F32" s="3"/>
      <c r="I32" s="24">
        <f t="shared" si="0"/>
        <v>-499.02250220338215</v>
      </c>
      <c r="N32" s="3">
        <v>-22923.268090000001</v>
      </c>
      <c r="O32" s="3"/>
      <c r="S32" s="3">
        <v>-25.141242937853107</v>
      </c>
      <c r="T32" s="3"/>
    </row>
    <row r="33" spans="1:20" x14ac:dyDescent="0.2">
      <c r="A33" s="5">
        <v>1990</v>
      </c>
      <c r="B33" s="3">
        <v>24923.59204</v>
      </c>
      <c r="C33" s="3">
        <v>47.17</v>
      </c>
      <c r="D33" s="3">
        <v>4.0225988700564974</v>
      </c>
      <c r="E33" s="3">
        <v>-922.22779000000003</v>
      </c>
      <c r="F33" s="3"/>
      <c r="I33" s="24">
        <f t="shared" si="0"/>
        <v>-462.05078593219991</v>
      </c>
      <c r="N33" s="3">
        <v>-23565.364819999999</v>
      </c>
      <c r="O33" s="3"/>
      <c r="S33" s="3">
        <v>-25.141242937853107</v>
      </c>
      <c r="T33" s="3"/>
    </row>
    <row r="34" spans="1:20" x14ac:dyDescent="0.2">
      <c r="A34" s="5">
        <v>1991</v>
      </c>
      <c r="B34" s="3">
        <v>25472.2628</v>
      </c>
      <c r="C34" s="3">
        <v>220.18600000000001</v>
      </c>
      <c r="D34" s="3">
        <v>96.542372881355931</v>
      </c>
      <c r="E34" s="3">
        <v>-1279.6152999999999</v>
      </c>
      <c r="F34" s="3"/>
      <c r="I34" s="24">
        <f t="shared" si="0"/>
        <v>-952.38417288135531</v>
      </c>
      <c r="N34" s="3">
        <v>-23543.6417</v>
      </c>
      <c r="O34" s="3"/>
      <c r="S34" s="3">
        <v>-13.35</v>
      </c>
      <c r="T34" s="3"/>
    </row>
    <row r="35" spans="1:20" x14ac:dyDescent="0.2">
      <c r="A35" s="5">
        <v>1992</v>
      </c>
      <c r="B35" s="3">
        <v>28699.030780000001</v>
      </c>
      <c r="C35" s="3">
        <v>9.6573899999999995</v>
      </c>
      <c r="D35" s="3">
        <v>-178</v>
      </c>
      <c r="E35" s="3">
        <v>-2728.6866</v>
      </c>
      <c r="F35" s="3"/>
      <c r="I35" s="24">
        <f t="shared" si="0"/>
        <v>-530.42219999999872</v>
      </c>
      <c r="N35" s="3">
        <v>-25262.679370000002</v>
      </c>
      <c r="O35" s="3"/>
      <c r="S35" s="3">
        <v>-8.9</v>
      </c>
      <c r="T35" s="3"/>
    </row>
    <row r="36" spans="1:20" x14ac:dyDescent="0.2">
      <c r="A36" s="5">
        <v>1993</v>
      </c>
      <c r="B36" s="3">
        <v>30664.230879999999</v>
      </c>
      <c r="C36" s="3">
        <v>148.64910734463277</v>
      </c>
      <c r="D36" s="3">
        <v>-779.37853107344631</v>
      </c>
      <c r="E36" s="3">
        <v>-4479.403186440677</v>
      </c>
      <c r="F36" s="3"/>
      <c r="I36" s="24">
        <f t="shared" si="0"/>
        <v>-268.60107983050619</v>
      </c>
      <c r="N36" s="3">
        <v>-25267.697190000003</v>
      </c>
      <c r="O36" s="3"/>
      <c r="S36" s="3">
        <v>-17.8</v>
      </c>
      <c r="T36" s="3"/>
    </row>
    <row r="37" spans="1:20" x14ac:dyDescent="0.2">
      <c r="A37" s="5">
        <v>1994</v>
      </c>
      <c r="B37" s="3">
        <v>34490.930059999999</v>
      </c>
      <c r="C37" s="3">
        <v>440.44587000000001</v>
      </c>
      <c r="D37" s="3">
        <v>593.33333333333326</v>
      </c>
      <c r="E37" s="3">
        <v>-10526.562994350283</v>
      </c>
      <c r="F37" s="3"/>
      <c r="I37" s="24">
        <f t="shared" si="0"/>
        <v>-768.03866898305216</v>
      </c>
      <c r="N37" s="3">
        <v>-24202.517600000003</v>
      </c>
      <c r="O37" s="3"/>
      <c r="S37" s="3">
        <v>-27.59</v>
      </c>
      <c r="T37" s="3"/>
    </row>
    <row r="38" spans="1:20" x14ac:dyDescent="0.2">
      <c r="A38" s="5">
        <v>1995</v>
      </c>
      <c r="B38" s="3">
        <v>37148.003700000001</v>
      </c>
      <c r="C38" s="3">
        <v>515.98284000000001</v>
      </c>
      <c r="D38" s="3">
        <v>104.58757062146893</v>
      </c>
      <c r="E38" s="3">
        <v>-14089.221932203389</v>
      </c>
      <c r="F38" s="3"/>
      <c r="I38" s="24">
        <f t="shared" si="0"/>
        <v>-217.49304604519821</v>
      </c>
      <c r="N38" s="3">
        <v>-23434.706590000002</v>
      </c>
      <c r="O38" s="3"/>
      <c r="S38" s="3">
        <v>-27.152542372881356</v>
      </c>
      <c r="T38" s="3"/>
    </row>
    <row r="39" spans="1:20" x14ac:dyDescent="0.2">
      <c r="A39" s="5">
        <v>1996</v>
      </c>
      <c r="B39" s="3">
        <v>40556.951119999998</v>
      </c>
      <c r="C39" s="3">
        <v>755.16944999999998</v>
      </c>
      <c r="D39" s="3">
        <v>-145.40820000000002</v>
      </c>
      <c r="E39" s="3">
        <v>-16785.146373493957</v>
      </c>
      <c r="F39" s="3"/>
      <c r="I39" s="24">
        <f t="shared" si="0"/>
        <v>267.10949349395787</v>
      </c>
      <c r="N39" s="3">
        <v>-24620.195490000002</v>
      </c>
      <c r="O39" s="3"/>
      <c r="S39" s="3">
        <v>-28.48</v>
      </c>
      <c r="T39" s="3"/>
    </row>
    <row r="40" spans="1:20" x14ac:dyDescent="0.2">
      <c r="A40" s="5">
        <v>1997</v>
      </c>
      <c r="B40" s="3">
        <v>43078.67</v>
      </c>
      <c r="C40" s="3">
        <v>1132.12806</v>
      </c>
      <c r="D40" s="3">
        <v>22.016819999999999</v>
      </c>
      <c r="E40" s="3">
        <v>-17312.448840011522</v>
      </c>
      <c r="F40" s="3"/>
      <c r="I40" s="24">
        <f t="shared" si="0"/>
        <v>88.317331254461635</v>
      </c>
      <c r="N40" s="3">
        <v>-26977.508229999999</v>
      </c>
      <c r="O40" s="3"/>
      <c r="S40" s="3">
        <v>-31.175141242937858</v>
      </c>
      <c r="T40" s="3"/>
    </row>
    <row r="41" spans="1:20" x14ac:dyDescent="0.2">
      <c r="A41" s="5">
        <v>1998</v>
      </c>
      <c r="B41" s="3">
        <v>43741.412950000005</v>
      </c>
      <c r="C41" s="3">
        <v>1191.6236699999999</v>
      </c>
      <c r="D41" s="3">
        <v>-165.99745999999999</v>
      </c>
      <c r="E41" s="3">
        <v>-17074.472033475497</v>
      </c>
      <c r="F41" s="3"/>
      <c r="I41" s="24">
        <f t="shared" si="0"/>
        <v>389.75970241696132</v>
      </c>
      <c r="N41" s="3">
        <v>-28058.771900000003</v>
      </c>
      <c r="O41" s="3"/>
      <c r="S41" s="3">
        <v>-23.554928941468933</v>
      </c>
      <c r="T41" s="3"/>
    </row>
    <row r="42" spans="1:20" x14ac:dyDescent="0.2">
      <c r="A42" s="5">
        <v>1999</v>
      </c>
      <c r="B42" s="3">
        <v>41391.964249999997</v>
      </c>
      <c r="C42" s="3">
        <v>967.53145999999992</v>
      </c>
      <c r="D42" s="3">
        <v>58.135690000000004</v>
      </c>
      <c r="E42" s="3">
        <v>-13894.153120000001</v>
      </c>
      <c r="F42" s="3"/>
      <c r="I42" s="24">
        <f t="shared" si="0"/>
        <v>13.166816640004727</v>
      </c>
      <c r="N42" s="3">
        <v>-28520.71038</v>
      </c>
      <c r="O42" s="3"/>
      <c r="S42" s="3">
        <v>-15.934716640000007</v>
      </c>
      <c r="T42" s="3"/>
    </row>
    <row r="43" spans="1:20" x14ac:dyDescent="0.2">
      <c r="A43" s="5">
        <v>2000</v>
      </c>
      <c r="B43" s="3">
        <v>39213.570880445019</v>
      </c>
      <c r="C43" s="3">
        <v>1198.46810286</v>
      </c>
      <c r="D43" s="3">
        <v>167.7294</v>
      </c>
      <c r="E43" s="3">
        <v>-14372.17568</v>
      </c>
      <c r="F43" s="3"/>
      <c r="I43" s="24">
        <f t="shared" si="0"/>
        <v>-5.4107829328131629E-12</v>
      </c>
      <c r="N43" s="3">
        <v>-26193.771012205012</v>
      </c>
      <c r="O43" s="3"/>
      <c r="S43" s="3">
        <v>-13.821691099999999</v>
      </c>
      <c r="T43" s="3"/>
    </row>
    <row r="44" spans="1:20" x14ac:dyDescent="0.2">
      <c r="A44" s="5">
        <v>2001</v>
      </c>
      <c r="B44" s="3">
        <v>38778.586647190008</v>
      </c>
      <c r="C44" s="3">
        <v>1429.4047457200002</v>
      </c>
      <c r="D44" s="3">
        <v>46.647570000000002</v>
      </c>
      <c r="E44" s="3">
        <v>-14850.19824</v>
      </c>
      <c r="F44" s="3"/>
      <c r="I44" s="24">
        <f t="shared" si="0"/>
        <v>-113.17146313874241</v>
      </c>
      <c r="N44" s="3">
        <v>-25279.490428569268</v>
      </c>
      <c r="O44" s="3"/>
      <c r="S44" s="3">
        <v>-11.778831201999999</v>
      </c>
      <c r="T44" s="3"/>
    </row>
    <row r="45" spans="1:20" x14ac:dyDescent="0.2">
      <c r="A45" s="5">
        <v>2002</v>
      </c>
      <c r="B45" s="3">
        <v>38168.68296782003</v>
      </c>
      <c r="C45" s="3">
        <v>542.37668000000008</v>
      </c>
      <c r="D45" s="3">
        <v>25.30181</v>
      </c>
      <c r="E45" s="3">
        <v>-13760.15472</v>
      </c>
      <c r="F45" s="3"/>
      <c r="I45" s="24">
        <f t="shared" si="0"/>
        <v>-703.2031498435357</v>
      </c>
      <c r="N45" s="3">
        <v>-24192.222886606494</v>
      </c>
      <c r="O45" s="3"/>
      <c r="S45" s="3">
        <v>-80.780701369999989</v>
      </c>
      <c r="T45" s="3"/>
    </row>
    <row r="46" spans="1:20" x14ac:dyDescent="0.2">
      <c r="A46" s="5">
        <v>2003</v>
      </c>
      <c r="B46" s="3">
        <v>37067.313898842491</v>
      </c>
      <c r="C46" s="3">
        <v>253.63130999999998</v>
      </c>
      <c r="D46" s="3">
        <v>-53.120006000000025</v>
      </c>
      <c r="E46" s="3">
        <v>-11868.750393999999</v>
      </c>
      <c r="F46" s="3"/>
      <c r="I46" s="24">
        <f t="shared" si="0"/>
        <v>-238.97406591749424</v>
      </c>
      <c r="N46" s="3">
        <v>-25104.376652282997</v>
      </c>
      <c r="O46" s="3"/>
      <c r="S46" s="3">
        <v>-55.724090641999993</v>
      </c>
      <c r="T46" s="3"/>
    </row>
    <row r="47" spans="1:20" x14ac:dyDescent="0.2">
      <c r="A47" s="5">
        <v>2004</v>
      </c>
      <c r="B47" s="3">
        <v>34874.148096194614</v>
      </c>
      <c r="C47" s="3">
        <v>525.37458279999998</v>
      </c>
      <c r="D47" s="3">
        <v>118.19988540000004</v>
      </c>
      <c r="E47" s="3">
        <v>-9110.9584800000011</v>
      </c>
      <c r="F47" s="3"/>
      <c r="I47" s="24">
        <f t="shared" si="0"/>
        <v>-419.98696188054578</v>
      </c>
      <c r="N47" s="3">
        <v>-25978.329168644068</v>
      </c>
      <c r="O47" s="3"/>
      <c r="S47" s="3">
        <v>-8.447953870000001</v>
      </c>
      <c r="T47" s="3"/>
    </row>
    <row r="48" spans="1:20" x14ac:dyDescent="0.2">
      <c r="A48" s="5">
        <v>2005</v>
      </c>
      <c r="B48" s="3">
        <v>33299.410371263155</v>
      </c>
      <c r="C48" s="3">
        <v>220.216972</v>
      </c>
      <c r="D48" s="3">
        <v>-159.08469472000004</v>
      </c>
      <c r="E48" s="3">
        <v>-7731.0668800000003</v>
      </c>
      <c r="F48" s="3"/>
      <c r="I48" s="24">
        <f t="shared" si="0"/>
        <v>282.58747835329513</v>
      </c>
      <c r="N48" s="3">
        <v>-25907.896059793457</v>
      </c>
      <c r="O48" s="3"/>
      <c r="S48" s="3">
        <v>-4.1671871029999989</v>
      </c>
      <c r="T48" s="3"/>
    </row>
    <row r="49" spans="1:20" x14ac:dyDescent="0.2">
      <c r="A49" s="5">
        <v>2006</v>
      </c>
      <c r="B49" s="3">
        <v>33147.273860369998</v>
      </c>
      <c r="C49" s="3">
        <v>79.717300000000009</v>
      </c>
      <c r="D49" s="3">
        <v>-133.24433326000005</v>
      </c>
      <c r="E49" s="3">
        <v>-4520.7710200000001</v>
      </c>
      <c r="F49" s="3"/>
      <c r="I49" s="24">
        <f t="shared" si="0"/>
        <v>-1122.7787944160407</v>
      </c>
      <c r="N49" s="3">
        <v>-27441.725234413952</v>
      </c>
      <c r="O49" s="3"/>
      <c r="S49" s="3">
        <v>-8.4717782800000005</v>
      </c>
      <c r="T49" s="3"/>
    </row>
    <row r="50" spans="1:20" x14ac:dyDescent="0.2">
      <c r="A50" s="6">
        <v>2007</v>
      </c>
      <c r="B50" s="19">
        <v>32774.414203487009</v>
      </c>
      <c r="C50" s="19">
        <v>40.438929999999999</v>
      </c>
      <c r="D50" s="19">
        <v>-18.436241419999817</v>
      </c>
      <c r="E50" s="19">
        <v>-2938.0442369999996</v>
      </c>
      <c r="F50" s="3"/>
      <c r="I50" s="24">
        <f t="shared" si="0"/>
        <v>-161.8087765918205</v>
      </c>
      <c r="N50" s="19">
        <v>-29658.625140035187</v>
      </c>
      <c r="O50" s="3"/>
      <c r="S50" s="19">
        <v>-37.938738440000002</v>
      </c>
      <c r="T50" s="3"/>
    </row>
    <row r="51" spans="1:20" x14ac:dyDescent="0.2">
      <c r="A51" s="6">
        <v>2008</v>
      </c>
      <c r="B51" s="19">
        <v>32409.817778033612</v>
      </c>
      <c r="C51" s="19">
        <v>4.3342999999999998</v>
      </c>
      <c r="D51" s="19">
        <v>-116.4362631800002</v>
      </c>
      <c r="E51" s="19">
        <v>-2843.1530582200003</v>
      </c>
      <c r="F51" s="3"/>
      <c r="I51" s="24">
        <f t="shared" si="0"/>
        <v>-891.42403049447535</v>
      </c>
      <c r="N51" s="19">
        <v>-28496.108180161136</v>
      </c>
      <c r="O51" s="3"/>
      <c r="S51" s="19">
        <v>-67.030545978000006</v>
      </c>
      <c r="T51" s="3"/>
    </row>
    <row r="52" spans="1:20" x14ac:dyDescent="0.2">
      <c r="A52" s="6">
        <v>2009</v>
      </c>
      <c r="B52" s="19">
        <v>31178.511179280958</v>
      </c>
      <c r="C52" s="19">
        <v>0</v>
      </c>
      <c r="D52" s="19">
        <v>-838.76905282000007</v>
      </c>
      <c r="E52" s="19">
        <v>-4704.9479893500002</v>
      </c>
      <c r="F52" s="3"/>
      <c r="I52" s="24">
        <f t="shared" si="0"/>
        <v>367.4196336865491</v>
      </c>
      <c r="N52" s="19">
        <v>-25953.047444727508</v>
      </c>
      <c r="O52" s="3"/>
      <c r="S52" s="19">
        <v>-49.166326069999997</v>
      </c>
      <c r="T52" s="3"/>
    </row>
    <row r="53" spans="1:20" x14ac:dyDescent="0.2">
      <c r="A53" s="6">
        <v>2010</v>
      </c>
      <c r="B53" s="19">
        <v>30437.32171195401</v>
      </c>
      <c r="C53" s="19">
        <v>0</v>
      </c>
      <c r="D53" s="19">
        <v>172.97391599400027</v>
      </c>
      <c r="E53" s="19">
        <v>-4727.4903872800005</v>
      </c>
      <c r="F53" s="3"/>
      <c r="I53" s="24">
        <f t="shared" si="0"/>
        <v>577.62206083499655</v>
      </c>
      <c r="N53" s="19">
        <v>-26345.412380783004</v>
      </c>
      <c r="O53" s="3"/>
      <c r="S53" s="19">
        <v>-115.01492071999996</v>
      </c>
      <c r="T53" s="3"/>
    </row>
    <row r="54" spans="1:20" x14ac:dyDescent="0.2">
      <c r="A54" s="6">
        <v>2011</v>
      </c>
      <c r="B54" s="19">
        <v>28583.130394186021</v>
      </c>
      <c r="C54" s="19">
        <v>0</v>
      </c>
      <c r="D54" s="19">
        <v>-363.61921390500038</v>
      </c>
      <c r="E54" s="19">
        <v>-3074.0703070899999</v>
      </c>
      <c r="F54" s="3"/>
      <c r="I54" s="24">
        <f t="shared" si="0"/>
        <v>533.49020666497938</v>
      </c>
      <c r="N54" s="19">
        <v>-25570.203703866002</v>
      </c>
      <c r="O54" s="3"/>
      <c r="S54" s="19">
        <v>-108.72737599000004</v>
      </c>
      <c r="T54" s="3"/>
    </row>
    <row r="55" spans="1:20" x14ac:dyDescent="0.2">
      <c r="A55" s="6">
        <v>2012</v>
      </c>
      <c r="B55" s="19">
        <v>28452.054463066976</v>
      </c>
      <c r="C55" s="19">
        <v>220.60074801000002</v>
      </c>
      <c r="D55" s="19">
        <v>360.29255713099991</v>
      </c>
      <c r="E55" s="19">
        <v>-3102.2281261999997</v>
      </c>
      <c r="F55" s="3"/>
      <c r="I55" s="24">
        <f t="shared" si="0"/>
        <v>513.10858847101952</v>
      </c>
      <c r="N55" s="19">
        <v>-26341.863590688998</v>
      </c>
      <c r="O55" s="3"/>
      <c r="S55" s="19">
        <v>-101.96463979000001</v>
      </c>
      <c r="T55" s="3"/>
    </row>
    <row r="56" spans="1:20" x14ac:dyDescent="0.2">
      <c r="A56" s="6">
        <v>2013</v>
      </c>
      <c r="B56" s="19">
        <v>27886.312873658986</v>
      </c>
      <c r="C56" s="19">
        <v>374.90374240000006</v>
      </c>
      <c r="D56" s="19">
        <v>-116.9024033499997</v>
      </c>
      <c r="E56" s="19">
        <v>-1943.0845167000002</v>
      </c>
      <c r="F56" s="3"/>
      <c r="I56" s="24">
        <f t="shared" si="0"/>
        <v>127.46133736201081</v>
      </c>
      <c r="N56" s="19">
        <v>-26223.177994730999</v>
      </c>
      <c r="O56" s="3"/>
      <c r="S56" s="19">
        <v>-105.51303864</v>
      </c>
      <c r="T56" s="3"/>
    </row>
    <row r="57" spans="1:20" x14ac:dyDescent="0.2">
      <c r="A57" s="6">
        <v>2014</v>
      </c>
      <c r="B57" s="19">
        <v>27484.278913001999</v>
      </c>
      <c r="C57" s="19">
        <v>487.72978999999998</v>
      </c>
      <c r="D57" s="19">
        <v>176.10832013000001</v>
      </c>
      <c r="E57" s="19">
        <v>-1897.96594</v>
      </c>
      <c r="F57" s="3"/>
      <c r="I57" s="24">
        <f t="shared" si="0"/>
        <v>66.232934029998646</v>
      </c>
      <c r="N57" s="19">
        <v>-26217.538343211996</v>
      </c>
      <c r="O57" s="3"/>
      <c r="S57" s="19">
        <v>-98.845673949999977</v>
      </c>
      <c r="T57" s="3"/>
    </row>
    <row r="58" spans="1:20" x14ac:dyDescent="0.2">
      <c r="A58" s="6">
        <v>2015</v>
      </c>
      <c r="B58" s="19">
        <v>27495.684183881011</v>
      </c>
      <c r="C58" s="19">
        <v>837.14734999999996</v>
      </c>
      <c r="D58" s="19">
        <v>-229.75182412999987</v>
      </c>
      <c r="E58" s="19">
        <v>-1877.8606474930004</v>
      </c>
      <c r="F58" s="3"/>
      <c r="I58" s="24">
        <f t="shared" si="0"/>
        <v>560.76774989719729</v>
      </c>
      <c r="N58" s="19">
        <v>-26695.425736135207</v>
      </c>
      <c r="O58" s="3"/>
      <c r="S58" s="19">
        <v>-90.561076020000016</v>
      </c>
      <c r="T5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58"/>
  <sheetViews>
    <sheetView workbookViewId="0">
      <selection activeCell="P71" sqref="P71"/>
    </sheetView>
  </sheetViews>
  <sheetFormatPr defaultColWidth="11.44140625" defaultRowHeight="10.199999999999999" x14ac:dyDescent="0.2"/>
  <cols>
    <col min="1" max="1" width="11.44140625" style="1"/>
    <col min="2" max="9" width="7.5546875" style="1" customWidth="1"/>
    <col min="10" max="10" width="3.44140625" style="1" customWidth="1"/>
    <col min="11" max="12" width="5.88671875" style="1" customWidth="1"/>
    <col min="13" max="13" width="7.109375" style="1" customWidth="1"/>
    <col min="14" max="19" width="5.88671875" style="1" customWidth="1"/>
    <col min="20" max="20" width="3.44140625" style="1" customWidth="1"/>
    <col min="21" max="26" width="7.33203125" style="1" customWidth="1"/>
    <col min="27" max="16384" width="11.44140625" style="1"/>
  </cols>
  <sheetData>
    <row r="1" spans="1:26" x14ac:dyDescent="0.2">
      <c r="A1" s="25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0</v>
      </c>
      <c r="E3" s="3">
        <v>0</v>
      </c>
      <c r="F3" s="3"/>
      <c r="I3" s="24">
        <f>-SUM(B3:H3)-N3+U3</f>
        <v>0</v>
      </c>
      <c r="K3" s="10"/>
      <c r="M3" s="3">
        <v>0</v>
      </c>
      <c r="N3" s="3">
        <v>0</v>
      </c>
      <c r="O3" s="3"/>
      <c r="U3" s="3">
        <v>0</v>
      </c>
    </row>
    <row r="4" spans="1:26" x14ac:dyDescent="0.2">
      <c r="A4" s="5">
        <v>1961</v>
      </c>
      <c r="B4" s="3">
        <v>0</v>
      </c>
      <c r="E4" s="3">
        <v>0</v>
      </c>
      <c r="F4" s="3"/>
      <c r="I4" s="24">
        <f t="shared" ref="I4:I58" si="0">-SUM(B4:H4)-N4+U4</f>
        <v>0</v>
      </c>
      <c r="K4" s="10"/>
      <c r="M4" s="3">
        <v>0</v>
      </c>
      <c r="N4" s="3">
        <v>0</v>
      </c>
      <c r="O4" s="3"/>
      <c r="U4" s="3">
        <v>0</v>
      </c>
    </row>
    <row r="5" spans="1:26" x14ac:dyDescent="0.2">
      <c r="A5" s="5">
        <v>1962</v>
      </c>
      <c r="B5" s="3">
        <v>0</v>
      </c>
      <c r="E5" s="3">
        <v>0</v>
      </c>
      <c r="F5" s="3"/>
      <c r="I5" s="24">
        <f t="shared" si="0"/>
        <v>0</v>
      </c>
      <c r="K5" s="10"/>
      <c r="M5" s="3">
        <v>0</v>
      </c>
      <c r="N5" s="3">
        <v>0</v>
      </c>
      <c r="O5" s="3"/>
      <c r="U5" s="3">
        <v>0</v>
      </c>
    </row>
    <row r="6" spans="1:26" x14ac:dyDescent="0.2">
      <c r="A6" s="5">
        <v>1963</v>
      </c>
      <c r="B6" s="3">
        <v>0</v>
      </c>
      <c r="E6" s="3">
        <v>0</v>
      </c>
      <c r="F6" s="3"/>
      <c r="I6" s="24">
        <f t="shared" si="0"/>
        <v>0</v>
      </c>
      <c r="K6" s="10"/>
      <c r="M6" s="3">
        <v>0</v>
      </c>
      <c r="N6" s="3">
        <v>0</v>
      </c>
      <c r="O6" s="3"/>
      <c r="U6" s="3">
        <v>0</v>
      </c>
    </row>
    <row r="7" spans="1:26" x14ac:dyDescent="0.2">
      <c r="A7" s="5">
        <v>1964</v>
      </c>
      <c r="B7" s="3">
        <v>0</v>
      </c>
      <c r="E7" s="3">
        <v>0</v>
      </c>
      <c r="F7" s="3"/>
      <c r="I7" s="24">
        <f t="shared" si="0"/>
        <v>0</v>
      </c>
      <c r="K7" s="10"/>
      <c r="M7" s="3">
        <v>0</v>
      </c>
      <c r="N7" s="3">
        <v>0</v>
      </c>
      <c r="O7" s="3"/>
      <c r="U7" s="3">
        <v>0</v>
      </c>
    </row>
    <row r="8" spans="1:26" x14ac:dyDescent="0.2">
      <c r="A8" s="5">
        <v>1965</v>
      </c>
      <c r="B8" s="3">
        <v>0</v>
      </c>
      <c r="E8" s="3">
        <v>0</v>
      </c>
      <c r="F8" s="3"/>
      <c r="I8" s="24">
        <f t="shared" si="0"/>
        <v>0</v>
      </c>
      <c r="K8" s="10"/>
      <c r="M8" s="3">
        <v>0</v>
      </c>
      <c r="N8" s="3">
        <v>0</v>
      </c>
      <c r="O8" s="3"/>
      <c r="U8" s="3">
        <v>0</v>
      </c>
    </row>
    <row r="9" spans="1:26" x14ac:dyDescent="0.2">
      <c r="A9" s="5">
        <v>1966</v>
      </c>
      <c r="B9" s="3">
        <v>0</v>
      </c>
      <c r="E9" s="3">
        <v>0</v>
      </c>
      <c r="F9" s="3"/>
      <c r="I9" s="24">
        <f t="shared" si="0"/>
        <v>0</v>
      </c>
      <c r="K9" s="10"/>
      <c r="M9" s="3">
        <v>0</v>
      </c>
      <c r="N9" s="3">
        <v>0</v>
      </c>
      <c r="O9" s="3"/>
      <c r="U9" s="3">
        <v>0</v>
      </c>
    </row>
    <row r="10" spans="1:26" x14ac:dyDescent="0.2">
      <c r="A10" s="5">
        <v>1967</v>
      </c>
      <c r="B10" s="3">
        <v>0</v>
      </c>
      <c r="E10" s="3">
        <v>0</v>
      </c>
      <c r="F10" s="3"/>
      <c r="I10" s="24">
        <f t="shared" si="0"/>
        <v>0</v>
      </c>
      <c r="K10" s="10"/>
      <c r="M10" s="3">
        <v>0</v>
      </c>
      <c r="N10" s="3">
        <v>0</v>
      </c>
      <c r="O10" s="3"/>
      <c r="U10" s="3">
        <v>0</v>
      </c>
    </row>
    <row r="11" spans="1:26" x14ac:dyDescent="0.2">
      <c r="A11" s="5">
        <v>1968</v>
      </c>
      <c r="B11" s="3">
        <v>0</v>
      </c>
      <c r="E11" s="3">
        <v>0</v>
      </c>
      <c r="F11" s="3"/>
      <c r="I11" s="24">
        <f t="shared" si="0"/>
        <v>0</v>
      </c>
      <c r="K11" s="10"/>
      <c r="M11" s="3">
        <v>0</v>
      </c>
      <c r="N11" s="3">
        <v>0</v>
      </c>
      <c r="O11" s="3"/>
      <c r="U11" s="3">
        <v>0</v>
      </c>
    </row>
    <row r="12" spans="1:26" x14ac:dyDescent="0.2">
      <c r="A12" s="5">
        <v>1969</v>
      </c>
      <c r="B12" s="3">
        <v>0</v>
      </c>
      <c r="E12" s="3">
        <v>0</v>
      </c>
      <c r="F12" s="3"/>
      <c r="I12" s="24">
        <f t="shared" si="0"/>
        <v>0</v>
      </c>
      <c r="K12" s="10"/>
      <c r="M12" s="3">
        <v>0</v>
      </c>
      <c r="N12" s="3">
        <v>0</v>
      </c>
      <c r="O12" s="3"/>
      <c r="U12" s="3">
        <v>0</v>
      </c>
    </row>
    <row r="13" spans="1:26" x14ac:dyDescent="0.2">
      <c r="A13" s="5">
        <v>1970</v>
      </c>
      <c r="B13" s="3">
        <v>0</v>
      </c>
      <c r="E13" s="3">
        <v>0</v>
      </c>
      <c r="F13" s="3"/>
      <c r="I13" s="24">
        <f t="shared" si="0"/>
        <v>0</v>
      </c>
      <c r="K13" s="10"/>
      <c r="M13" s="3">
        <v>0</v>
      </c>
      <c r="N13" s="3">
        <v>0</v>
      </c>
      <c r="O13" s="3"/>
      <c r="U13" s="3">
        <v>0</v>
      </c>
    </row>
    <row r="14" spans="1:26" x14ac:dyDescent="0.2">
      <c r="A14" s="5">
        <v>1971</v>
      </c>
      <c r="B14" s="3">
        <v>0</v>
      </c>
      <c r="E14" s="3">
        <v>0</v>
      </c>
      <c r="F14" s="3"/>
      <c r="I14" s="24">
        <f t="shared" si="0"/>
        <v>0</v>
      </c>
      <c r="K14" s="10"/>
      <c r="M14" s="3">
        <v>0</v>
      </c>
      <c r="N14" s="3">
        <v>0</v>
      </c>
      <c r="O14" s="3"/>
      <c r="U14" s="3">
        <v>0</v>
      </c>
    </row>
    <row r="15" spans="1:26" x14ac:dyDescent="0.2">
      <c r="A15" s="5">
        <v>1972</v>
      </c>
      <c r="B15" s="3">
        <v>0</v>
      </c>
      <c r="E15" s="3">
        <v>0</v>
      </c>
      <c r="F15" s="3"/>
      <c r="I15" s="24">
        <f t="shared" si="0"/>
        <v>0</v>
      </c>
      <c r="K15" s="10"/>
      <c r="M15" s="3">
        <v>0</v>
      </c>
      <c r="N15" s="3">
        <v>0</v>
      </c>
      <c r="O15" s="3"/>
      <c r="U15" s="3">
        <v>0</v>
      </c>
    </row>
    <row r="16" spans="1:26" x14ac:dyDescent="0.2">
      <c r="A16" s="5">
        <v>1973</v>
      </c>
      <c r="B16" s="3">
        <v>0</v>
      </c>
      <c r="E16" s="3">
        <v>0</v>
      </c>
      <c r="F16" s="3"/>
      <c r="I16" s="24">
        <f t="shared" si="0"/>
        <v>0</v>
      </c>
      <c r="K16" s="10"/>
      <c r="M16" s="3">
        <v>0</v>
      </c>
      <c r="N16" s="3">
        <v>0</v>
      </c>
      <c r="O16" s="3"/>
      <c r="U16" s="3">
        <v>0</v>
      </c>
    </row>
    <row r="17" spans="1:21" x14ac:dyDescent="0.2">
      <c r="A17" s="5">
        <v>1974</v>
      </c>
      <c r="B17" s="3">
        <v>0</v>
      </c>
      <c r="E17" s="3">
        <v>0</v>
      </c>
      <c r="F17" s="3"/>
      <c r="I17" s="24">
        <f t="shared" si="0"/>
        <v>0</v>
      </c>
      <c r="K17" s="10"/>
      <c r="M17" s="3">
        <v>0</v>
      </c>
      <c r="N17" s="3">
        <v>0</v>
      </c>
      <c r="O17" s="3"/>
      <c r="U17" s="3">
        <v>0</v>
      </c>
    </row>
    <row r="18" spans="1:21" x14ac:dyDescent="0.2">
      <c r="A18" s="5">
        <v>1975</v>
      </c>
      <c r="B18" s="3">
        <v>0</v>
      </c>
      <c r="E18" s="3">
        <v>0</v>
      </c>
      <c r="F18" s="3"/>
      <c r="I18" s="24">
        <f t="shared" si="0"/>
        <v>0</v>
      </c>
      <c r="K18" s="10"/>
      <c r="M18" s="3">
        <v>0</v>
      </c>
      <c r="N18" s="3">
        <v>0</v>
      </c>
      <c r="O18" s="3"/>
      <c r="U18" s="3">
        <v>0</v>
      </c>
    </row>
    <row r="19" spans="1:21" x14ac:dyDescent="0.2">
      <c r="A19" s="5">
        <v>1976</v>
      </c>
      <c r="B19" s="3">
        <v>0</v>
      </c>
      <c r="E19" s="3">
        <v>0</v>
      </c>
      <c r="F19" s="3"/>
      <c r="I19" s="24">
        <f t="shared" si="0"/>
        <v>0</v>
      </c>
      <c r="K19" s="10"/>
      <c r="M19" s="3">
        <v>0</v>
      </c>
      <c r="N19" s="3">
        <v>0</v>
      </c>
      <c r="O19" s="3"/>
      <c r="U19" s="3">
        <v>0</v>
      </c>
    </row>
    <row r="20" spans="1:21" x14ac:dyDescent="0.2">
      <c r="A20" s="5">
        <v>1977</v>
      </c>
      <c r="B20" s="3">
        <v>0</v>
      </c>
      <c r="E20" s="3">
        <v>0</v>
      </c>
      <c r="F20" s="3"/>
      <c r="I20" s="24">
        <f t="shared" si="0"/>
        <v>0</v>
      </c>
      <c r="K20" s="10"/>
      <c r="M20" s="3">
        <v>0</v>
      </c>
      <c r="N20" s="3">
        <v>0</v>
      </c>
      <c r="O20" s="3"/>
      <c r="U20" s="3">
        <v>0</v>
      </c>
    </row>
    <row r="21" spans="1:21" x14ac:dyDescent="0.2">
      <c r="A21" s="5">
        <v>1978</v>
      </c>
      <c r="B21" s="3">
        <v>80</v>
      </c>
      <c r="E21" s="3">
        <v>0</v>
      </c>
      <c r="F21" s="3"/>
      <c r="I21" s="24">
        <f t="shared" si="0"/>
        <v>0</v>
      </c>
      <c r="K21" s="10"/>
      <c r="M21" s="3">
        <v>80</v>
      </c>
      <c r="N21" s="3">
        <v>0</v>
      </c>
      <c r="O21" s="3"/>
      <c r="U21" s="3">
        <v>80</v>
      </c>
    </row>
    <row r="22" spans="1:21" x14ac:dyDescent="0.2">
      <c r="A22" s="5">
        <v>1979</v>
      </c>
      <c r="B22" s="3">
        <v>80</v>
      </c>
      <c r="E22" s="3">
        <v>0</v>
      </c>
      <c r="F22" s="3"/>
      <c r="I22" s="24">
        <f t="shared" si="0"/>
        <v>0</v>
      </c>
      <c r="K22" s="10"/>
      <c r="M22" s="3">
        <v>80</v>
      </c>
      <c r="N22" s="3">
        <v>0</v>
      </c>
      <c r="O22" s="3"/>
      <c r="U22" s="3">
        <v>80</v>
      </c>
    </row>
    <row r="23" spans="1:21" x14ac:dyDescent="0.2">
      <c r="A23" s="5">
        <v>1980</v>
      </c>
      <c r="B23" s="3">
        <v>90</v>
      </c>
      <c r="E23" s="3">
        <v>0</v>
      </c>
      <c r="F23" s="3"/>
      <c r="I23" s="24">
        <f t="shared" si="0"/>
        <v>0</v>
      </c>
      <c r="K23" s="10"/>
      <c r="M23" s="3">
        <v>90</v>
      </c>
      <c r="N23" s="3">
        <v>0</v>
      </c>
      <c r="O23" s="3"/>
      <c r="U23" s="3">
        <v>90</v>
      </c>
    </row>
    <row r="24" spans="1:21" x14ac:dyDescent="0.2">
      <c r="A24" s="5">
        <v>1981</v>
      </c>
      <c r="B24" s="3">
        <v>90</v>
      </c>
      <c r="E24" s="3">
        <v>0</v>
      </c>
      <c r="F24" s="3"/>
      <c r="I24" s="24">
        <f t="shared" si="0"/>
        <v>0</v>
      </c>
      <c r="K24" s="10"/>
      <c r="M24" s="3">
        <v>90</v>
      </c>
      <c r="N24" s="3">
        <v>0</v>
      </c>
      <c r="O24" s="3"/>
      <c r="U24" s="3">
        <v>90</v>
      </c>
    </row>
    <row r="25" spans="1:21" x14ac:dyDescent="0.2">
      <c r="A25" s="5">
        <v>1982</v>
      </c>
      <c r="B25" s="3">
        <v>100</v>
      </c>
      <c r="E25" s="3">
        <v>0</v>
      </c>
      <c r="F25" s="3"/>
      <c r="I25" s="24">
        <f t="shared" si="0"/>
        <v>0</v>
      </c>
      <c r="K25" s="10"/>
      <c r="M25" s="3">
        <v>100</v>
      </c>
      <c r="N25" s="3">
        <v>0</v>
      </c>
      <c r="O25" s="3"/>
      <c r="U25" s="3">
        <v>100</v>
      </c>
    </row>
    <row r="26" spans="1:21" x14ac:dyDescent="0.2">
      <c r="A26" s="5">
        <v>1983</v>
      </c>
      <c r="B26" s="3">
        <v>80</v>
      </c>
      <c r="E26" s="3">
        <v>0</v>
      </c>
      <c r="F26" s="3"/>
      <c r="I26" s="24">
        <f t="shared" si="0"/>
        <v>0</v>
      </c>
      <c r="K26" s="10"/>
      <c r="M26" s="3">
        <v>80</v>
      </c>
      <c r="N26" s="3">
        <v>0</v>
      </c>
      <c r="O26" s="3"/>
      <c r="U26" s="3">
        <v>80</v>
      </c>
    </row>
    <row r="27" spans="1:21" x14ac:dyDescent="0.2">
      <c r="A27" s="5">
        <v>1984</v>
      </c>
      <c r="B27" s="3">
        <v>100</v>
      </c>
      <c r="E27" s="3">
        <v>0</v>
      </c>
      <c r="F27" s="3"/>
      <c r="I27" s="24">
        <f t="shared" si="0"/>
        <v>0</v>
      </c>
      <c r="K27" s="10"/>
      <c r="M27" s="3">
        <v>100</v>
      </c>
      <c r="N27" s="3">
        <v>0</v>
      </c>
      <c r="O27" s="3"/>
      <c r="U27" s="3">
        <v>100</v>
      </c>
    </row>
    <row r="28" spans="1:21" x14ac:dyDescent="0.2">
      <c r="A28" s="5">
        <v>1985</v>
      </c>
      <c r="B28" s="3">
        <v>90</v>
      </c>
      <c r="E28" s="3">
        <v>0</v>
      </c>
      <c r="F28" s="3"/>
      <c r="I28" s="24">
        <f t="shared" si="0"/>
        <v>0</v>
      </c>
      <c r="K28" s="10"/>
      <c r="M28" s="3">
        <v>90</v>
      </c>
      <c r="N28" s="3">
        <v>0</v>
      </c>
      <c r="O28" s="3"/>
      <c r="U28" s="3">
        <v>90</v>
      </c>
    </row>
    <row r="29" spans="1:21" x14ac:dyDescent="0.2">
      <c r="A29" s="5">
        <v>1986</v>
      </c>
      <c r="B29" s="3">
        <v>70</v>
      </c>
      <c r="E29" s="3">
        <v>0</v>
      </c>
      <c r="F29" s="3"/>
      <c r="I29" s="24">
        <f t="shared" si="0"/>
        <v>0</v>
      </c>
      <c r="K29" s="10"/>
      <c r="M29" s="3">
        <v>70</v>
      </c>
      <c r="N29" s="3">
        <v>0</v>
      </c>
      <c r="O29" s="3"/>
      <c r="U29" s="3">
        <v>70</v>
      </c>
    </row>
    <row r="30" spans="1:21" x14ac:dyDescent="0.2">
      <c r="A30" s="5">
        <v>1987</v>
      </c>
      <c r="B30" s="3">
        <v>60</v>
      </c>
      <c r="E30" s="3">
        <v>0</v>
      </c>
      <c r="F30" s="3"/>
      <c r="I30" s="24">
        <f t="shared" si="0"/>
        <v>0</v>
      </c>
      <c r="K30" s="10"/>
      <c r="M30" s="3">
        <v>60</v>
      </c>
      <c r="N30" s="3">
        <v>0</v>
      </c>
      <c r="O30" s="3"/>
      <c r="U30" s="3">
        <v>60</v>
      </c>
    </row>
    <row r="31" spans="1:21" x14ac:dyDescent="0.2">
      <c r="A31" s="5">
        <v>1988</v>
      </c>
      <c r="B31" s="3">
        <v>80</v>
      </c>
      <c r="E31" s="3">
        <v>0</v>
      </c>
      <c r="F31" s="3"/>
      <c r="I31" s="24">
        <f t="shared" si="0"/>
        <v>0</v>
      </c>
      <c r="K31" s="10"/>
      <c r="M31" s="3">
        <v>80</v>
      </c>
      <c r="N31" s="3">
        <v>0</v>
      </c>
      <c r="O31" s="3"/>
      <c r="U31" s="3">
        <v>80</v>
      </c>
    </row>
    <row r="32" spans="1:21" x14ac:dyDescent="0.2">
      <c r="A32" s="5">
        <v>1989</v>
      </c>
      <c r="B32" s="3">
        <v>90</v>
      </c>
      <c r="E32" s="3">
        <v>0</v>
      </c>
      <c r="F32" s="3"/>
      <c r="I32" s="24">
        <f t="shared" si="0"/>
        <v>0</v>
      </c>
      <c r="K32" s="10"/>
      <c r="M32" s="3">
        <v>90</v>
      </c>
      <c r="N32" s="3">
        <v>0</v>
      </c>
      <c r="O32" s="3"/>
      <c r="U32" s="3">
        <v>90</v>
      </c>
    </row>
    <row r="33" spans="1:21" x14ac:dyDescent="0.2">
      <c r="A33" s="5">
        <v>1990</v>
      </c>
      <c r="B33" s="3">
        <v>100</v>
      </c>
      <c r="E33" s="3">
        <v>0</v>
      </c>
      <c r="F33" s="3"/>
      <c r="I33" s="24">
        <f t="shared" si="0"/>
        <v>0</v>
      </c>
      <c r="K33" s="10"/>
      <c r="M33" s="3">
        <v>100</v>
      </c>
      <c r="N33" s="3">
        <v>0</v>
      </c>
      <c r="O33" s="3"/>
      <c r="U33" s="3">
        <v>100</v>
      </c>
    </row>
    <row r="34" spans="1:21" x14ac:dyDescent="0.2">
      <c r="A34" s="5">
        <v>1991</v>
      </c>
      <c r="B34" s="3">
        <v>70</v>
      </c>
      <c r="E34" s="3">
        <v>0</v>
      </c>
      <c r="F34" s="3"/>
      <c r="I34" s="24">
        <f t="shared" si="0"/>
        <v>0</v>
      </c>
      <c r="K34" s="10"/>
      <c r="M34" s="3">
        <v>70</v>
      </c>
      <c r="N34" s="3">
        <v>0</v>
      </c>
      <c r="O34" s="3"/>
      <c r="U34" s="3">
        <v>70</v>
      </c>
    </row>
    <row r="35" spans="1:21" x14ac:dyDescent="0.2">
      <c r="A35" s="5">
        <v>1992</v>
      </c>
      <c r="B35" s="3">
        <v>100</v>
      </c>
      <c r="E35" s="3">
        <v>0</v>
      </c>
      <c r="F35" s="3"/>
      <c r="I35" s="24">
        <f t="shared" si="0"/>
        <v>0</v>
      </c>
      <c r="K35" s="10"/>
      <c r="M35" s="3">
        <v>100</v>
      </c>
      <c r="N35" s="3">
        <v>0</v>
      </c>
      <c r="O35" s="3"/>
      <c r="U35" s="3">
        <v>100</v>
      </c>
    </row>
    <row r="36" spans="1:21" x14ac:dyDescent="0.2">
      <c r="A36" s="5">
        <v>1993</v>
      </c>
      <c r="B36" s="3">
        <v>160.08184</v>
      </c>
      <c r="E36" s="3">
        <v>0</v>
      </c>
      <c r="F36" s="3"/>
      <c r="I36" s="24">
        <f t="shared" si="0"/>
        <v>0</v>
      </c>
      <c r="K36" s="10"/>
      <c r="M36" s="3">
        <v>160.08184</v>
      </c>
      <c r="N36" s="3">
        <v>0</v>
      </c>
      <c r="O36" s="3"/>
      <c r="U36" s="3">
        <v>160.08184</v>
      </c>
    </row>
    <row r="37" spans="1:21" x14ac:dyDescent="0.2">
      <c r="A37" s="5">
        <v>1994</v>
      </c>
      <c r="B37" s="3">
        <v>159.67416</v>
      </c>
      <c r="E37" s="3">
        <v>0</v>
      </c>
      <c r="F37" s="3"/>
      <c r="I37" s="24">
        <f t="shared" si="0"/>
        <v>0</v>
      </c>
      <c r="K37" s="10"/>
      <c r="M37" s="3">
        <v>159.67416</v>
      </c>
      <c r="N37" s="3">
        <v>0</v>
      </c>
      <c r="O37" s="3"/>
      <c r="U37" s="3">
        <v>159.67416</v>
      </c>
    </row>
    <row r="38" spans="1:21" x14ac:dyDescent="0.2">
      <c r="A38" s="5">
        <v>1995</v>
      </c>
      <c r="B38" s="3">
        <v>177.61207999999999</v>
      </c>
      <c r="E38" s="3">
        <v>0</v>
      </c>
      <c r="F38" s="3"/>
      <c r="I38" s="24">
        <f t="shared" si="0"/>
        <v>0</v>
      </c>
      <c r="K38" s="10"/>
      <c r="M38" s="3">
        <v>177.61207999999999</v>
      </c>
      <c r="N38" s="3">
        <v>0</v>
      </c>
      <c r="O38" s="3"/>
      <c r="U38" s="3">
        <v>177.61207999999999</v>
      </c>
    </row>
    <row r="39" spans="1:21" x14ac:dyDescent="0.2">
      <c r="A39" s="5">
        <v>1996</v>
      </c>
      <c r="B39" s="3">
        <v>164.75832000000003</v>
      </c>
      <c r="E39" s="3">
        <v>-25.830160535156249</v>
      </c>
      <c r="F39" s="3"/>
      <c r="I39" s="24">
        <f t="shared" si="0"/>
        <v>0</v>
      </c>
      <c r="K39" s="10"/>
      <c r="M39" s="3">
        <v>164.75832000000003</v>
      </c>
      <c r="N39" s="3">
        <v>0</v>
      </c>
      <c r="O39" s="3"/>
      <c r="U39" s="3">
        <v>138.92815946484379</v>
      </c>
    </row>
    <row r="40" spans="1:21" x14ac:dyDescent="0.2">
      <c r="A40" s="5">
        <v>1997</v>
      </c>
      <c r="B40" s="3">
        <v>150.47768000000002</v>
      </c>
      <c r="E40" s="3">
        <v>-66.269111999999993</v>
      </c>
      <c r="F40" s="3"/>
      <c r="I40" s="24">
        <f t="shared" si="0"/>
        <v>0</v>
      </c>
      <c r="K40" s="10"/>
      <c r="M40" s="3">
        <v>150.47768000000002</v>
      </c>
      <c r="N40" s="3">
        <v>0</v>
      </c>
      <c r="O40" s="3"/>
      <c r="U40" s="3">
        <v>84.208568000000028</v>
      </c>
    </row>
    <row r="41" spans="1:21" x14ac:dyDescent="0.2">
      <c r="A41" s="5">
        <v>1998</v>
      </c>
      <c r="B41" s="3">
        <v>165.33072000000001</v>
      </c>
      <c r="E41" s="3">
        <v>-99.881898593749995</v>
      </c>
      <c r="F41" s="3"/>
      <c r="I41" s="24">
        <f t="shared" si="0"/>
        <v>0</v>
      </c>
      <c r="K41" s="10"/>
      <c r="M41" s="3">
        <v>165.33072000000001</v>
      </c>
      <c r="N41" s="3">
        <v>0</v>
      </c>
      <c r="O41" s="3"/>
      <c r="U41" s="3">
        <v>65.448821406250019</v>
      </c>
    </row>
    <row r="42" spans="1:21" x14ac:dyDescent="0.2">
      <c r="A42" s="5">
        <v>1999</v>
      </c>
      <c r="B42" s="3">
        <v>849.82697171200016</v>
      </c>
      <c r="E42" s="3">
        <v>0</v>
      </c>
      <c r="F42" s="3"/>
      <c r="I42" s="24">
        <f t="shared" si="0"/>
        <v>0</v>
      </c>
      <c r="K42" s="10"/>
      <c r="M42" s="3">
        <v>849.82697171200016</v>
      </c>
      <c r="N42" s="3">
        <v>-671.04281171200012</v>
      </c>
      <c r="O42" s="3"/>
      <c r="U42" s="3">
        <v>178.78415999999999</v>
      </c>
    </row>
    <row r="43" spans="1:21" x14ac:dyDescent="0.2">
      <c r="A43" s="5">
        <v>2000</v>
      </c>
      <c r="B43" s="3">
        <v>857.15074099199956</v>
      </c>
      <c r="E43" s="3">
        <v>-4.7785919999999997</v>
      </c>
      <c r="F43" s="3"/>
      <c r="I43" s="24">
        <f t="shared" si="0"/>
        <v>0</v>
      </c>
      <c r="K43" s="10"/>
      <c r="M43" s="3">
        <v>857.15074099199956</v>
      </c>
      <c r="N43" s="3">
        <v>-781.62802099199951</v>
      </c>
      <c r="O43" s="3"/>
      <c r="U43" s="3">
        <v>70.744128000000018</v>
      </c>
    </row>
    <row r="44" spans="1:21" x14ac:dyDescent="0.2">
      <c r="A44" s="5">
        <v>2001</v>
      </c>
      <c r="B44" s="3">
        <v>978.93509462400016</v>
      </c>
      <c r="E44" s="3">
        <v>-98.878416000000001</v>
      </c>
      <c r="F44" s="3"/>
      <c r="I44" s="24">
        <f t="shared" si="0"/>
        <v>0</v>
      </c>
      <c r="K44" s="10"/>
      <c r="M44" s="3">
        <v>978.93509462400016</v>
      </c>
      <c r="N44" s="3">
        <v>-761.15829462400018</v>
      </c>
      <c r="O44" s="3"/>
      <c r="U44" s="3">
        <v>118.89838400000001</v>
      </c>
    </row>
    <row r="45" spans="1:21" x14ac:dyDescent="0.2">
      <c r="A45" s="5">
        <v>2002</v>
      </c>
      <c r="B45" s="3">
        <v>1054.9494444400002</v>
      </c>
      <c r="E45" s="3">
        <v>-330.48652000000004</v>
      </c>
      <c r="F45" s="3"/>
      <c r="I45" s="24">
        <f t="shared" si="0"/>
        <v>57.715640000000121</v>
      </c>
      <c r="K45" s="10"/>
      <c r="M45" s="3">
        <v>1054.9494444400002</v>
      </c>
      <c r="N45" s="3">
        <v>-782.17856444000029</v>
      </c>
      <c r="O45" s="3"/>
      <c r="U45" s="10">
        <v>0</v>
      </c>
    </row>
    <row r="46" spans="1:21" x14ac:dyDescent="0.2">
      <c r="A46" s="5">
        <v>2003</v>
      </c>
      <c r="B46" s="3">
        <v>1325.7353149032085</v>
      </c>
      <c r="E46" s="3">
        <v>-355.28875199999999</v>
      </c>
      <c r="F46" s="3"/>
      <c r="I46" s="24">
        <f t="shared" si="0"/>
        <v>-5.6843418860808015E-14</v>
      </c>
      <c r="K46" s="10"/>
      <c r="M46" s="3">
        <v>1325.7353149032085</v>
      </c>
      <c r="N46" s="3">
        <v>-952.50579490320854</v>
      </c>
      <c r="O46" s="3"/>
      <c r="U46" s="10">
        <v>17.940767999999991</v>
      </c>
    </row>
    <row r="47" spans="1:21" x14ac:dyDescent="0.2">
      <c r="A47" s="5">
        <v>2004</v>
      </c>
      <c r="B47" s="3">
        <v>1298.4484839745603</v>
      </c>
      <c r="E47" s="3">
        <v>-371.51274159999997</v>
      </c>
      <c r="F47" s="3"/>
      <c r="I47" s="24">
        <f t="shared" si="0"/>
        <v>5.6843418860808015E-14</v>
      </c>
      <c r="K47" s="10"/>
      <c r="M47" s="3">
        <v>1298.4484839745603</v>
      </c>
      <c r="N47" s="3">
        <v>-908.91633197456031</v>
      </c>
      <c r="O47" s="3"/>
      <c r="U47" s="10">
        <v>18.019410400000027</v>
      </c>
    </row>
    <row r="48" spans="1:21" x14ac:dyDescent="0.2">
      <c r="A48" s="5">
        <v>2005</v>
      </c>
      <c r="B48" s="3">
        <v>1127.9001511450401</v>
      </c>
      <c r="E48" s="3">
        <v>-357.873152</v>
      </c>
      <c r="F48" s="3"/>
      <c r="I48" s="24">
        <f t="shared" si="0"/>
        <v>72.558304000000021</v>
      </c>
      <c r="K48" s="10"/>
      <c r="M48" s="3">
        <v>1127.9001511450401</v>
      </c>
      <c r="N48" s="3">
        <v>-842.58530314504014</v>
      </c>
      <c r="O48" s="3"/>
      <c r="U48" s="10">
        <v>0</v>
      </c>
    </row>
    <row r="49" spans="1:21" x14ac:dyDescent="0.2">
      <c r="A49" s="5">
        <v>2006</v>
      </c>
      <c r="B49" s="3">
        <v>1099.1044362479997</v>
      </c>
      <c r="E49" s="3">
        <v>-256.950512</v>
      </c>
      <c r="F49" s="3"/>
      <c r="I49" s="24">
        <f t="shared" si="0"/>
        <v>-1.1368683772161603E-13</v>
      </c>
      <c r="K49" s="10"/>
      <c r="M49" s="3">
        <v>1099.1044362479997</v>
      </c>
      <c r="N49" s="3">
        <v>-802.40585224799963</v>
      </c>
      <c r="O49" s="3"/>
      <c r="U49" s="10">
        <v>39.748071999999979</v>
      </c>
    </row>
    <row r="50" spans="1:21" x14ac:dyDescent="0.2">
      <c r="A50" s="6">
        <v>2007</v>
      </c>
      <c r="B50" s="19">
        <v>1046.4613155360003</v>
      </c>
      <c r="E50" s="15">
        <v>-187</v>
      </c>
      <c r="F50" s="3"/>
      <c r="I50" s="24">
        <f t="shared" si="0"/>
        <v>0.32940799999994397</v>
      </c>
      <c r="K50" s="10"/>
      <c r="M50" s="19">
        <v>1046.4613155360003</v>
      </c>
      <c r="N50" s="19">
        <v>-785.7907235360002</v>
      </c>
      <c r="O50" s="3"/>
      <c r="U50" s="15">
        <v>74</v>
      </c>
    </row>
    <row r="51" spans="1:21" x14ac:dyDescent="0.2">
      <c r="A51" s="6">
        <v>2008</v>
      </c>
      <c r="B51" s="15">
        <v>1457.1620795948056</v>
      </c>
      <c r="E51" s="15">
        <v>-207</v>
      </c>
      <c r="F51" s="3"/>
      <c r="I51" s="24">
        <f t="shared" si="0"/>
        <v>0</v>
      </c>
      <c r="K51" s="10"/>
      <c r="M51" s="19">
        <v>1457.1620795948056</v>
      </c>
      <c r="N51" s="19">
        <v>-857.16207959480573</v>
      </c>
      <c r="O51" s="3"/>
      <c r="U51" s="15">
        <v>393</v>
      </c>
    </row>
    <row r="52" spans="1:21" x14ac:dyDescent="0.2">
      <c r="A52" s="6">
        <v>2009</v>
      </c>
      <c r="B52" s="15">
        <v>1327.3557128719995</v>
      </c>
      <c r="E52" s="15">
        <v>-190</v>
      </c>
      <c r="F52" s="3"/>
      <c r="I52" s="24">
        <f t="shared" si="0"/>
        <v>0</v>
      </c>
      <c r="K52" s="10"/>
      <c r="M52" s="19">
        <v>1327.3557128719995</v>
      </c>
      <c r="N52" s="19">
        <v>-879.35571287199957</v>
      </c>
      <c r="O52" s="3"/>
      <c r="U52" s="15">
        <v>258</v>
      </c>
    </row>
    <row r="53" spans="1:21" x14ac:dyDescent="0.2">
      <c r="A53" s="6">
        <v>2010</v>
      </c>
      <c r="B53" s="15">
        <v>1300.9215412663982</v>
      </c>
      <c r="E53" s="19">
        <v>-311.78322411599999</v>
      </c>
      <c r="F53" s="3"/>
      <c r="I53" s="24">
        <f t="shared" si="0"/>
        <v>-0.21677588400007153</v>
      </c>
      <c r="K53" s="10"/>
      <c r="M53" s="19">
        <v>1300.9215412663982</v>
      </c>
      <c r="N53" s="19">
        <v>-883.92154126639821</v>
      </c>
      <c r="O53" s="3"/>
      <c r="U53" s="15">
        <v>105</v>
      </c>
    </row>
    <row r="54" spans="1:21" x14ac:dyDescent="0.2">
      <c r="A54" s="6">
        <v>2011</v>
      </c>
      <c r="B54" s="19">
        <v>1105.6731515647989</v>
      </c>
      <c r="E54" s="19">
        <v>-278.48796997839997</v>
      </c>
      <c r="F54" s="3"/>
      <c r="I54" s="24">
        <f t="shared" si="0"/>
        <v>53.987329978400112</v>
      </c>
      <c r="K54" s="10"/>
      <c r="M54" s="19">
        <v>1105.6731515647989</v>
      </c>
      <c r="N54" s="19">
        <v>-881.17251156479904</v>
      </c>
      <c r="O54" s="3"/>
      <c r="U54" s="19">
        <v>0</v>
      </c>
    </row>
    <row r="55" spans="1:21" x14ac:dyDescent="0.2">
      <c r="A55" s="6">
        <v>2012</v>
      </c>
      <c r="B55" s="15">
        <v>1238.4288500000002</v>
      </c>
      <c r="E55" s="19">
        <v>-272.07591087039998</v>
      </c>
      <c r="F55" s="3"/>
      <c r="I55" s="24">
        <f t="shared" si="0"/>
        <v>7.59108704000937E-2</v>
      </c>
      <c r="K55" s="10"/>
      <c r="M55" s="19">
        <v>1238.4288500000002</v>
      </c>
      <c r="N55" s="19">
        <v>-852.42885000000035</v>
      </c>
      <c r="O55" s="3"/>
      <c r="U55" s="15">
        <v>114</v>
      </c>
    </row>
    <row r="56" spans="1:21" x14ac:dyDescent="0.2">
      <c r="A56" s="6">
        <v>2013</v>
      </c>
      <c r="B56" s="19">
        <v>1041.4948748568013</v>
      </c>
      <c r="E56" s="19">
        <v>-246.51386585280005</v>
      </c>
      <c r="F56" s="3"/>
      <c r="I56" s="24">
        <f t="shared" si="0"/>
        <v>26.315705852800079</v>
      </c>
      <c r="K56" s="10"/>
      <c r="M56" s="19">
        <v>1041.4948748568013</v>
      </c>
      <c r="N56" s="19">
        <v>-821.29671485680126</v>
      </c>
      <c r="O56" s="3"/>
      <c r="U56" s="19">
        <v>0</v>
      </c>
    </row>
    <row r="57" spans="1:21" x14ac:dyDescent="0.2">
      <c r="A57" s="6">
        <v>2014</v>
      </c>
      <c r="B57" s="15">
        <v>1190.7661768096009</v>
      </c>
      <c r="E57" s="19">
        <v>-242.71157157520003</v>
      </c>
      <c r="F57" s="3"/>
      <c r="I57" s="24">
        <f t="shared" si="0"/>
        <v>-0.28842842480003128</v>
      </c>
      <c r="K57" s="10"/>
      <c r="M57" s="19">
        <v>1190.7661768096009</v>
      </c>
      <c r="N57" s="19">
        <v>-799.76617680960089</v>
      </c>
      <c r="O57" s="3"/>
      <c r="U57" s="15">
        <v>148</v>
      </c>
    </row>
    <row r="58" spans="1:21" x14ac:dyDescent="0.2">
      <c r="A58" s="6">
        <v>2015</v>
      </c>
      <c r="B58" s="19">
        <v>1009.5484264319987</v>
      </c>
      <c r="E58" s="19">
        <v>-254.16371562399993</v>
      </c>
      <c r="F58" s="3"/>
      <c r="I58" s="24">
        <f t="shared" si="0"/>
        <v>41.318355623999878</v>
      </c>
      <c r="K58" s="10"/>
      <c r="M58" s="19">
        <v>1009.5484264319987</v>
      </c>
      <c r="N58" s="19">
        <v>-796.70306643199865</v>
      </c>
      <c r="O58" s="3"/>
      <c r="U58" s="19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58"/>
  <sheetViews>
    <sheetView workbookViewId="0">
      <selection activeCell="U33" sqref="U33"/>
    </sheetView>
  </sheetViews>
  <sheetFormatPr defaultColWidth="11.44140625" defaultRowHeight="10.199999999999999" x14ac:dyDescent="0.2"/>
  <cols>
    <col min="1" max="1" width="11.44140625" style="1"/>
    <col min="2" max="9" width="7.5546875" style="1" customWidth="1"/>
    <col min="10" max="10" width="3.6640625" style="1" customWidth="1"/>
    <col min="11" max="19" width="6.6640625" style="1" customWidth="1"/>
    <col min="20" max="20" width="2.6640625" style="1" customWidth="1"/>
    <col min="21" max="26" width="7.33203125" style="1" customWidth="1"/>
    <col min="27" max="16384" width="11.44140625" style="1"/>
  </cols>
  <sheetData>
    <row r="1" spans="1:26" x14ac:dyDescent="0.2">
      <c r="A1" s="25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6106.9062159000005</v>
      </c>
      <c r="C3" s="3">
        <v>302.36430000000001</v>
      </c>
      <c r="D3" s="3">
        <v>9.9999999999999982</v>
      </c>
      <c r="E3" s="3">
        <v>0</v>
      </c>
      <c r="F3" s="3">
        <v>0</v>
      </c>
      <c r="H3" s="3"/>
      <c r="I3" s="24">
        <f>-SUM(B3:H3)-K3-L3-S3+SUM(U3:Z3)</f>
        <v>0</v>
      </c>
      <c r="K3" s="3">
        <v>-1937.8921799999998</v>
      </c>
      <c r="L3" s="3">
        <v>-453</v>
      </c>
      <c r="N3" s="3">
        <v>6106.9062159000005</v>
      </c>
      <c r="O3" s="3"/>
      <c r="P3" s="3"/>
      <c r="S3" s="3">
        <v>0</v>
      </c>
      <c r="V3" s="3">
        <v>402.83783359</v>
      </c>
      <c r="W3" s="3">
        <v>201.418916795</v>
      </c>
      <c r="X3" s="3">
        <v>805.67566718</v>
      </c>
      <c r="Y3" s="3">
        <v>0</v>
      </c>
      <c r="Z3" s="3">
        <v>2618.445918335</v>
      </c>
    </row>
    <row r="4" spans="1:26" x14ac:dyDescent="0.2">
      <c r="A4" s="5">
        <v>1961</v>
      </c>
      <c r="B4" s="3">
        <v>6633.7543188</v>
      </c>
      <c r="C4" s="3">
        <v>3.0899399999999999</v>
      </c>
      <c r="D4" s="3">
        <v>-116.4</v>
      </c>
      <c r="E4" s="3">
        <v>-34.124580000000002</v>
      </c>
      <c r="F4" s="3">
        <v>0</v>
      </c>
      <c r="H4" s="3"/>
      <c r="I4" s="24">
        <f t="shared" ref="I4:I58" si="0">-SUM(B4:H4)-K4-L4-S4+SUM(U4:Z4)</f>
        <v>0</v>
      </c>
      <c r="K4" s="3">
        <v>-1834.3228399999998</v>
      </c>
      <c r="L4" s="3">
        <v>-589</v>
      </c>
      <c r="N4" s="3">
        <v>6633.7543188</v>
      </c>
      <c r="O4" s="3"/>
      <c r="P4" s="3"/>
      <c r="S4" s="3">
        <v>0</v>
      </c>
      <c r="V4" s="3">
        <v>406.29968387999998</v>
      </c>
      <c r="W4" s="3">
        <v>203.14984193999999</v>
      </c>
      <c r="X4" s="3">
        <v>812.59936775999995</v>
      </c>
      <c r="Y4" s="3">
        <v>0</v>
      </c>
      <c r="Z4" s="3">
        <v>2640.9479452199998</v>
      </c>
    </row>
    <row r="5" spans="1:26" x14ac:dyDescent="0.2">
      <c r="A5" s="5">
        <v>1962</v>
      </c>
      <c r="B5" s="3">
        <v>6845.0977475999998</v>
      </c>
      <c r="C5" s="3">
        <v>0</v>
      </c>
      <c r="D5" s="3">
        <v>-84.5</v>
      </c>
      <c r="E5" s="3">
        <v>-517.59777999999994</v>
      </c>
      <c r="F5" s="3">
        <v>0</v>
      </c>
      <c r="H5" s="3"/>
      <c r="I5" s="24">
        <f t="shared" si="0"/>
        <v>0</v>
      </c>
      <c r="K5" s="3">
        <v>-1637.38204</v>
      </c>
      <c r="L5" s="3">
        <v>-647.00000000000011</v>
      </c>
      <c r="N5" s="3">
        <v>6845.0977475999998</v>
      </c>
      <c r="O5" s="3"/>
      <c r="P5" s="3"/>
      <c r="S5" s="3">
        <v>-739.19733999999994</v>
      </c>
      <c r="V5" s="3">
        <v>321.9420587599999</v>
      </c>
      <c r="W5" s="3">
        <v>160.97102937999995</v>
      </c>
      <c r="X5" s="3">
        <v>643.88411751999979</v>
      </c>
      <c r="Y5" s="3">
        <v>0</v>
      </c>
      <c r="Z5" s="3">
        <v>2092.623381939999</v>
      </c>
    </row>
    <row r="6" spans="1:26" x14ac:dyDescent="0.2">
      <c r="A6" s="5">
        <v>1963</v>
      </c>
      <c r="B6" s="3">
        <v>6353.8924553999996</v>
      </c>
      <c r="C6" s="3">
        <v>0</v>
      </c>
      <c r="D6" s="3">
        <v>206.80000000000004</v>
      </c>
      <c r="E6" s="3">
        <v>-619.88919999999996</v>
      </c>
      <c r="F6" s="3">
        <v>0</v>
      </c>
      <c r="H6" s="3"/>
      <c r="I6" s="24">
        <f t="shared" si="0"/>
        <v>0</v>
      </c>
      <c r="K6" s="3">
        <v>-1732.2823000000001</v>
      </c>
      <c r="L6" s="3">
        <v>-635</v>
      </c>
      <c r="N6" s="3">
        <v>6353.8924553999996</v>
      </c>
      <c r="O6" s="3"/>
      <c r="P6" s="3"/>
      <c r="S6" s="3">
        <v>-629.9538</v>
      </c>
      <c r="V6" s="3">
        <v>294.35671553999998</v>
      </c>
      <c r="W6" s="3">
        <v>147.17835776999999</v>
      </c>
      <c r="X6" s="3">
        <v>588.71343107999996</v>
      </c>
      <c r="Y6" s="3">
        <v>0</v>
      </c>
      <c r="Z6" s="3">
        <v>1913.3186510099997</v>
      </c>
    </row>
    <row r="7" spans="1:26" x14ac:dyDescent="0.2">
      <c r="A7" s="5">
        <v>1964</v>
      </c>
      <c r="B7" s="3">
        <v>6900.7044959999994</v>
      </c>
      <c r="C7" s="3">
        <v>0</v>
      </c>
      <c r="D7" s="3">
        <v>128.80000000000001</v>
      </c>
      <c r="E7" s="3">
        <v>-470.67341999999996</v>
      </c>
      <c r="F7" s="3">
        <v>0</v>
      </c>
      <c r="H7" s="3"/>
      <c r="I7" s="24">
        <f t="shared" si="0"/>
        <v>0</v>
      </c>
      <c r="K7" s="3">
        <v>-2025.2827</v>
      </c>
      <c r="L7" s="3">
        <v>-745.00000000000011</v>
      </c>
      <c r="N7" s="3">
        <v>6900.7044959999994</v>
      </c>
      <c r="O7" s="3"/>
      <c r="P7" s="3"/>
      <c r="S7" s="3">
        <v>-628.2446799999999</v>
      </c>
      <c r="V7" s="3">
        <v>316.03036959999997</v>
      </c>
      <c r="W7" s="3">
        <v>158.01518479999999</v>
      </c>
      <c r="X7" s="3">
        <v>632.06073919999994</v>
      </c>
      <c r="Y7" s="3">
        <v>0</v>
      </c>
      <c r="Z7" s="3">
        <v>2054.1974023999996</v>
      </c>
    </row>
    <row r="8" spans="1:26" x14ac:dyDescent="0.2">
      <c r="A8" s="5">
        <v>1965</v>
      </c>
      <c r="B8" s="3">
        <v>7789.7567915999998</v>
      </c>
      <c r="C8" s="3">
        <v>25.927859999999999</v>
      </c>
      <c r="D8" s="3">
        <v>0</v>
      </c>
      <c r="E8" s="3">
        <v>-880.97590000000002</v>
      </c>
      <c r="F8" s="3">
        <v>0</v>
      </c>
      <c r="H8" s="3"/>
      <c r="I8" s="24">
        <f t="shared" si="0"/>
        <v>0</v>
      </c>
      <c r="K8" s="3">
        <v>-1972.6919800000001</v>
      </c>
      <c r="L8" s="3">
        <v>-851</v>
      </c>
      <c r="N8" s="3">
        <v>7789.7567915999998</v>
      </c>
      <c r="O8" s="3"/>
      <c r="P8" s="3"/>
      <c r="S8" s="3">
        <v>-702.94028000000003</v>
      </c>
      <c r="V8" s="3">
        <v>340.80764915999998</v>
      </c>
      <c r="W8" s="3">
        <v>170.40382457999999</v>
      </c>
      <c r="X8" s="3">
        <v>681.61529831999997</v>
      </c>
      <c r="Y8" s="3">
        <v>0</v>
      </c>
      <c r="Z8" s="3">
        <v>2215.2497195400001</v>
      </c>
    </row>
    <row r="9" spans="1:26" x14ac:dyDescent="0.2">
      <c r="A9" s="5">
        <v>1966</v>
      </c>
      <c r="B9" s="3">
        <v>7985.1666698999998</v>
      </c>
      <c r="C9" s="3">
        <v>1.1642399999999999</v>
      </c>
      <c r="D9" s="3">
        <v>-8.6999999999999975</v>
      </c>
      <c r="E9" s="3">
        <v>-1032.2879</v>
      </c>
      <c r="F9" s="3">
        <v>0</v>
      </c>
      <c r="H9" s="3"/>
      <c r="I9" s="24">
        <f t="shared" si="0"/>
        <v>0</v>
      </c>
      <c r="K9" s="3">
        <v>-2064.48956</v>
      </c>
      <c r="L9" s="3">
        <v>-858</v>
      </c>
      <c r="N9" s="3">
        <v>7985.1666698999998</v>
      </c>
      <c r="O9" s="3"/>
      <c r="P9" s="3"/>
      <c r="S9" s="3">
        <v>-818.07362000000001</v>
      </c>
      <c r="V9" s="3">
        <v>320.47798298999999</v>
      </c>
      <c r="W9" s="3">
        <v>160.23899149499999</v>
      </c>
      <c r="X9" s="3">
        <v>640.95596597999997</v>
      </c>
      <c r="Y9" s="3">
        <v>0</v>
      </c>
      <c r="Z9" s="3">
        <v>2083.1068894349996</v>
      </c>
    </row>
    <row r="10" spans="1:26" x14ac:dyDescent="0.2">
      <c r="A10" s="5">
        <v>1967</v>
      </c>
      <c r="B10" s="3">
        <v>7808.1019064999991</v>
      </c>
      <c r="C10" s="3">
        <v>0</v>
      </c>
      <c r="D10" s="3">
        <v>-133.59999999999997</v>
      </c>
      <c r="E10" s="3">
        <v>-729.32481999999993</v>
      </c>
      <c r="F10" s="3">
        <v>0</v>
      </c>
      <c r="H10" s="3"/>
      <c r="I10" s="24">
        <f t="shared" si="0"/>
        <v>0</v>
      </c>
      <c r="K10" s="3">
        <v>-2034.53782</v>
      </c>
      <c r="L10" s="3">
        <v>-989.00000000000011</v>
      </c>
      <c r="N10" s="3">
        <v>7808.1019064999991</v>
      </c>
      <c r="O10" s="3"/>
      <c r="P10" s="3"/>
      <c r="S10" s="3">
        <v>-781.60095999999999</v>
      </c>
      <c r="V10" s="3">
        <v>314.00383065</v>
      </c>
      <c r="W10" s="3">
        <v>157.001915325</v>
      </c>
      <c r="X10" s="3">
        <v>628.0076613</v>
      </c>
      <c r="Y10" s="3">
        <v>0</v>
      </c>
      <c r="Z10" s="3">
        <v>2041.0248992249999</v>
      </c>
    </row>
    <row r="11" spans="1:26" x14ac:dyDescent="0.2">
      <c r="A11" s="5">
        <v>1968</v>
      </c>
      <c r="B11" s="3">
        <v>7430.5411236</v>
      </c>
      <c r="C11" s="3">
        <v>0</v>
      </c>
      <c r="D11" s="3">
        <v>28.1</v>
      </c>
      <c r="E11" s="3">
        <v>-952.39045999999996</v>
      </c>
      <c r="F11" s="3">
        <v>0</v>
      </c>
      <c r="H11" s="3"/>
      <c r="I11" s="24">
        <f t="shared" si="0"/>
        <v>0</v>
      </c>
      <c r="K11" s="3">
        <v>-2127.0576599999999</v>
      </c>
      <c r="L11" s="3">
        <v>-1072</v>
      </c>
      <c r="N11" s="3">
        <v>7430.5411236</v>
      </c>
      <c r="O11" s="3"/>
      <c r="P11" s="3"/>
      <c r="S11" s="3">
        <v>-938.88704000000007</v>
      </c>
      <c r="V11" s="3">
        <v>236.8305963599999</v>
      </c>
      <c r="W11" s="3">
        <v>118.41529817999995</v>
      </c>
      <c r="X11" s="3">
        <v>473.6611927199998</v>
      </c>
      <c r="Y11" s="3">
        <v>0</v>
      </c>
      <c r="Z11" s="3">
        <v>1539.3988763399993</v>
      </c>
    </row>
    <row r="12" spans="1:26" x14ac:dyDescent="0.2">
      <c r="A12" s="5">
        <v>1969</v>
      </c>
      <c r="B12" s="3">
        <v>7110.9579050999992</v>
      </c>
      <c r="C12" s="3">
        <v>581.22721999999999</v>
      </c>
      <c r="D12" s="3">
        <v>50.5</v>
      </c>
      <c r="E12" s="3">
        <v>-99.486660000000001</v>
      </c>
      <c r="F12" s="3">
        <v>0</v>
      </c>
      <c r="H12" s="3"/>
      <c r="I12" s="24">
        <f t="shared" si="0"/>
        <v>0</v>
      </c>
      <c r="K12" s="3">
        <v>-2728.8021600000002</v>
      </c>
      <c r="L12" s="3">
        <v>-985</v>
      </c>
      <c r="N12" s="3">
        <v>7110.9579050999992</v>
      </c>
      <c r="O12" s="3"/>
      <c r="P12" s="3"/>
      <c r="S12" s="3">
        <v>-1164.14788</v>
      </c>
      <c r="V12" s="3">
        <v>276.52484250999987</v>
      </c>
      <c r="W12" s="3">
        <v>138.26242125499994</v>
      </c>
      <c r="X12" s="3">
        <v>553.04968501999974</v>
      </c>
      <c r="Y12" s="3">
        <v>0</v>
      </c>
      <c r="Z12" s="3">
        <v>1797.4114763149992</v>
      </c>
    </row>
    <row r="13" spans="1:26" x14ac:dyDescent="0.2">
      <c r="A13" s="5">
        <v>1970</v>
      </c>
      <c r="B13" s="3">
        <v>7852.210197299999</v>
      </c>
      <c r="C13" s="3">
        <v>164.88989999999998</v>
      </c>
      <c r="D13" s="3">
        <v>-80.570700000000002</v>
      </c>
      <c r="E13" s="3">
        <v>-114.26603999999999</v>
      </c>
      <c r="F13" s="3">
        <v>0</v>
      </c>
      <c r="H13" s="3"/>
      <c r="I13" s="24">
        <f t="shared" si="0"/>
        <v>0</v>
      </c>
      <c r="K13" s="3">
        <v>-2775.4129199999998</v>
      </c>
      <c r="L13" s="3">
        <v>-608</v>
      </c>
      <c r="N13" s="3">
        <v>7852.210197299999</v>
      </c>
      <c r="O13" s="3"/>
      <c r="P13" s="3"/>
      <c r="S13" s="3">
        <v>-1192.21018</v>
      </c>
      <c r="V13" s="3">
        <v>324.66402572999999</v>
      </c>
      <c r="W13" s="3">
        <v>162.332012865</v>
      </c>
      <c r="X13" s="3">
        <v>649.32805145999998</v>
      </c>
      <c r="Y13" s="3">
        <v>0</v>
      </c>
      <c r="Z13" s="3">
        <v>2110.3161672449996</v>
      </c>
    </row>
    <row r="14" spans="1:26" x14ac:dyDescent="0.2">
      <c r="A14" s="5">
        <v>1971</v>
      </c>
      <c r="B14" s="3">
        <v>8593.4624895000015</v>
      </c>
      <c r="C14" s="3">
        <v>145.37613999999999</v>
      </c>
      <c r="D14" s="3">
        <v>64.826999999999998</v>
      </c>
      <c r="E14" s="3">
        <v>-20.8691</v>
      </c>
      <c r="F14" s="3">
        <v>0</v>
      </c>
      <c r="H14" s="3"/>
      <c r="I14" s="24">
        <f t="shared" si="0"/>
        <v>0</v>
      </c>
      <c r="K14" s="3">
        <v>-3003.39914</v>
      </c>
      <c r="L14" s="3">
        <v>-654.7527</v>
      </c>
      <c r="N14" s="3">
        <v>8593.4624895000015</v>
      </c>
      <c r="O14" s="3"/>
      <c r="P14" s="3"/>
      <c r="S14" s="3">
        <v>-1365.0429799999999</v>
      </c>
      <c r="V14" s="3">
        <v>375.96017095000002</v>
      </c>
      <c r="W14" s="3">
        <v>187.98008547500001</v>
      </c>
      <c r="X14" s="3">
        <v>751.92034190000004</v>
      </c>
      <c r="Y14" s="3">
        <v>0</v>
      </c>
      <c r="Z14" s="3">
        <v>2443.7411111750002</v>
      </c>
    </row>
    <row r="15" spans="1:26" x14ac:dyDescent="0.2">
      <c r="A15" s="5">
        <v>1972</v>
      </c>
      <c r="B15" s="3">
        <v>8708.645250900001</v>
      </c>
      <c r="C15" s="3">
        <v>55.829620000000006</v>
      </c>
      <c r="D15" s="3">
        <v>17.5959</v>
      </c>
      <c r="E15" s="3">
        <v>0</v>
      </c>
      <c r="F15" s="3">
        <v>0</v>
      </c>
      <c r="H15" s="3"/>
      <c r="I15" s="24">
        <f t="shared" si="0"/>
        <v>0</v>
      </c>
      <c r="K15" s="3">
        <v>-3039.3553400000001</v>
      </c>
      <c r="L15" s="3">
        <v>-734.39729999999997</v>
      </c>
      <c r="N15" s="3">
        <v>8708.645250900001</v>
      </c>
      <c r="O15" s="3"/>
      <c r="P15" s="3"/>
      <c r="S15" s="3">
        <v>-1465.3881199999998</v>
      </c>
      <c r="V15" s="3">
        <v>354.29300109000002</v>
      </c>
      <c r="W15" s="3">
        <v>177.14650054500001</v>
      </c>
      <c r="X15" s="3">
        <v>708.58600218000004</v>
      </c>
      <c r="Y15" s="3">
        <v>0</v>
      </c>
      <c r="Z15" s="3">
        <v>2302.9045070850002</v>
      </c>
    </row>
    <row r="16" spans="1:26" x14ac:dyDescent="0.2">
      <c r="A16" s="5">
        <v>1973</v>
      </c>
      <c r="B16" s="3">
        <v>8342.5171725</v>
      </c>
      <c r="C16" s="3">
        <v>427.42308000000003</v>
      </c>
      <c r="D16" s="3">
        <v>-180.58949999999999</v>
      </c>
      <c r="E16" s="3">
        <v>0</v>
      </c>
      <c r="F16" s="3">
        <v>0</v>
      </c>
      <c r="H16" s="3"/>
      <c r="I16" s="24">
        <f t="shared" si="0"/>
        <v>0</v>
      </c>
      <c r="K16" s="3">
        <v>-3281.8004799999999</v>
      </c>
      <c r="L16" s="3">
        <v>-758.47590000000002</v>
      </c>
      <c r="N16" s="3">
        <v>8342.5171725</v>
      </c>
      <c r="O16" s="3"/>
      <c r="P16" s="3"/>
      <c r="S16" s="3">
        <v>-1403.3325600000001</v>
      </c>
      <c r="V16" s="3">
        <v>314.57418125000004</v>
      </c>
      <c r="W16" s="3">
        <v>157.28709062500002</v>
      </c>
      <c r="X16" s="3">
        <v>629.14836250000008</v>
      </c>
      <c r="Y16" s="3">
        <v>0</v>
      </c>
      <c r="Z16" s="3">
        <v>2044.732178125</v>
      </c>
    </row>
    <row r="17" spans="1:26" x14ac:dyDescent="0.2">
      <c r="A17" s="5">
        <v>1974</v>
      </c>
      <c r="B17" s="3">
        <v>8001.8475830999996</v>
      </c>
      <c r="C17" s="3">
        <v>78.841979999999992</v>
      </c>
      <c r="D17" s="3">
        <v>145.39770000000001</v>
      </c>
      <c r="E17" s="3">
        <v>-23.199540000000002</v>
      </c>
      <c r="F17" s="3">
        <v>0</v>
      </c>
      <c r="H17" s="3"/>
      <c r="I17" s="24">
        <f t="shared" si="0"/>
        <v>0</v>
      </c>
      <c r="K17" s="3">
        <v>-2621.6558199999999</v>
      </c>
      <c r="L17" s="3">
        <v>-735.32339999999999</v>
      </c>
      <c r="N17" s="3">
        <v>8001.8475830999996</v>
      </c>
      <c r="O17" s="3"/>
      <c r="P17" s="3"/>
      <c r="S17" s="3">
        <v>-1287.1075000000001</v>
      </c>
      <c r="V17" s="3">
        <v>355.88010030999999</v>
      </c>
      <c r="W17" s="3">
        <v>177.94005015499999</v>
      </c>
      <c r="X17" s="3">
        <v>711.76020061999998</v>
      </c>
      <c r="Y17" s="3">
        <v>0</v>
      </c>
      <c r="Z17" s="3">
        <v>2313.2206520149998</v>
      </c>
    </row>
    <row r="18" spans="1:26" x14ac:dyDescent="0.2">
      <c r="A18" s="5">
        <v>1975</v>
      </c>
      <c r="B18" s="3">
        <v>7617.2141744999999</v>
      </c>
      <c r="C18" s="3">
        <v>0</v>
      </c>
      <c r="D18" s="3">
        <v>-66.679199999999994</v>
      </c>
      <c r="E18" s="3">
        <v>-37.295859999999998</v>
      </c>
      <c r="F18" s="3">
        <v>0</v>
      </c>
      <c r="H18" s="3"/>
      <c r="I18" s="24">
        <f t="shared" si="0"/>
        <v>0</v>
      </c>
      <c r="K18" s="3">
        <v>-2442.1472599999997</v>
      </c>
      <c r="L18" s="3">
        <v>-676.053</v>
      </c>
      <c r="N18" s="3">
        <v>7617.2141744999999</v>
      </c>
      <c r="O18" s="3"/>
      <c r="P18" s="3"/>
      <c r="S18" s="3">
        <v>-1250.4329599999999</v>
      </c>
      <c r="V18" s="3">
        <v>314.46058944999999</v>
      </c>
      <c r="W18" s="3">
        <v>157.23029472499999</v>
      </c>
      <c r="X18" s="3">
        <v>628.92117889999997</v>
      </c>
      <c r="Y18" s="3">
        <v>0</v>
      </c>
      <c r="Z18" s="3">
        <v>2043.9938314249998</v>
      </c>
    </row>
    <row r="19" spans="1:26" x14ac:dyDescent="0.2">
      <c r="A19" s="5">
        <v>1976</v>
      </c>
      <c r="B19" s="3">
        <v>7836.0543827999991</v>
      </c>
      <c r="C19" s="3">
        <v>96.725020000000001</v>
      </c>
      <c r="D19" s="3">
        <v>-33.339599999999997</v>
      </c>
      <c r="E19" s="3">
        <v>-48.286559999999994</v>
      </c>
      <c r="F19" s="3">
        <v>-144.50785999999999</v>
      </c>
      <c r="H19" s="3"/>
      <c r="I19" s="24">
        <f t="shared" si="0"/>
        <v>0</v>
      </c>
      <c r="K19" s="3">
        <v>-2727.9936600000001</v>
      </c>
      <c r="L19" s="3">
        <v>-663.08760000000007</v>
      </c>
      <c r="N19" s="3">
        <v>7836.0543827999991</v>
      </c>
      <c r="O19" s="3"/>
      <c r="P19" s="3"/>
      <c r="S19" s="3">
        <v>-1255.96408</v>
      </c>
      <c r="V19" s="3">
        <v>305.96000427999996</v>
      </c>
      <c r="W19" s="3">
        <v>152.98000213999998</v>
      </c>
      <c r="X19" s="3">
        <v>611.92000855999993</v>
      </c>
      <c r="Y19" s="3">
        <v>0</v>
      </c>
      <c r="Z19" s="3">
        <v>1988.7400278199996</v>
      </c>
    </row>
    <row r="20" spans="1:26" x14ac:dyDescent="0.2">
      <c r="A20" s="5">
        <v>1977</v>
      </c>
      <c r="B20" s="3">
        <v>8530.0672400999974</v>
      </c>
      <c r="C20" s="3">
        <v>0</v>
      </c>
      <c r="D20" s="3">
        <v>119.46690000000001</v>
      </c>
      <c r="E20" s="3">
        <v>-184.34093999999999</v>
      </c>
      <c r="F20" s="3">
        <v>-244.86084</v>
      </c>
      <c r="H20" s="3"/>
      <c r="I20" s="24">
        <f t="shared" si="0"/>
        <v>0</v>
      </c>
      <c r="K20" s="3">
        <v>-3094.7665000000002</v>
      </c>
      <c r="L20" s="3">
        <v>-669.57029999999997</v>
      </c>
      <c r="N20" s="3">
        <v>8530.0672400999974</v>
      </c>
      <c r="O20" s="3"/>
      <c r="P20" s="3"/>
      <c r="S20" s="3">
        <v>-1367.83304</v>
      </c>
      <c r="V20" s="3">
        <v>308.81625200999991</v>
      </c>
      <c r="W20" s="3">
        <v>154.40812600499996</v>
      </c>
      <c r="X20" s="3">
        <v>617.63250401999983</v>
      </c>
      <c r="Y20" s="3">
        <v>0</v>
      </c>
      <c r="Z20" s="3">
        <v>2007.3056380649994</v>
      </c>
    </row>
    <row r="21" spans="1:26" x14ac:dyDescent="0.2">
      <c r="A21" s="5">
        <v>1978</v>
      </c>
      <c r="B21" s="3">
        <v>8224.8996941999994</v>
      </c>
      <c r="C21" s="3">
        <v>0</v>
      </c>
      <c r="D21" s="3">
        <v>-7.4088000000000012</v>
      </c>
      <c r="E21" s="3">
        <v>-346.79358000000002</v>
      </c>
      <c r="F21" s="3">
        <v>-257.37642</v>
      </c>
      <c r="H21" s="3"/>
      <c r="I21" s="24">
        <f t="shared" si="0"/>
        <v>0</v>
      </c>
      <c r="K21" s="3">
        <v>-2774.7916</v>
      </c>
      <c r="L21" s="3">
        <v>-638.0829</v>
      </c>
      <c r="N21" s="3">
        <v>8224.8996941999994</v>
      </c>
      <c r="O21" s="3"/>
      <c r="P21" s="3"/>
      <c r="S21" s="3">
        <v>-1490.73974</v>
      </c>
      <c r="V21" s="3">
        <v>270.97066541999993</v>
      </c>
      <c r="W21" s="3">
        <v>135.48533270999997</v>
      </c>
      <c r="X21" s="3">
        <v>541.94133083999986</v>
      </c>
      <c r="Y21" s="3">
        <v>0</v>
      </c>
      <c r="Z21" s="3">
        <v>1761.3093252299996</v>
      </c>
    </row>
    <row r="22" spans="1:26" x14ac:dyDescent="0.2">
      <c r="A22" s="5">
        <v>1979</v>
      </c>
      <c r="B22" s="3">
        <v>8366.9726952000001</v>
      </c>
      <c r="C22" s="3">
        <v>0</v>
      </c>
      <c r="D22" s="3">
        <v>-72.235799999999998</v>
      </c>
      <c r="E22" s="3">
        <v>-320.05427999999995</v>
      </c>
      <c r="F22" s="3">
        <v>-285.86991999999998</v>
      </c>
      <c r="H22" s="3"/>
      <c r="I22" s="24">
        <f t="shared" si="0"/>
        <v>0</v>
      </c>
      <c r="K22" s="3">
        <v>-3049.4169999999999</v>
      </c>
      <c r="L22" s="3">
        <v>-640.86119999999994</v>
      </c>
      <c r="N22" s="3">
        <v>8366.9726952000001</v>
      </c>
      <c r="O22" s="3"/>
      <c r="P22" s="3"/>
      <c r="S22" s="3">
        <v>-1458.69472</v>
      </c>
      <c r="V22" s="3">
        <v>253.98397752000002</v>
      </c>
      <c r="W22" s="3">
        <v>126.99198876000001</v>
      </c>
      <c r="X22" s="3">
        <v>507.96795504000005</v>
      </c>
      <c r="Y22" s="3">
        <v>0</v>
      </c>
      <c r="Z22" s="3">
        <v>1650.89585388</v>
      </c>
    </row>
    <row r="23" spans="1:26" x14ac:dyDescent="0.2">
      <c r="A23" s="5">
        <v>1980</v>
      </c>
      <c r="B23" s="3">
        <v>7532.6436485999993</v>
      </c>
      <c r="C23" s="3">
        <v>0</v>
      </c>
      <c r="D23" s="3">
        <v>74.088000000000008</v>
      </c>
      <c r="E23" s="3">
        <v>-1205.78612</v>
      </c>
      <c r="F23" s="3">
        <v>-309.47811999999999</v>
      </c>
      <c r="H23" s="3"/>
      <c r="I23" s="24">
        <f t="shared" si="0"/>
        <v>0</v>
      </c>
      <c r="K23" s="3">
        <v>-2335.8035399999999</v>
      </c>
      <c r="L23" s="3">
        <v>-570.47760000000005</v>
      </c>
      <c r="N23" s="3">
        <v>7532.6436485999993</v>
      </c>
      <c r="O23" s="3"/>
      <c r="P23" s="3"/>
      <c r="S23" s="3">
        <v>-1026.93318</v>
      </c>
      <c r="V23" s="3">
        <v>215.82530885999995</v>
      </c>
      <c r="W23" s="3">
        <v>107.91265442999998</v>
      </c>
      <c r="X23" s="3">
        <v>431.6506177199999</v>
      </c>
      <c r="Y23" s="3">
        <v>0</v>
      </c>
      <c r="Z23" s="3">
        <v>1402.8645075899997</v>
      </c>
    </row>
    <row r="24" spans="1:26" x14ac:dyDescent="0.2">
      <c r="A24" s="5">
        <v>1981</v>
      </c>
      <c r="B24" s="3">
        <v>7528.6808667000005</v>
      </c>
      <c r="C24" s="3">
        <v>0</v>
      </c>
      <c r="D24" s="3">
        <v>121.31910000000001</v>
      </c>
      <c r="E24" s="3">
        <v>-2130.5003999999999</v>
      </c>
      <c r="F24" s="3">
        <v>-323.65088000000003</v>
      </c>
      <c r="H24" s="3"/>
      <c r="I24" s="24">
        <f t="shared" si="0"/>
        <v>0</v>
      </c>
      <c r="K24" s="3">
        <v>-2176.5702000000001</v>
      </c>
      <c r="L24" s="3">
        <v>-451.93680000000001</v>
      </c>
      <c r="N24" s="3">
        <v>7528.6808667000005</v>
      </c>
      <c r="O24" s="3"/>
      <c r="P24" s="3"/>
      <c r="S24" s="3">
        <v>-939.51619999999991</v>
      </c>
      <c r="V24" s="3">
        <v>162.78254867000001</v>
      </c>
      <c r="W24" s="3">
        <v>81.391274335000006</v>
      </c>
      <c r="X24" s="3">
        <v>325.56509734000002</v>
      </c>
      <c r="Y24" s="3">
        <v>0</v>
      </c>
      <c r="Z24" s="3">
        <v>1058.0865663550001</v>
      </c>
    </row>
    <row r="25" spans="1:26" x14ac:dyDescent="0.2">
      <c r="A25" s="5">
        <v>1982</v>
      </c>
      <c r="B25" s="3">
        <v>6696.5281550999998</v>
      </c>
      <c r="C25" s="3">
        <v>0</v>
      </c>
      <c r="D25" s="3">
        <v>-29.635200000000005</v>
      </c>
      <c r="E25" s="3">
        <v>-1734.7166199999999</v>
      </c>
      <c r="F25" s="3">
        <v>-425.32097999999996</v>
      </c>
      <c r="H25" s="3"/>
      <c r="I25" s="24">
        <f t="shared" si="0"/>
        <v>0</v>
      </c>
      <c r="K25" s="3">
        <v>-1465.0088599999999</v>
      </c>
      <c r="L25" s="3">
        <v>-385.25759999999997</v>
      </c>
      <c r="N25" s="3">
        <v>6696.5281550999998</v>
      </c>
      <c r="O25" s="3"/>
      <c r="P25" s="3"/>
      <c r="S25" s="3">
        <v>-764.32355999999993</v>
      </c>
      <c r="V25" s="3">
        <v>189.22653351000002</v>
      </c>
      <c r="W25" s="3">
        <v>94.613266755000012</v>
      </c>
      <c r="X25" s="3">
        <v>378.45306702000005</v>
      </c>
      <c r="Y25" s="3">
        <v>0</v>
      </c>
      <c r="Z25" s="3">
        <v>1229.9724678150001</v>
      </c>
    </row>
    <row r="26" spans="1:26" x14ac:dyDescent="0.2">
      <c r="A26" s="5">
        <v>1983</v>
      </c>
      <c r="B26" s="3">
        <v>6055.3067021999996</v>
      </c>
      <c r="C26" s="3">
        <v>0</v>
      </c>
      <c r="D26" s="3">
        <v>64.826999999999998</v>
      </c>
      <c r="E26" s="3">
        <v>-1260.1594599999999</v>
      </c>
      <c r="F26" s="3">
        <v>-532.12921999999992</v>
      </c>
      <c r="H26" s="3"/>
      <c r="I26" s="24">
        <f t="shared" si="0"/>
        <v>0</v>
      </c>
      <c r="K26" s="3">
        <v>-1483.8130999999998</v>
      </c>
      <c r="L26" s="3">
        <v>-484.3503</v>
      </c>
      <c r="N26" s="3">
        <v>6055.3067021999996</v>
      </c>
      <c r="O26" s="3"/>
      <c r="P26" s="3"/>
      <c r="S26" s="3">
        <v>-698.14905999999996</v>
      </c>
      <c r="V26" s="3">
        <v>166.15325621999997</v>
      </c>
      <c r="W26" s="3">
        <v>83.076628109999987</v>
      </c>
      <c r="X26" s="3">
        <v>332.30651243999995</v>
      </c>
      <c r="Y26" s="3">
        <v>0</v>
      </c>
      <c r="Z26" s="3">
        <v>1079.9961654299998</v>
      </c>
    </row>
    <row r="27" spans="1:26" x14ac:dyDescent="0.2">
      <c r="A27" s="5">
        <v>1984</v>
      </c>
      <c r="B27" s="3">
        <v>5661.1011239999998</v>
      </c>
      <c r="C27" s="3">
        <v>0</v>
      </c>
      <c r="D27" s="3">
        <v>-26.8569</v>
      </c>
      <c r="E27" s="3">
        <v>-1138.7335399999999</v>
      </c>
      <c r="F27" s="3">
        <v>-508.8356</v>
      </c>
      <c r="H27" s="3"/>
      <c r="I27" s="24">
        <f t="shared" si="0"/>
        <v>0</v>
      </c>
      <c r="K27" s="3">
        <v>-1311.3428999999999</v>
      </c>
      <c r="L27" s="3">
        <v>-357.47460000000001</v>
      </c>
      <c r="N27" s="3">
        <v>5661.1011239999998</v>
      </c>
      <c r="O27" s="3"/>
      <c r="P27" s="3"/>
      <c r="S27" s="3">
        <v>-750.09592000000009</v>
      </c>
      <c r="V27" s="3">
        <v>156.77616639999999</v>
      </c>
      <c r="W27" s="3">
        <v>78.388083199999997</v>
      </c>
      <c r="X27" s="3">
        <v>313.55233279999999</v>
      </c>
      <c r="Y27" s="3">
        <v>0</v>
      </c>
      <c r="Z27" s="3">
        <v>1019.0450816</v>
      </c>
    </row>
    <row r="28" spans="1:26" x14ac:dyDescent="0.2">
      <c r="A28" s="5">
        <v>1985</v>
      </c>
      <c r="B28" s="3">
        <v>5177.9417885999992</v>
      </c>
      <c r="C28" s="3">
        <v>0</v>
      </c>
      <c r="D28" s="3">
        <v>174.10679999999999</v>
      </c>
      <c r="E28" s="3">
        <v>-2057.7206999999999</v>
      </c>
      <c r="F28" s="3">
        <v>-469.68165999999997</v>
      </c>
      <c r="H28" s="3"/>
      <c r="I28" s="24">
        <f t="shared" si="0"/>
        <v>0</v>
      </c>
      <c r="K28" s="3">
        <v>-776.01104000000009</v>
      </c>
      <c r="L28" s="3">
        <v>-254.67750000000001</v>
      </c>
      <c r="N28" s="3">
        <v>5177.9417885999992</v>
      </c>
      <c r="O28" s="3"/>
      <c r="P28" s="3"/>
      <c r="S28" s="3">
        <v>-744.51089999999999</v>
      </c>
      <c r="V28" s="10">
        <v>104.94467885999994</v>
      </c>
      <c r="W28" s="10">
        <v>52.47233942999997</v>
      </c>
      <c r="X28" s="10">
        <v>209.88935771999988</v>
      </c>
      <c r="Y28" s="10">
        <v>0</v>
      </c>
      <c r="Z28" s="10">
        <v>682.14041258999953</v>
      </c>
    </row>
    <row r="29" spans="1:26" x14ac:dyDescent="0.2">
      <c r="A29" s="5">
        <v>1986</v>
      </c>
      <c r="B29" s="3">
        <v>4766.9784308999997</v>
      </c>
      <c r="C29" s="3">
        <v>0</v>
      </c>
      <c r="D29" s="3">
        <v>-58.344300000000004</v>
      </c>
      <c r="E29" s="3">
        <v>-726.60728000000006</v>
      </c>
      <c r="F29" s="3">
        <v>-217.09744000000001</v>
      </c>
      <c r="H29" s="3"/>
      <c r="I29" s="24">
        <f t="shared" si="0"/>
        <v>0</v>
      </c>
      <c r="K29" s="3">
        <v>-987.80471999999997</v>
      </c>
      <c r="L29" s="3">
        <v>-282.46050000000002</v>
      </c>
      <c r="N29" s="3">
        <v>4766.9784308999997</v>
      </c>
      <c r="O29" s="3"/>
      <c r="P29" s="3"/>
      <c r="S29" s="3">
        <v>-757.24795999999992</v>
      </c>
      <c r="V29" s="10">
        <v>173.74162309000002</v>
      </c>
      <c r="W29" s="10">
        <v>86.870811545000009</v>
      </c>
      <c r="X29" s="10">
        <v>347.48324618000004</v>
      </c>
      <c r="Y29" s="10">
        <v>0</v>
      </c>
      <c r="Z29" s="10">
        <v>1129.3205500850001</v>
      </c>
    </row>
    <row r="30" spans="1:26" x14ac:dyDescent="0.2">
      <c r="A30" s="5">
        <v>1987</v>
      </c>
      <c r="B30" s="3">
        <v>4480.2773189999998</v>
      </c>
      <c r="C30" s="3">
        <v>754.41575999999998</v>
      </c>
      <c r="D30" s="3">
        <v>-157.43700000000001</v>
      </c>
      <c r="E30" s="3">
        <v>-322.81102000000004</v>
      </c>
      <c r="F30" s="3">
        <v>-367.02176000000003</v>
      </c>
      <c r="H30" s="3"/>
      <c r="I30" s="24">
        <f t="shared" si="0"/>
        <v>0</v>
      </c>
      <c r="K30" s="3">
        <v>-1483.7709600000001</v>
      </c>
      <c r="L30" s="3">
        <v>-284.31270000000001</v>
      </c>
      <c r="N30" s="3">
        <v>4480.2773189999998</v>
      </c>
      <c r="O30" s="3"/>
      <c r="P30" s="3"/>
      <c r="S30" s="3">
        <v>-845.81349999999998</v>
      </c>
      <c r="V30" s="10">
        <v>177.35261389999999</v>
      </c>
      <c r="W30" s="10">
        <v>88.676306949999997</v>
      </c>
      <c r="X30" s="10">
        <v>354.70522779999999</v>
      </c>
      <c r="Y30" s="10">
        <v>0</v>
      </c>
      <c r="Z30" s="10">
        <v>1152.7919903499999</v>
      </c>
    </row>
    <row r="31" spans="1:26" x14ac:dyDescent="0.2">
      <c r="A31" s="5">
        <v>1988</v>
      </c>
      <c r="B31" s="3">
        <v>4348.0515393000005</v>
      </c>
      <c r="C31" s="3">
        <v>862.65578000000005</v>
      </c>
      <c r="D31" s="3">
        <v>188.92440000000002</v>
      </c>
      <c r="E31" s="3">
        <v>-519.60285999999996</v>
      </c>
      <c r="F31" s="3">
        <v>-261.32974000000002</v>
      </c>
      <c r="H31" s="3"/>
      <c r="I31" s="24">
        <f t="shared" si="0"/>
        <v>0</v>
      </c>
      <c r="K31" s="3">
        <v>-2444.5355199999999</v>
      </c>
      <c r="L31" s="3">
        <v>-334.32210000000003</v>
      </c>
      <c r="N31" s="3">
        <v>4348.0515393000005</v>
      </c>
      <c r="O31" s="3"/>
      <c r="P31" s="3"/>
      <c r="S31" s="3">
        <v>-830.64016000000004</v>
      </c>
      <c r="V31" s="10">
        <v>100.92013393000002</v>
      </c>
      <c r="W31" s="10">
        <v>50.46006696500001</v>
      </c>
      <c r="X31" s="10">
        <v>201.84026786000004</v>
      </c>
      <c r="Y31" s="10">
        <v>0</v>
      </c>
      <c r="Z31" s="10">
        <v>655.98087054500013</v>
      </c>
    </row>
    <row r="32" spans="1:26" x14ac:dyDescent="0.2">
      <c r="A32" s="5">
        <v>1989</v>
      </c>
      <c r="B32" s="3">
        <v>4203.3984236999995</v>
      </c>
      <c r="C32" s="3">
        <v>0</v>
      </c>
      <c r="D32" s="3">
        <v>-59.270400000000009</v>
      </c>
      <c r="E32" s="3">
        <v>0</v>
      </c>
      <c r="F32" s="3">
        <v>-487.11095999999998</v>
      </c>
      <c r="H32" s="3"/>
      <c r="I32" s="24">
        <f t="shared" si="0"/>
        <v>0</v>
      </c>
      <c r="K32" s="3">
        <v>-1474.9392</v>
      </c>
      <c r="L32" s="3">
        <v>-294.49979999999999</v>
      </c>
      <c r="N32" s="3">
        <v>4203.3984236999995</v>
      </c>
      <c r="O32" s="3"/>
      <c r="P32" s="3"/>
      <c r="S32" s="3">
        <v>-833.73401999999999</v>
      </c>
      <c r="V32" s="10">
        <v>105.38440436999996</v>
      </c>
      <c r="W32" s="10">
        <v>52.692202184999978</v>
      </c>
      <c r="X32" s="10">
        <v>210.76880873999991</v>
      </c>
      <c r="Y32" s="10">
        <v>0</v>
      </c>
      <c r="Z32" s="10">
        <v>684.99862840499964</v>
      </c>
    </row>
    <row r="33" spans="1:26" x14ac:dyDescent="0.2">
      <c r="A33" s="5">
        <v>1990</v>
      </c>
      <c r="B33" s="3">
        <v>3833.0649251999994</v>
      </c>
      <c r="C33" s="3">
        <v>0</v>
      </c>
      <c r="D33" s="3">
        <v>-127.8018</v>
      </c>
      <c r="E33" s="3">
        <v>0</v>
      </c>
      <c r="F33" s="3">
        <v>-427.9513</v>
      </c>
      <c r="H33" s="3"/>
      <c r="I33" s="24">
        <f t="shared" si="0"/>
        <v>0</v>
      </c>
      <c r="K33" s="3">
        <v>-987.80471999999997</v>
      </c>
      <c r="L33" s="3">
        <v>-189.85050000000004</v>
      </c>
      <c r="N33" s="3">
        <v>3833.0649251999994</v>
      </c>
      <c r="O33" s="3"/>
      <c r="P33" s="3"/>
      <c r="S33" s="3">
        <v>-826.30464000000006</v>
      </c>
      <c r="V33" s="10">
        <v>0</v>
      </c>
      <c r="W33" s="10">
        <v>127.33519651999998</v>
      </c>
      <c r="X33" s="10">
        <v>127.33519651999998</v>
      </c>
      <c r="Y33" s="10">
        <v>191.00279477999996</v>
      </c>
      <c r="Z33" s="10">
        <v>827.67877737999993</v>
      </c>
    </row>
    <row r="34" spans="1:26" x14ac:dyDescent="0.2">
      <c r="A34" s="5">
        <v>1991</v>
      </c>
      <c r="B34" s="3">
        <v>3384.1564721999998</v>
      </c>
      <c r="C34" s="3">
        <v>0.61185319999999999</v>
      </c>
      <c r="D34" s="3">
        <v>-70.383600000000001</v>
      </c>
      <c r="E34" s="3">
        <v>-0.41201159999999998</v>
      </c>
      <c r="F34" s="3">
        <v>-222.29046</v>
      </c>
      <c r="H34" s="3"/>
      <c r="I34" s="24">
        <f t="shared" si="0"/>
        <v>0</v>
      </c>
      <c r="K34" s="3">
        <v>-1576.6171399999998</v>
      </c>
      <c r="L34" s="3">
        <v>-187.9983</v>
      </c>
      <c r="N34" s="3">
        <v>3384.1564721999998</v>
      </c>
      <c r="O34" s="3"/>
      <c r="P34" s="3"/>
      <c r="S34" s="3">
        <v>-926.97514000000001</v>
      </c>
      <c r="V34" s="10">
        <v>0</v>
      </c>
      <c r="W34" s="10">
        <v>40.009167379999958</v>
      </c>
      <c r="X34" s="10">
        <v>40.009167379999958</v>
      </c>
      <c r="Y34" s="10">
        <v>60.013751069999934</v>
      </c>
      <c r="Z34" s="10">
        <v>260.05958796999971</v>
      </c>
    </row>
    <row r="35" spans="1:26" x14ac:dyDescent="0.2">
      <c r="A35" s="5">
        <v>1992</v>
      </c>
      <c r="B35" s="3">
        <v>3121.0347923999998</v>
      </c>
      <c r="C35" s="3">
        <v>559.1350799999999</v>
      </c>
      <c r="D35" s="3">
        <v>-92.61</v>
      </c>
      <c r="E35" s="3">
        <v>-526.72648000000004</v>
      </c>
      <c r="F35" s="3">
        <v>-259.51869999999997</v>
      </c>
      <c r="H35" s="3"/>
      <c r="I35" s="24">
        <f t="shared" si="0"/>
        <v>91.328767599999935</v>
      </c>
      <c r="K35" s="3">
        <v>-1452.7078999999999</v>
      </c>
      <c r="L35" s="3">
        <v>-214.8552</v>
      </c>
      <c r="N35" s="3">
        <v>3121.0347923999998</v>
      </c>
      <c r="O35" s="3"/>
      <c r="P35" s="3"/>
      <c r="S35" s="3">
        <v>-1161.5626399999999</v>
      </c>
      <c r="V35" s="10">
        <v>0</v>
      </c>
      <c r="W35" s="10">
        <v>6.3517720000000004</v>
      </c>
      <c r="X35" s="10">
        <v>6.3517720000000004</v>
      </c>
      <c r="Y35" s="10">
        <v>9.5276580000000006</v>
      </c>
      <c r="Z35" s="10">
        <v>41.286518000000001</v>
      </c>
    </row>
    <row r="36" spans="1:26" x14ac:dyDescent="0.2">
      <c r="A36" s="5">
        <v>1993</v>
      </c>
      <c r="B36" s="3">
        <v>2860.7756876999997</v>
      </c>
      <c r="C36" s="3">
        <v>0</v>
      </c>
      <c r="D36" s="3">
        <v>-7.4088000000000012</v>
      </c>
      <c r="E36" s="3">
        <v>0</v>
      </c>
      <c r="F36" s="3">
        <v>-214.52199999999999</v>
      </c>
      <c r="H36" s="3"/>
      <c r="I36" s="24">
        <f t="shared" si="0"/>
        <v>2.1316282072803006E-13</v>
      </c>
      <c r="K36" s="3">
        <v>-1300.9607800000001</v>
      </c>
      <c r="L36" s="3">
        <v>-238.93380000000002</v>
      </c>
      <c r="N36" s="3">
        <v>2860.7756876999997</v>
      </c>
      <c r="O36" s="3"/>
      <c r="P36" s="3"/>
      <c r="S36" s="3">
        <v>-991.93737999999996</v>
      </c>
      <c r="V36" s="10">
        <v>0</v>
      </c>
      <c r="W36" s="10">
        <v>10.701292769999974</v>
      </c>
      <c r="X36" s="10">
        <v>10.701292769999974</v>
      </c>
      <c r="Y36" s="10">
        <v>16.05193915499996</v>
      </c>
      <c r="Z36" s="10">
        <v>69.558403004999832</v>
      </c>
    </row>
    <row r="37" spans="1:26" x14ac:dyDescent="0.2">
      <c r="A37" s="5">
        <v>1994</v>
      </c>
      <c r="B37" s="3">
        <v>2545.0487495999996</v>
      </c>
      <c r="C37" s="3">
        <v>0</v>
      </c>
      <c r="D37" s="3">
        <v>-25.930799999999998</v>
      </c>
      <c r="E37" s="3">
        <v>-391.65111999999999</v>
      </c>
      <c r="F37" s="3">
        <v>-251.74632</v>
      </c>
      <c r="H37" s="3"/>
      <c r="I37" s="24">
        <f t="shared" si="0"/>
        <v>3.694822225952521E-13</v>
      </c>
      <c r="K37" s="3">
        <v>-820.7215799999999</v>
      </c>
      <c r="L37" s="3">
        <v>-227.82060000000004</v>
      </c>
      <c r="N37" s="3">
        <v>2545.0487495999996</v>
      </c>
      <c r="O37" s="3"/>
      <c r="P37" s="3"/>
      <c r="S37" s="3">
        <v>-666.66136619140627</v>
      </c>
      <c r="V37" s="10">
        <v>0</v>
      </c>
      <c r="W37" s="10">
        <v>16.051696340859376</v>
      </c>
      <c r="X37" s="10">
        <v>16.051696340859376</v>
      </c>
      <c r="Y37" s="10">
        <v>24.077544511289059</v>
      </c>
      <c r="Z37" s="10">
        <v>104.33602621558593</v>
      </c>
    </row>
    <row r="38" spans="1:26" x14ac:dyDescent="0.2">
      <c r="A38" s="5">
        <v>1995</v>
      </c>
      <c r="B38" s="3">
        <v>2102.1090110999999</v>
      </c>
      <c r="C38" s="3">
        <v>229.39741999999998</v>
      </c>
      <c r="D38" s="3">
        <v>-25.930799999999998</v>
      </c>
      <c r="E38" s="3">
        <v>-317.90024</v>
      </c>
      <c r="F38" s="3">
        <v>-352.99599999999998</v>
      </c>
      <c r="H38" s="3"/>
      <c r="I38" s="24">
        <f t="shared" si="0"/>
        <v>0</v>
      </c>
      <c r="K38" s="3">
        <v>-468.00585999999998</v>
      </c>
      <c r="L38" s="3">
        <v>-150.0282</v>
      </c>
      <c r="N38" s="3">
        <v>2102.1090110999999</v>
      </c>
      <c r="O38" s="3"/>
      <c r="P38" s="3"/>
      <c r="S38" s="3">
        <v>-512.22992809570314</v>
      </c>
      <c r="V38" s="10">
        <v>0</v>
      </c>
      <c r="W38" s="10">
        <v>50.441540300429672</v>
      </c>
      <c r="X38" s="10">
        <v>50.441540300429672</v>
      </c>
      <c r="Y38" s="10">
        <v>75.662310450644497</v>
      </c>
      <c r="Z38" s="10">
        <v>327.87001195279288</v>
      </c>
    </row>
    <row r="39" spans="1:26" x14ac:dyDescent="0.2">
      <c r="A39" s="5">
        <v>1996</v>
      </c>
      <c r="B39" s="3">
        <v>1781.8951184999999</v>
      </c>
      <c r="C39" s="3">
        <v>76.587980000000002</v>
      </c>
      <c r="D39" s="3">
        <v>33.58558</v>
      </c>
      <c r="E39" s="3">
        <v>-364.22582</v>
      </c>
      <c r="F39" s="3">
        <v>-366.85124000000002</v>
      </c>
      <c r="H39" s="3"/>
      <c r="I39" s="24">
        <f t="shared" si="0"/>
        <v>747.85532150000017</v>
      </c>
      <c r="K39" s="3">
        <v>-603.16843999999992</v>
      </c>
      <c r="L39" s="3">
        <v>-141.69329999999999</v>
      </c>
      <c r="N39" s="3">
        <v>1781.8951184999999</v>
      </c>
      <c r="O39" s="3"/>
      <c r="P39" s="3"/>
      <c r="S39" s="3">
        <v>-482.30700000000002</v>
      </c>
      <c r="V39" s="10">
        <v>0</v>
      </c>
      <c r="W39" s="10">
        <v>68.167819999999992</v>
      </c>
      <c r="X39" s="10">
        <v>68.167819999999992</v>
      </c>
      <c r="Y39" s="10">
        <v>102.25172999999999</v>
      </c>
      <c r="Z39" s="10">
        <v>443.09082999999998</v>
      </c>
    </row>
    <row r="40" spans="1:26" x14ac:dyDescent="0.2">
      <c r="A40" s="5">
        <v>1997</v>
      </c>
      <c r="B40" s="3">
        <v>1576.3500018</v>
      </c>
      <c r="C40" s="3">
        <v>0</v>
      </c>
      <c r="D40" s="3">
        <v>-24.9116</v>
      </c>
      <c r="E40" s="3">
        <v>0</v>
      </c>
      <c r="F40" s="3">
        <v>-405.07614000000001</v>
      </c>
      <c r="H40" s="3"/>
      <c r="I40" s="24">
        <f t="shared" si="0"/>
        <v>507.38479819999992</v>
      </c>
      <c r="K40" s="3">
        <v>-363.28992</v>
      </c>
      <c r="L40" s="3">
        <v>-141.69329999999999</v>
      </c>
      <c r="N40" s="3">
        <v>1576.3500018</v>
      </c>
      <c r="O40" s="3"/>
      <c r="P40" s="3"/>
      <c r="S40" s="3">
        <v>-510.84459999999996</v>
      </c>
      <c r="V40" s="10">
        <v>0</v>
      </c>
      <c r="W40" s="10">
        <v>63.791923999999995</v>
      </c>
      <c r="X40" s="10">
        <v>63.791923999999995</v>
      </c>
      <c r="Y40" s="10">
        <v>95.687885999999992</v>
      </c>
      <c r="Z40" s="10">
        <v>414.64750599999996</v>
      </c>
    </row>
    <row r="41" spans="1:26" x14ac:dyDescent="0.2">
      <c r="A41" s="5">
        <v>1998</v>
      </c>
      <c r="B41" s="3">
        <v>1542.8955653999999</v>
      </c>
      <c r="C41" s="3">
        <v>28.627759999999999</v>
      </c>
      <c r="D41" s="3">
        <v>-44.964359999999999</v>
      </c>
      <c r="E41" s="3">
        <v>-109.81977999999999</v>
      </c>
      <c r="F41" s="3">
        <v>-366.88162</v>
      </c>
      <c r="H41" s="3"/>
      <c r="I41" s="24">
        <f t="shared" si="0"/>
        <v>921.46241459999987</v>
      </c>
      <c r="K41" s="3">
        <v>-820.32957999999996</v>
      </c>
      <c r="L41" s="3">
        <v>-39.822300000000006</v>
      </c>
      <c r="N41" s="3">
        <v>1542.8955653999999</v>
      </c>
      <c r="O41" s="3"/>
      <c r="P41" s="3"/>
      <c r="S41" s="3">
        <v>-316.77519999999998</v>
      </c>
      <c r="V41" s="10">
        <v>0</v>
      </c>
      <c r="W41" s="10">
        <v>79.439290000000014</v>
      </c>
      <c r="X41" s="10">
        <v>79.439290000000014</v>
      </c>
      <c r="Y41" s="10">
        <v>119.158935</v>
      </c>
      <c r="Z41" s="10">
        <v>516.35538500000007</v>
      </c>
    </row>
    <row r="42" spans="1:26" x14ac:dyDescent="0.2">
      <c r="A42" s="5">
        <v>1999</v>
      </c>
      <c r="B42" s="3">
        <v>1567.0584404999997</v>
      </c>
      <c r="C42" s="3">
        <v>214.49357999999998</v>
      </c>
      <c r="D42" s="3">
        <v>72.920819999999992</v>
      </c>
      <c r="E42" s="3">
        <v>-160.79313740000001</v>
      </c>
      <c r="F42" s="3">
        <v>-368.62308000000002</v>
      </c>
      <c r="H42" s="3"/>
      <c r="I42" s="24">
        <f t="shared" si="0"/>
        <v>449.18633690000024</v>
      </c>
      <c r="K42" s="3">
        <v>-821.01949999999999</v>
      </c>
      <c r="L42" s="3">
        <v>-37.044000000000004</v>
      </c>
      <c r="N42" s="3">
        <v>1567.0584404999997</v>
      </c>
      <c r="O42" s="3"/>
      <c r="P42" s="3"/>
      <c r="S42" s="3">
        <v>-309.39580000000001</v>
      </c>
      <c r="V42" s="10">
        <v>0</v>
      </c>
      <c r="W42" s="10">
        <v>60.678366000000011</v>
      </c>
      <c r="X42" s="10">
        <v>60.678366000000011</v>
      </c>
      <c r="Y42" s="10">
        <v>91.017549000000002</v>
      </c>
      <c r="Z42" s="10">
        <v>394.40937900000006</v>
      </c>
    </row>
    <row r="43" spans="1:26" x14ac:dyDescent="0.2">
      <c r="A43" s="5">
        <v>2000</v>
      </c>
      <c r="B43" s="3">
        <v>1360.7140994999997</v>
      </c>
      <c r="C43" s="3">
        <v>1.0201799999999999</v>
      </c>
      <c r="D43" s="3">
        <v>-4.4687999999999999</v>
      </c>
      <c r="E43" s="3">
        <v>-271.23862779999996</v>
      </c>
      <c r="F43" s="3">
        <v>-365.27161229999996</v>
      </c>
      <c r="H43" s="3"/>
      <c r="I43" s="24">
        <f t="shared" si="0"/>
        <v>838.03178060000027</v>
      </c>
      <c r="K43" s="3">
        <v>-641.06601999999998</v>
      </c>
      <c r="L43" s="3">
        <v>-41.674500000000009</v>
      </c>
      <c r="N43" s="3">
        <v>1360.7140994999997</v>
      </c>
      <c r="O43" s="3"/>
      <c r="P43" s="3"/>
      <c r="S43" s="3">
        <v>-294.16071999999997</v>
      </c>
      <c r="V43" s="10">
        <v>0</v>
      </c>
      <c r="W43" s="10">
        <v>58.188578000000007</v>
      </c>
      <c r="X43" s="10">
        <v>58.188578000000007</v>
      </c>
      <c r="Y43" s="10">
        <v>87.28286700000001</v>
      </c>
      <c r="Z43" s="10">
        <v>378.22575700000004</v>
      </c>
    </row>
    <row r="44" spans="1:26" x14ac:dyDescent="0.2">
      <c r="A44" s="5">
        <v>2001</v>
      </c>
      <c r="B44" s="3">
        <v>1689.3342017999998</v>
      </c>
      <c r="C44" s="3">
        <v>13.883659999999999</v>
      </c>
      <c r="D44" s="3">
        <v>-4.8735400000000002</v>
      </c>
      <c r="E44" s="3">
        <v>-702.74839599999996</v>
      </c>
      <c r="F44" s="3">
        <v>-361.92014460000001</v>
      </c>
      <c r="H44" s="3"/>
      <c r="I44" s="24">
        <f t="shared" si="0"/>
        <v>335.23361880000016</v>
      </c>
      <c r="K44" s="3">
        <v>-144.21974</v>
      </c>
      <c r="L44" s="3">
        <v>-32</v>
      </c>
      <c r="N44" s="3">
        <v>1689.3342017999998</v>
      </c>
      <c r="O44" s="3"/>
      <c r="P44" s="3"/>
      <c r="S44" s="3">
        <v>-200.79808</v>
      </c>
      <c r="V44" s="10">
        <v>0</v>
      </c>
      <c r="W44" s="10">
        <v>82.864821200000009</v>
      </c>
      <c r="X44" s="10">
        <v>112.45940019999999</v>
      </c>
      <c r="Y44" s="10">
        <v>159.81072660000001</v>
      </c>
      <c r="Z44" s="10">
        <v>236.756632</v>
      </c>
    </row>
    <row r="45" spans="1:26" x14ac:dyDescent="0.2">
      <c r="A45" s="5">
        <v>2002</v>
      </c>
      <c r="B45" s="3">
        <v>1720.3372885439999</v>
      </c>
      <c r="C45" s="3">
        <v>6.6056802000000001</v>
      </c>
      <c r="D45" s="3">
        <v>-17.200959999999998</v>
      </c>
      <c r="E45" s="3">
        <v>-849.17541940000001</v>
      </c>
      <c r="F45" s="3">
        <v>-350.73905999999999</v>
      </c>
      <c r="H45" s="3"/>
      <c r="I45" s="24">
        <f t="shared" si="0"/>
        <v>223.06928321599997</v>
      </c>
      <c r="K45" s="3">
        <v>-39.1755</v>
      </c>
      <c r="L45" s="3">
        <v>-88</v>
      </c>
      <c r="N45" s="3">
        <v>1720.3372885439999</v>
      </c>
      <c r="O45" s="3"/>
      <c r="P45" s="3"/>
      <c r="S45" s="3">
        <v>-187.49457999999998</v>
      </c>
      <c r="V45" s="10">
        <v>0</v>
      </c>
      <c r="W45" s="10">
        <v>58.551742558400001</v>
      </c>
      <c r="X45" s="10">
        <v>79.463079186399995</v>
      </c>
      <c r="Y45" s="10">
        <v>112.92121779119999</v>
      </c>
      <c r="Z45" s="10">
        <v>167.29069302400001</v>
      </c>
    </row>
    <row r="46" spans="1:26" x14ac:dyDescent="0.2">
      <c r="A46" s="5">
        <v>2003</v>
      </c>
      <c r="B46" s="3">
        <v>1868.9446196190002</v>
      </c>
      <c r="C46" s="3">
        <v>0.34495999999999999</v>
      </c>
      <c r="D46" s="3">
        <v>-1.1468890999999983</v>
      </c>
      <c r="E46" s="3">
        <v>-834.10054980000007</v>
      </c>
      <c r="F46" s="3">
        <v>-397.01858000000004</v>
      </c>
      <c r="H46" s="3"/>
      <c r="I46" s="24">
        <f t="shared" si="0"/>
        <v>308.72935000099983</v>
      </c>
      <c r="K46" s="3">
        <v>-119.24346</v>
      </c>
      <c r="L46" s="3">
        <v>-89</v>
      </c>
      <c r="N46" s="3">
        <v>1868.9446196190002</v>
      </c>
      <c r="O46" s="3"/>
      <c r="P46" s="3"/>
      <c r="S46" s="3">
        <v>-216.20202379999998</v>
      </c>
      <c r="V46" s="10">
        <v>0</v>
      </c>
      <c r="W46" s="10">
        <v>72.983039768799998</v>
      </c>
      <c r="X46" s="10">
        <v>99.048411114799976</v>
      </c>
      <c r="Y46" s="10">
        <v>140.75300526839999</v>
      </c>
      <c r="Z46" s="10">
        <v>208.52297076799996</v>
      </c>
    </row>
    <row r="47" spans="1:26" x14ac:dyDescent="0.2">
      <c r="A47" s="5">
        <v>2004</v>
      </c>
      <c r="B47" s="3">
        <v>2279.0045334293995</v>
      </c>
      <c r="C47" s="3">
        <v>714.97076000000004</v>
      </c>
      <c r="D47" s="3">
        <v>-8.585832919999989</v>
      </c>
      <c r="E47" s="3">
        <v>-956.72901799999988</v>
      </c>
      <c r="F47" s="3">
        <v>-343.7056</v>
      </c>
      <c r="H47" s="3"/>
      <c r="I47" s="24">
        <f t="shared" si="0"/>
        <v>0</v>
      </c>
      <c r="K47" s="3">
        <v>-807.98991980000005</v>
      </c>
      <c r="L47" s="3">
        <v>-151.91862</v>
      </c>
      <c r="N47" s="3">
        <v>2279.0045334293995</v>
      </c>
      <c r="O47" s="3"/>
      <c r="P47" s="3"/>
      <c r="S47" s="3">
        <v>-221.96880537999996</v>
      </c>
      <c r="V47" s="3">
        <v>0</v>
      </c>
      <c r="W47" s="3">
        <v>70.430849626115972</v>
      </c>
      <c r="X47" s="3">
        <v>95.584724492585963</v>
      </c>
      <c r="Y47" s="3">
        <v>135.83092427893794</v>
      </c>
      <c r="Z47" s="3">
        <v>201.23099893175993</v>
      </c>
    </row>
    <row r="48" spans="1:26" x14ac:dyDescent="0.2">
      <c r="A48" s="5">
        <v>2005</v>
      </c>
      <c r="B48" s="3">
        <v>2683.7611115111999</v>
      </c>
      <c r="C48" s="3">
        <v>576.13807999999995</v>
      </c>
      <c r="D48" s="3">
        <v>-14.141232420000055</v>
      </c>
      <c r="E48" s="3">
        <v>-1012.90644</v>
      </c>
      <c r="F48" s="3">
        <v>-522.22116519999997</v>
      </c>
      <c r="H48" s="3"/>
      <c r="I48" s="24">
        <f t="shared" si="0"/>
        <v>-4.5474735088646412E-13</v>
      </c>
      <c r="K48" s="3">
        <v>-1104.9895920000001</v>
      </c>
      <c r="L48" s="3">
        <v>-126.31122000000001</v>
      </c>
      <c r="N48" s="3">
        <v>2683.7611115111999</v>
      </c>
      <c r="O48" s="3"/>
      <c r="P48" s="3"/>
      <c r="S48" s="3">
        <v>-227.23455999999999</v>
      </c>
      <c r="V48" s="3">
        <v>0</v>
      </c>
      <c r="W48" s="3">
        <v>35.293297464767953</v>
      </c>
      <c r="X48" s="3">
        <v>47.898046559327931</v>
      </c>
      <c r="Y48" s="3">
        <v>68.065645110623905</v>
      </c>
      <c r="Z48" s="3">
        <v>100.83799275647986</v>
      </c>
    </row>
    <row r="49" spans="1:26" x14ac:dyDescent="0.2">
      <c r="A49" s="5">
        <v>2006</v>
      </c>
      <c r="B49" s="3">
        <v>3312.5887153611006</v>
      </c>
      <c r="C49" s="3">
        <v>953.04509999999993</v>
      </c>
      <c r="D49" s="3">
        <v>-4.5384309599999959</v>
      </c>
      <c r="E49" s="3">
        <v>-1456.1060401999998</v>
      </c>
      <c r="F49" s="3">
        <v>-569.43488000000002</v>
      </c>
      <c r="H49" s="3"/>
      <c r="I49" s="24">
        <f t="shared" si="0"/>
        <v>6.2527760746888816E-13</v>
      </c>
      <c r="K49" s="3">
        <v>-1498.7171654000001</v>
      </c>
      <c r="L49" s="3">
        <v>-106.19672</v>
      </c>
      <c r="N49" s="3">
        <v>3312.5887153611006</v>
      </c>
      <c r="O49" s="3"/>
      <c r="P49" s="3"/>
      <c r="S49" s="3">
        <v>-241.72101800000002</v>
      </c>
      <c r="V49" s="3">
        <v>0</v>
      </c>
      <c r="W49" s="3">
        <v>54.448738512154073</v>
      </c>
      <c r="X49" s="3">
        <v>73.89471655220909</v>
      </c>
      <c r="Y49" s="3">
        <v>105.00828141629714</v>
      </c>
      <c r="Z49" s="3">
        <v>155.5678243204402</v>
      </c>
    </row>
    <row r="50" spans="1:26" x14ac:dyDescent="0.2">
      <c r="A50" s="6">
        <v>2007</v>
      </c>
      <c r="B50" s="19">
        <v>4181.5857228600007</v>
      </c>
      <c r="C50" s="19">
        <v>968.52517999999998</v>
      </c>
      <c r="D50" s="19">
        <v>-7.4417965999999547</v>
      </c>
      <c r="E50" s="19">
        <v>-1624.3820117</v>
      </c>
      <c r="F50" s="19">
        <v>-664.40949260000002</v>
      </c>
      <c r="H50" s="3"/>
      <c r="I50" s="24">
        <f t="shared" si="0"/>
        <v>0.19278363999990233</v>
      </c>
      <c r="K50" s="19">
        <v>-1831.3227855999999</v>
      </c>
      <c r="L50" s="19">
        <v>-140.74760000000001</v>
      </c>
      <c r="N50" s="19">
        <v>4181.5857228600007</v>
      </c>
      <c r="O50" s="3"/>
      <c r="P50" s="3"/>
      <c r="S50" s="19">
        <v>-282</v>
      </c>
      <c r="V50" s="19">
        <v>0</v>
      </c>
      <c r="W50" s="19">
        <v>84</v>
      </c>
      <c r="X50" s="19">
        <v>114</v>
      </c>
      <c r="Y50" s="19">
        <v>162</v>
      </c>
      <c r="Z50" s="19">
        <v>240</v>
      </c>
    </row>
    <row r="51" spans="1:26" x14ac:dyDescent="0.2">
      <c r="A51" s="6">
        <v>2008</v>
      </c>
      <c r="B51" s="19">
        <v>4619.8621539000005</v>
      </c>
      <c r="C51" s="19">
        <v>803.80383999999992</v>
      </c>
      <c r="D51" s="19">
        <v>9.9125725999999954</v>
      </c>
      <c r="E51" s="19">
        <v>-1665.3707449399999</v>
      </c>
      <c r="F51" s="19">
        <v>-708.49572653999985</v>
      </c>
      <c r="H51" s="3"/>
      <c r="I51" s="24">
        <f t="shared" si="0"/>
        <v>96.098457179999173</v>
      </c>
      <c r="K51" s="19">
        <v>-2286.8661521999998</v>
      </c>
      <c r="L51" s="19">
        <v>-138.9444</v>
      </c>
      <c r="N51" s="19">
        <v>4619.8621539000005</v>
      </c>
      <c r="O51" s="3"/>
      <c r="P51" s="3"/>
      <c r="S51" s="19">
        <v>-365</v>
      </c>
      <c r="V51" s="19">
        <v>0</v>
      </c>
      <c r="W51" s="19">
        <v>51</v>
      </c>
      <c r="X51" s="19">
        <v>69</v>
      </c>
      <c r="Y51" s="19">
        <v>99</v>
      </c>
      <c r="Z51" s="19">
        <v>146</v>
      </c>
    </row>
    <row r="52" spans="1:26" x14ac:dyDescent="0.2">
      <c r="A52" s="6">
        <v>2009</v>
      </c>
      <c r="B52" s="19">
        <v>3154.5529964200005</v>
      </c>
      <c r="C52" s="19">
        <v>694.66711999999995</v>
      </c>
      <c r="D52" s="19">
        <v>-175.24762976</v>
      </c>
      <c r="E52" s="19">
        <v>-754.46904161999987</v>
      </c>
      <c r="F52" s="19">
        <v>-714.96401858000002</v>
      </c>
      <c r="H52" s="3"/>
      <c r="I52" s="24">
        <f t="shared" si="0"/>
        <v>0.3364953999994782</v>
      </c>
      <c r="K52" s="19">
        <v>-1566.0115800000001</v>
      </c>
      <c r="L52" s="19">
        <v>-67.475940000000008</v>
      </c>
      <c r="N52" s="19">
        <v>3154.5529964200005</v>
      </c>
      <c r="O52" s="3"/>
      <c r="P52" s="3"/>
      <c r="S52" s="19">
        <v>-396</v>
      </c>
      <c r="V52" s="19">
        <v>0</v>
      </c>
      <c r="W52" s="19">
        <v>24.554376260400034</v>
      </c>
      <c r="X52" s="19">
        <v>33.323796353400041</v>
      </c>
      <c r="Y52" s="19">
        <v>47.354868502200063</v>
      </c>
      <c r="Z52" s="19">
        <v>70.155360744000092</v>
      </c>
    </row>
    <row r="53" spans="1:26" x14ac:dyDescent="0.2">
      <c r="A53" s="6">
        <v>2010</v>
      </c>
      <c r="B53" s="19">
        <v>3503.7575330240011</v>
      </c>
      <c r="C53" s="19">
        <v>652.73978</v>
      </c>
      <c r="D53" s="19">
        <v>92.280368180000011</v>
      </c>
      <c r="E53" s="19">
        <v>-582.29150489999995</v>
      </c>
      <c r="F53" s="19">
        <v>-973.09782374000031</v>
      </c>
      <c r="H53" s="3"/>
      <c r="I53" s="24">
        <f t="shared" si="0"/>
        <v>-4.4053649617126212E-13</v>
      </c>
      <c r="K53" s="19">
        <v>-2197.9067599999998</v>
      </c>
      <c r="L53" s="19">
        <v>-77.840419999999995</v>
      </c>
      <c r="N53" s="19">
        <v>3503.7575330240011</v>
      </c>
      <c r="O53" s="3"/>
      <c r="P53" s="3"/>
      <c r="S53" s="19">
        <v>-297.43995444799992</v>
      </c>
      <c r="V53" s="19">
        <v>0</v>
      </c>
      <c r="W53" s="19">
        <v>16.828170536240084</v>
      </c>
      <c r="X53" s="19">
        <v>22.838231442040112</v>
      </c>
      <c r="Y53" s="19">
        <v>32.454328891320159</v>
      </c>
      <c r="Z53" s="19">
        <v>48.080487246400239</v>
      </c>
    </row>
    <row r="54" spans="1:26" x14ac:dyDescent="0.2">
      <c r="A54" s="6">
        <v>2011</v>
      </c>
      <c r="B54" s="19">
        <v>3216.7876751360009</v>
      </c>
      <c r="C54" s="19">
        <v>1429.4917392</v>
      </c>
      <c r="D54" s="19">
        <v>-178.60230548999999</v>
      </c>
      <c r="E54" s="19">
        <v>-33.237229200000002</v>
      </c>
      <c r="F54" s="19">
        <v>-1159.5425954000002</v>
      </c>
      <c r="H54" s="3"/>
      <c r="I54" s="24">
        <f t="shared" si="0"/>
        <v>-1.0231815394945443E-12</v>
      </c>
      <c r="K54" s="19">
        <v>-2559.9844199999998</v>
      </c>
      <c r="L54" s="19">
        <v>-72.250500000000002</v>
      </c>
      <c r="N54" s="19">
        <v>3216.7876751360009</v>
      </c>
      <c r="O54" s="3"/>
      <c r="P54" s="3"/>
      <c r="S54" s="19">
        <v>-247.48999379999998</v>
      </c>
      <c r="V54" s="19">
        <v>0</v>
      </c>
      <c r="W54" s="19">
        <v>55.324131862439998</v>
      </c>
      <c r="X54" s="19">
        <v>75.082750384739995</v>
      </c>
      <c r="Y54" s="19">
        <v>106.69654002041999</v>
      </c>
      <c r="Z54" s="19">
        <v>158.06894817839998</v>
      </c>
    </row>
    <row r="55" spans="1:26" x14ac:dyDescent="0.2">
      <c r="A55" s="6">
        <v>2012</v>
      </c>
      <c r="B55" s="19">
        <v>3825.8123258319988</v>
      </c>
      <c r="C55" s="19">
        <v>1156.17264</v>
      </c>
      <c r="D55" s="19">
        <v>153.62247102999999</v>
      </c>
      <c r="E55" s="19">
        <v>-48.682467259999981</v>
      </c>
      <c r="F55" s="19">
        <v>-1510.0589200199997</v>
      </c>
      <c r="H55" s="3"/>
      <c r="I55" s="24">
        <f t="shared" si="0"/>
        <v>-1.6484591469634324E-12</v>
      </c>
      <c r="K55" s="19">
        <v>-2778.8105800000003</v>
      </c>
      <c r="L55" s="19">
        <v>-87.215099999999993</v>
      </c>
      <c r="N55" s="19">
        <v>3825.8123258319988</v>
      </c>
      <c r="O55" s="3"/>
      <c r="P55" s="3"/>
      <c r="S55" s="19">
        <v>-272.25385096000008</v>
      </c>
      <c r="V55" s="19">
        <v>0</v>
      </c>
      <c r="W55" s="19">
        <v>61.402112607079708</v>
      </c>
      <c r="X55" s="19">
        <v>83.331438538179597</v>
      </c>
      <c r="Y55" s="19">
        <v>118.41836002793943</v>
      </c>
      <c r="Z55" s="19">
        <v>175.43460744879917</v>
      </c>
    </row>
    <row r="56" spans="1:26" x14ac:dyDescent="0.2">
      <c r="A56" s="6">
        <v>2013</v>
      </c>
      <c r="B56" s="19">
        <v>4172.3075752120021</v>
      </c>
      <c r="C56" s="19">
        <v>608.69466</v>
      </c>
      <c r="D56" s="19">
        <v>-28.439633320000041</v>
      </c>
      <c r="E56" s="19">
        <v>-239.80448394000001</v>
      </c>
      <c r="F56" s="19">
        <v>-1559.1223269999996</v>
      </c>
      <c r="H56" s="3"/>
      <c r="I56" s="24">
        <f t="shared" si="0"/>
        <v>0</v>
      </c>
      <c r="K56" s="19">
        <v>-2183.7555600000001</v>
      </c>
      <c r="L56" s="19">
        <v>-74.298699999999997</v>
      </c>
      <c r="N56" s="19">
        <v>4172.3075752120021</v>
      </c>
      <c r="O56" s="3"/>
      <c r="P56" s="3"/>
      <c r="S56" s="19">
        <v>-295.26782697999994</v>
      </c>
      <c r="V56" s="19">
        <v>0</v>
      </c>
      <c r="W56" s="19">
        <v>56.043918556080392</v>
      </c>
      <c r="X56" s="19">
        <v>76.059603754680523</v>
      </c>
      <c r="Y56" s="19">
        <v>108.08470007244075</v>
      </c>
      <c r="Z56" s="19">
        <v>160.12548158880111</v>
      </c>
    </row>
    <row r="57" spans="1:26" x14ac:dyDescent="0.2">
      <c r="A57" s="6">
        <v>2014</v>
      </c>
      <c r="B57" s="19">
        <v>4500.7366241600021</v>
      </c>
      <c r="C57" s="19">
        <v>541.46212063999997</v>
      </c>
      <c r="D57" s="19">
        <v>-15.290937059999974</v>
      </c>
      <c r="E57" s="19">
        <v>-186.82168358000001</v>
      </c>
      <c r="F57" s="19">
        <v>-1379.5217832200003</v>
      </c>
      <c r="H57" s="3"/>
      <c r="I57" s="24">
        <f t="shared" si="0"/>
        <v>4.5474735088646412E-13</v>
      </c>
      <c r="K57" s="19">
        <v>-2660.6389950000003</v>
      </c>
      <c r="L57" s="19">
        <v>-116.1415787</v>
      </c>
      <c r="N57" s="19">
        <v>4500.7366241600021</v>
      </c>
      <c r="O57" s="3"/>
      <c r="P57" s="3"/>
      <c r="S57" s="19">
        <v>-284.79087628039997</v>
      </c>
      <c r="V57" s="19">
        <v>0</v>
      </c>
      <c r="W57" s="19">
        <v>55.859004734344154</v>
      </c>
      <c r="X57" s="19">
        <v>75.808649282324211</v>
      </c>
      <c r="Y57" s="19">
        <v>107.72808055909231</v>
      </c>
      <c r="Z57" s="19">
        <v>159.59715638384046</v>
      </c>
    </row>
    <row r="58" spans="1:26" x14ac:dyDescent="0.2">
      <c r="A58" s="6">
        <v>2015</v>
      </c>
      <c r="B58" s="19">
        <v>4513.7518728399991</v>
      </c>
      <c r="C58" s="19">
        <v>0</v>
      </c>
      <c r="D58" s="19">
        <v>35.981718220000047</v>
      </c>
      <c r="E58" s="19">
        <v>-23.435459320000003</v>
      </c>
      <c r="F58" s="19">
        <v>-801.33701927999994</v>
      </c>
      <c r="H58" s="3"/>
      <c r="I58" s="24">
        <f t="shared" si="0"/>
        <v>-1.1937117960769683E-12</v>
      </c>
      <c r="K58" s="19">
        <v>-2859.9964523424005</v>
      </c>
      <c r="L58" s="19">
        <v>-111.94558376891622</v>
      </c>
      <c r="N58" s="19">
        <v>4513.7518728399991</v>
      </c>
      <c r="O58" s="3"/>
      <c r="P58" s="3"/>
      <c r="S58" s="19">
        <v>-319.00428349999999</v>
      </c>
      <c r="V58" s="19">
        <v>0</v>
      </c>
      <c r="W58" s="19">
        <v>60.76207099881551</v>
      </c>
      <c r="X58" s="19">
        <v>82.462810641249618</v>
      </c>
      <c r="Y58" s="19">
        <v>117.18399406914421</v>
      </c>
      <c r="Z58" s="19">
        <v>173.60591713947289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58"/>
  <sheetViews>
    <sheetView topLeftCell="C34" workbookViewId="0">
      <selection activeCell="U60" sqref="U60"/>
    </sheetView>
  </sheetViews>
  <sheetFormatPr defaultColWidth="11.44140625" defaultRowHeight="10.199999999999999" x14ac:dyDescent="0.2"/>
  <cols>
    <col min="1" max="1" width="11.44140625" style="1"/>
    <col min="2" max="2" width="7.6640625" style="1" customWidth="1"/>
    <col min="3" max="9" width="7.33203125" style="1" customWidth="1"/>
    <col min="10" max="10" width="2.33203125" style="1" customWidth="1"/>
    <col min="11" max="19" width="7.5546875" style="1" customWidth="1"/>
    <col min="20" max="20" width="2.44140625" style="1" customWidth="1"/>
    <col min="21" max="26" width="6.5546875" style="1" customWidth="1"/>
    <col min="27" max="16384" width="11.44140625" style="1"/>
  </cols>
  <sheetData>
    <row r="1" spans="1:26" x14ac:dyDescent="0.2">
      <c r="A1" s="25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x14ac:dyDescent="0.2">
      <c r="A2" s="23" t="s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4</v>
      </c>
      <c r="J2" s="14"/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</row>
    <row r="3" spans="1:26" x14ac:dyDescent="0.2">
      <c r="A3" s="4">
        <v>1960</v>
      </c>
      <c r="B3" s="3">
        <v>654.16118400000005</v>
      </c>
      <c r="C3" s="3">
        <v>779.94875279999997</v>
      </c>
      <c r="D3" s="3">
        <v>33.988165680473379</v>
      </c>
      <c r="E3" s="3">
        <v>0</v>
      </c>
      <c r="F3" s="3">
        <v>0</v>
      </c>
      <c r="H3" s="3"/>
      <c r="I3" s="24">
        <f>-SUM(B3:H3)-K3-L3-S3+SUM(U3:Z3)</f>
        <v>0</v>
      </c>
      <c r="K3" s="3">
        <v>-285.16818745562131</v>
      </c>
      <c r="L3" s="3">
        <v>-369.87121475809261</v>
      </c>
      <c r="N3" s="3">
        <v>654.16118400000005</v>
      </c>
      <c r="P3" s="3"/>
      <c r="Q3" s="3"/>
      <c r="S3" s="3">
        <v>0</v>
      </c>
      <c r="V3" s="3">
        <v>0</v>
      </c>
      <c r="W3" s="3">
        <v>32.522348010670378</v>
      </c>
      <c r="X3" s="3">
        <v>487.83522016005566</v>
      </c>
      <c r="Y3" s="3">
        <v>162.61174005335192</v>
      </c>
      <c r="Z3" s="3">
        <v>130.08939204268151</v>
      </c>
    </row>
    <row r="4" spans="1:26" x14ac:dyDescent="0.2">
      <c r="A4" s="5">
        <v>1961</v>
      </c>
      <c r="B4" s="3">
        <v>755.6214768000001</v>
      </c>
      <c r="C4" s="3">
        <v>873.11786880000011</v>
      </c>
      <c r="D4" s="3">
        <v>25.09126348764358</v>
      </c>
      <c r="E4" s="3">
        <v>0</v>
      </c>
      <c r="F4" s="3">
        <v>0</v>
      </c>
      <c r="H4" s="3"/>
      <c r="I4" s="24">
        <f t="shared" ref="I4:I58" si="0">-SUM(B4:H4)-K4-L4-S4+SUM(U4:Z4)</f>
        <v>0</v>
      </c>
      <c r="K4" s="3">
        <v>-308.00007763313613</v>
      </c>
      <c r="L4" s="3">
        <v>-250.91263487643579</v>
      </c>
      <c r="N4" s="3">
        <v>755.6214768000001</v>
      </c>
      <c r="P4" s="3"/>
      <c r="Q4" s="3"/>
      <c r="S4" s="3">
        <v>0</v>
      </c>
      <c r="V4" s="3">
        <v>0</v>
      </c>
      <c r="W4" s="3">
        <v>43.79671586312287</v>
      </c>
      <c r="X4" s="3">
        <v>656.95073794684311</v>
      </c>
      <c r="Y4" s="3">
        <v>218.98357931561438</v>
      </c>
      <c r="Z4" s="3">
        <v>175.18686345249148</v>
      </c>
    </row>
    <row r="5" spans="1:26" x14ac:dyDescent="0.2">
      <c r="A5" s="5">
        <v>1962</v>
      </c>
      <c r="B5" s="3">
        <v>1074.7917192</v>
      </c>
      <c r="C5" s="3">
        <v>1024.8482136</v>
      </c>
      <c r="D5" s="3">
        <v>-236.81754263835717</v>
      </c>
      <c r="E5" s="3">
        <v>-25.791019839888616</v>
      </c>
      <c r="F5" s="3">
        <v>0</v>
      </c>
      <c r="H5" s="3"/>
      <c r="I5" s="24">
        <f t="shared" si="0"/>
        <v>0</v>
      </c>
      <c r="K5" s="3">
        <v>-331.14601846153846</v>
      </c>
      <c r="L5" s="3">
        <v>-275.9039331709015</v>
      </c>
      <c r="N5" s="3">
        <v>1074.7917192</v>
      </c>
      <c r="P5" s="3"/>
      <c r="Q5" s="3"/>
      <c r="S5" s="3">
        <v>0</v>
      </c>
      <c r="V5" s="3">
        <v>0</v>
      </c>
      <c r="W5" s="3">
        <v>49.199256747572576</v>
      </c>
      <c r="X5" s="3">
        <v>737.98885121358853</v>
      </c>
      <c r="Y5" s="3">
        <v>245.99628373786288</v>
      </c>
      <c r="Z5" s="3">
        <v>196.79702699029031</v>
      </c>
    </row>
    <row r="6" spans="1:26" x14ac:dyDescent="0.2">
      <c r="A6" s="5">
        <v>1963</v>
      </c>
      <c r="B6" s="3">
        <v>1452.2741880000001</v>
      </c>
      <c r="C6" s="3">
        <v>437.81170079999998</v>
      </c>
      <c r="D6" s="3">
        <v>116.2595196658545</v>
      </c>
      <c r="E6" s="3">
        <v>-35.7875391576749</v>
      </c>
      <c r="F6" s="3">
        <v>0</v>
      </c>
      <c r="H6" s="3"/>
      <c r="I6" s="24">
        <f t="shared" si="0"/>
        <v>0</v>
      </c>
      <c r="K6" s="3">
        <v>-346.58446295857988</v>
      </c>
      <c r="L6" s="3">
        <v>-270.90567351200838</v>
      </c>
      <c r="N6" s="3">
        <v>1452.2741880000001</v>
      </c>
      <c r="P6" s="3"/>
      <c r="Q6" s="3"/>
      <c r="S6" s="3">
        <v>0</v>
      </c>
      <c r="V6" s="3">
        <v>0</v>
      </c>
      <c r="W6" s="3">
        <v>54.122709313503677</v>
      </c>
      <c r="X6" s="3">
        <v>838.90199435930697</v>
      </c>
      <c r="Y6" s="3">
        <v>270.61354656751837</v>
      </c>
      <c r="Z6" s="3">
        <v>189.42948259726288</v>
      </c>
    </row>
    <row r="7" spans="1:26" x14ac:dyDescent="0.2">
      <c r="A7" s="5">
        <v>1964</v>
      </c>
      <c r="B7" s="3">
        <v>1409.5569215999999</v>
      </c>
      <c r="C7" s="3">
        <v>589.59470936303512</v>
      </c>
      <c r="D7" s="3">
        <v>91.168256178210925</v>
      </c>
      <c r="E7" s="3">
        <v>0</v>
      </c>
      <c r="F7" s="3">
        <v>0</v>
      </c>
      <c r="H7" s="3"/>
      <c r="I7" s="24">
        <f t="shared" si="0"/>
        <v>0</v>
      </c>
      <c r="K7" s="3">
        <v>-384.5529827218935</v>
      </c>
      <c r="L7" s="3">
        <v>-316.88966237382527</v>
      </c>
      <c r="N7" s="3">
        <v>1409.5569215999999</v>
      </c>
      <c r="P7" s="3"/>
      <c r="Q7" s="3"/>
      <c r="S7" s="3">
        <v>0</v>
      </c>
      <c r="V7" s="3">
        <v>0</v>
      </c>
      <c r="W7" s="3">
        <v>55.55508968182108</v>
      </c>
      <c r="X7" s="3">
        <v>861.10389006822675</v>
      </c>
      <c r="Y7" s="3">
        <v>277.77544840910542</v>
      </c>
      <c r="Z7" s="3">
        <v>194.44281388637381</v>
      </c>
    </row>
    <row r="8" spans="1:26" x14ac:dyDescent="0.2">
      <c r="A8" s="5">
        <v>1965</v>
      </c>
      <c r="B8" s="3">
        <v>1979.3984832000001</v>
      </c>
      <c r="C8" s="3">
        <v>700.52474160000008</v>
      </c>
      <c r="D8" s="3">
        <v>0</v>
      </c>
      <c r="E8" s="3">
        <v>0</v>
      </c>
      <c r="F8" s="3">
        <v>0</v>
      </c>
      <c r="H8" s="3"/>
      <c r="I8" s="24">
        <f t="shared" si="0"/>
        <v>0</v>
      </c>
      <c r="K8" s="3">
        <v>-429.14205727810656</v>
      </c>
      <c r="L8" s="3">
        <v>-362.87365123564223</v>
      </c>
      <c r="N8" s="3">
        <v>1979.3984832000001</v>
      </c>
      <c r="P8" s="3"/>
      <c r="Q8" s="3"/>
      <c r="S8" s="3">
        <v>0</v>
      </c>
      <c r="V8" s="3">
        <v>0</v>
      </c>
      <c r="W8" s="3">
        <v>75.516300651450052</v>
      </c>
      <c r="X8" s="3">
        <v>1170.5026600974759</v>
      </c>
      <c r="Y8" s="3">
        <v>377.58150325725029</v>
      </c>
      <c r="Z8" s="3">
        <v>264.3070522800752</v>
      </c>
    </row>
    <row r="9" spans="1:26" x14ac:dyDescent="0.2">
      <c r="A9" s="5">
        <v>1966</v>
      </c>
      <c r="B9" s="3">
        <v>2450.9366544</v>
      </c>
      <c r="C9" s="3">
        <v>334.24910399999999</v>
      </c>
      <c r="D9" s="3">
        <v>-98.965541246084229</v>
      </c>
      <c r="E9" s="3">
        <v>-204.42882004872956</v>
      </c>
      <c r="F9" s="3">
        <v>0</v>
      </c>
      <c r="H9" s="3"/>
      <c r="I9" s="24">
        <f t="shared" si="0"/>
        <v>0</v>
      </c>
      <c r="K9" s="3">
        <v>-441.00664615384619</v>
      </c>
      <c r="L9" s="3">
        <v>-364.87295509919949</v>
      </c>
      <c r="N9" s="3">
        <v>2450.9366544</v>
      </c>
      <c r="P9" s="3"/>
      <c r="Q9" s="3"/>
      <c r="S9" s="3">
        <v>0</v>
      </c>
      <c r="V9" s="3">
        <v>0</v>
      </c>
      <c r="W9" s="3">
        <v>67.036471834085631</v>
      </c>
      <c r="X9" s="3">
        <v>1072.5835493453701</v>
      </c>
      <c r="Y9" s="3">
        <v>335.18235917042813</v>
      </c>
      <c r="Z9" s="3">
        <v>201.10941550225687</v>
      </c>
    </row>
    <row r="10" spans="1:26" x14ac:dyDescent="0.2">
      <c r="A10" s="5">
        <v>1967</v>
      </c>
      <c r="B10" s="3">
        <v>2593.9165896</v>
      </c>
      <c r="C10" s="3">
        <v>162.05920560000001</v>
      </c>
      <c r="D10" s="3">
        <v>153.34660633484162</v>
      </c>
      <c r="E10" s="3">
        <v>0</v>
      </c>
      <c r="F10" s="3">
        <v>0</v>
      </c>
      <c r="H10" s="3"/>
      <c r="I10" s="24">
        <f t="shared" si="0"/>
        <v>0</v>
      </c>
      <c r="K10" s="3">
        <v>-420.11310106508881</v>
      </c>
      <c r="L10" s="3">
        <v>-405.85868430212327</v>
      </c>
      <c r="N10" s="3">
        <v>2593.9165896</v>
      </c>
      <c r="P10" s="3"/>
      <c r="Q10" s="3"/>
      <c r="S10" s="3">
        <v>0</v>
      </c>
      <c r="V10" s="3">
        <v>0</v>
      </c>
      <c r="W10" s="3">
        <v>83.334024646705188</v>
      </c>
      <c r="X10" s="3">
        <v>1333.344394347283</v>
      </c>
      <c r="Y10" s="3">
        <v>416.67012323352594</v>
      </c>
      <c r="Z10" s="3">
        <v>250.00207394011554</v>
      </c>
    </row>
    <row r="11" spans="1:26" x14ac:dyDescent="0.2">
      <c r="A11" s="5">
        <v>1968</v>
      </c>
      <c r="B11" s="3">
        <v>2733.7870103999999</v>
      </c>
      <c r="C11" s="3">
        <v>492.84295440000005</v>
      </c>
      <c r="D11" s="3">
        <v>-1.5994430908458059</v>
      </c>
      <c r="E11" s="3">
        <v>-9.9965193177862871E-2</v>
      </c>
      <c r="F11" s="3">
        <v>0</v>
      </c>
      <c r="H11" s="3"/>
      <c r="I11" s="24">
        <f t="shared" si="0"/>
        <v>0</v>
      </c>
      <c r="K11" s="3">
        <v>-448.38581680473374</v>
      </c>
      <c r="L11" s="3">
        <v>-456.84093282283328</v>
      </c>
      <c r="N11" s="3">
        <v>2733.7870103999999</v>
      </c>
      <c r="P11" s="3"/>
      <c r="Q11" s="3"/>
      <c r="S11" s="3">
        <v>0</v>
      </c>
      <c r="V11" s="3">
        <v>0</v>
      </c>
      <c r="W11" s="3">
        <v>92.788152275536376</v>
      </c>
      <c r="X11" s="3">
        <v>1484.610436408582</v>
      </c>
      <c r="Y11" s="3">
        <v>510.33483751545009</v>
      </c>
      <c r="Z11" s="3">
        <v>231.97038068884095</v>
      </c>
    </row>
    <row r="12" spans="1:26" x14ac:dyDescent="0.2">
      <c r="A12" s="5">
        <v>1969</v>
      </c>
      <c r="B12" s="3">
        <v>2874.7335696</v>
      </c>
      <c r="C12" s="3">
        <v>755.73686042464317</v>
      </c>
      <c r="D12" s="3">
        <v>-82.171388792203274</v>
      </c>
      <c r="E12" s="3">
        <v>-4.0985729202923773</v>
      </c>
      <c r="F12" s="3">
        <v>0</v>
      </c>
      <c r="H12" s="3"/>
      <c r="I12" s="24">
        <f t="shared" si="0"/>
        <v>0</v>
      </c>
      <c r="K12" s="3">
        <v>-590.51616852071004</v>
      </c>
      <c r="L12" s="3">
        <v>-418.85415941524542</v>
      </c>
      <c r="N12" s="3">
        <v>2874.7335696</v>
      </c>
      <c r="P12" s="3"/>
      <c r="Q12" s="3"/>
      <c r="S12" s="3">
        <v>0</v>
      </c>
      <c r="V12" s="3">
        <v>0</v>
      </c>
      <c r="W12" s="3">
        <v>101.39320561504769</v>
      </c>
      <c r="X12" s="3">
        <v>1622.2912898407631</v>
      </c>
      <c r="Y12" s="3">
        <v>557.6626308827623</v>
      </c>
      <c r="Z12" s="3">
        <v>253.48301403761923</v>
      </c>
    </row>
    <row r="13" spans="1:26" x14ac:dyDescent="0.2">
      <c r="A13" s="5">
        <v>1970</v>
      </c>
      <c r="B13" s="3">
        <v>3151.4234856000003</v>
      </c>
      <c r="C13" s="3">
        <v>552.80751827358165</v>
      </c>
      <c r="D13" s="3">
        <v>63.4878941872607</v>
      </c>
      <c r="E13" s="3">
        <v>-136.5424573616429</v>
      </c>
      <c r="F13" s="3">
        <v>0</v>
      </c>
      <c r="H13" s="3"/>
      <c r="I13" s="24">
        <f t="shared" si="0"/>
        <v>0</v>
      </c>
      <c r="K13" s="3">
        <v>-610.00260355029593</v>
      </c>
      <c r="L13" s="3">
        <v>-258.90985033066482</v>
      </c>
      <c r="N13" s="3">
        <v>3151.4234856000003</v>
      </c>
      <c r="P13" s="3"/>
      <c r="Q13" s="3"/>
      <c r="S13" s="3">
        <v>0</v>
      </c>
      <c r="V13" s="3">
        <v>0</v>
      </c>
      <c r="W13" s="3">
        <v>138.11319934091193</v>
      </c>
      <c r="X13" s="3">
        <v>1767.8489515636727</v>
      </c>
      <c r="Y13" s="3">
        <v>607.69807710001248</v>
      </c>
      <c r="Z13" s="3">
        <v>248.60375881364146</v>
      </c>
    </row>
    <row r="14" spans="1:26" x14ac:dyDescent="0.2">
      <c r="A14" s="5">
        <v>1971</v>
      </c>
      <c r="B14" s="3">
        <v>3811.6977216000005</v>
      </c>
      <c r="C14" s="3">
        <v>213.0758092586147</v>
      </c>
      <c r="D14" s="3">
        <v>-166.11216150365468</v>
      </c>
      <c r="E14" s="3">
        <v>-152.19700661329622</v>
      </c>
      <c r="F14" s="3">
        <v>0</v>
      </c>
      <c r="H14" s="3"/>
      <c r="I14" s="24">
        <f t="shared" si="0"/>
        <v>0</v>
      </c>
      <c r="K14" s="3">
        <v>-785.07258603550304</v>
      </c>
      <c r="L14" s="3">
        <v>-261.77885137486948</v>
      </c>
      <c r="N14" s="3">
        <v>3811.6977216000005</v>
      </c>
      <c r="P14" s="3"/>
      <c r="Q14" s="3"/>
      <c r="S14" s="3">
        <v>0</v>
      </c>
      <c r="V14" s="3">
        <v>0</v>
      </c>
      <c r="W14" s="3">
        <v>132.98064626656455</v>
      </c>
      <c r="X14" s="3">
        <v>1702.152272212026</v>
      </c>
      <c r="Y14" s="3">
        <v>585.11484357288396</v>
      </c>
      <c r="Z14" s="3">
        <v>239.36516327981616</v>
      </c>
    </row>
    <row r="15" spans="1:26" x14ac:dyDescent="0.2">
      <c r="A15" s="5">
        <v>1972</v>
      </c>
      <c r="B15" s="3">
        <v>3766.1966256000001</v>
      </c>
      <c r="C15" s="3">
        <v>153.06670379394362</v>
      </c>
      <c r="D15" s="3">
        <v>75.663654716324416</v>
      </c>
      <c r="E15" s="3">
        <v>-69.57577445179254</v>
      </c>
      <c r="F15" s="3">
        <v>0</v>
      </c>
      <c r="H15" s="3"/>
      <c r="I15" s="24">
        <f t="shared" si="0"/>
        <v>0</v>
      </c>
      <c r="K15" s="3">
        <v>-754.0723200000001</v>
      </c>
      <c r="L15" s="3">
        <v>-232.20914723285759</v>
      </c>
      <c r="N15" s="3">
        <v>3766.1966256000001</v>
      </c>
      <c r="P15" s="3"/>
      <c r="Q15" s="3"/>
      <c r="S15" s="3">
        <v>0</v>
      </c>
      <c r="V15" s="3">
        <v>0</v>
      </c>
      <c r="W15" s="3">
        <v>146.95348712128094</v>
      </c>
      <c r="X15" s="3">
        <v>1910.3953325766522</v>
      </c>
      <c r="Y15" s="3">
        <v>675.98604075789228</v>
      </c>
      <c r="Z15" s="3">
        <v>205.73488196979332</v>
      </c>
    </row>
    <row r="16" spans="1:26" x14ac:dyDescent="0.2">
      <c r="A16" s="5">
        <v>1973</v>
      </c>
      <c r="B16" s="3">
        <v>4001.6572584</v>
      </c>
      <c r="C16" s="3">
        <v>93.057598329272537</v>
      </c>
      <c r="D16" s="3">
        <v>-45.224253393665165</v>
      </c>
      <c r="E16" s="3">
        <v>-63.4878941872607</v>
      </c>
      <c r="F16" s="3">
        <v>0</v>
      </c>
      <c r="H16" s="3"/>
      <c r="I16" s="24">
        <f t="shared" si="0"/>
        <v>0</v>
      </c>
      <c r="K16" s="3">
        <v>-744.58146461538456</v>
      </c>
      <c r="L16" s="3">
        <v>-234.81823877479988</v>
      </c>
      <c r="N16" s="3">
        <v>4001.6572584</v>
      </c>
      <c r="P16" s="3"/>
      <c r="Q16" s="3"/>
      <c r="S16" s="3">
        <v>0</v>
      </c>
      <c r="V16" s="3">
        <v>0</v>
      </c>
      <c r="W16" s="3">
        <v>150.33015028790808</v>
      </c>
      <c r="X16" s="3">
        <v>1954.2919537428052</v>
      </c>
      <c r="Y16" s="3">
        <v>691.51869132437719</v>
      </c>
      <c r="Z16" s="3">
        <v>210.46221040307134</v>
      </c>
    </row>
    <row r="17" spans="1:26" x14ac:dyDescent="0.2">
      <c r="A17" s="5">
        <v>1974</v>
      </c>
      <c r="B17" s="3">
        <v>4292.4438119999995</v>
      </c>
      <c r="C17" s="3">
        <v>116.53942220675252</v>
      </c>
      <c r="D17" s="3">
        <v>34.78788722589627</v>
      </c>
      <c r="E17" s="3">
        <v>-24.351521058127393</v>
      </c>
      <c r="F17" s="3">
        <v>0</v>
      </c>
      <c r="H17" s="3"/>
      <c r="I17" s="24">
        <f t="shared" si="0"/>
        <v>0</v>
      </c>
      <c r="K17" s="3">
        <v>-663.28109254437868</v>
      </c>
      <c r="L17" s="3">
        <v>-222.64247824573619</v>
      </c>
      <c r="N17" s="3">
        <v>4292.4438119999995</v>
      </c>
      <c r="P17" s="3"/>
      <c r="Q17" s="3"/>
      <c r="S17" s="3">
        <v>0</v>
      </c>
      <c r="V17" s="3">
        <v>0</v>
      </c>
      <c r="W17" s="3">
        <v>212.00976177506436</v>
      </c>
      <c r="X17" s="3">
        <v>2296.7724192298642</v>
      </c>
      <c r="Y17" s="3">
        <v>812.70408680441346</v>
      </c>
      <c r="Z17" s="3">
        <v>212.00976177506436</v>
      </c>
    </row>
    <row r="18" spans="1:26" x14ac:dyDescent="0.2">
      <c r="A18" s="5">
        <v>1975</v>
      </c>
      <c r="B18" s="3">
        <v>4776.8672111999995</v>
      </c>
      <c r="C18" s="3">
        <v>478.3334493560738</v>
      </c>
      <c r="D18" s="3">
        <v>11.306063348416291</v>
      </c>
      <c r="E18" s="3">
        <v>-33.048492864601464</v>
      </c>
      <c r="F18" s="3">
        <v>0</v>
      </c>
      <c r="H18" s="3"/>
      <c r="I18" s="24">
        <f t="shared" si="0"/>
        <v>0</v>
      </c>
      <c r="K18" s="3">
        <v>-650.42031053254436</v>
      </c>
      <c r="L18" s="3">
        <v>-174.8091333101288</v>
      </c>
      <c r="N18" s="3">
        <v>4776.8672111999995</v>
      </c>
      <c r="P18" s="3"/>
      <c r="Q18" s="3"/>
      <c r="S18" s="3">
        <v>0</v>
      </c>
      <c r="V18" s="3">
        <v>0</v>
      </c>
      <c r="W18" s="3">
        <v>264.49372723183296</v>
      </c>
      <c r="X18" s="3">
        <v>2865.3487116781903</v>
      </c>
      <c r="Y18" s="3">
        <v>1013.8926210553597</v>
      </c>
      <c r="Z18" s="3">
        <v>264.49372723183296</v>
      </c>
    </row>
    <row r="19" spans="1:26" x14ac:dyDescent="0.2">
      <c r="A19" s="5">
        <v>1976</v>
      </c>
      <c r="B19" s="3">
        <v>5200.0446359999996</v>
      </c>
      <c r="C19" s="3">
        <v>434.84859032370349</v>
      </c>
      <c r="D19" s="3">
        <v>-31.30909850330665</v>
      </c>
      <c r="E19" s="3">
        <v>-53.051528019491826</v>
      </c>
      <c r="F19" s="3">
        <v>-45.501096000000004</v>
      </c>
      <c r="H19" s="3"/>
      <c r="I19" s="24">
        <f t="shared" si="0"/>
        <v>0</v>
      </c>
      <c r="K19" s="3">
        <v>-850.05354035502967</v>
      </c>
      <c r="L19" s="3">
        <v>-162.63337278106511</v>
      </c>
      <c r="N19" s="3">
        <v>5200.0446359999996</v>
      </c>
      <c r="P19" s="3"/>
      <c r="Q19" s="3"/>
      <c r="S19" s="3">
        <v>0</v>
      </c>
      <c r="V19" s="3">
        <v>0</v>
      </c>
      <c r="W19" s="3">
        <v>269.54067543988862</v>
      </c>
      <c r="X19" s="3">
        <v>2920.0239839321266</v>
      </c>
      <c r="Y19" s="3">
        <v>1033.2392558529064</v>
      </c>
      <c r="Z19" s="3">
        <v>269.54067543988862</v>
      </c>
    </row>
    <row r="20" spans="1:26" x14ac:dyDescent="0.2">
      <c r="A20" s="5">
        <v>1977</v>
      </c>
      <c r="B20" s="3">
        <v>5670.0672527999996</v>
      </c>
      <c r="C20" s="3">
        <v>513.12133658197001</v>
      </c>
      <c r="D20" s="3">
        <v>-14.784852071005917</v>
      </c>
      <c r="E20" s="3">
        <v>-106.10305603898365</v>
      </c>
      <c r="F20" s="3">
        <v>-105.2349624</v>
      </c>
      <c r="H20" s="3"/>
      <c r="I20" s="24">
        <f t="shared" si="0"/>
        <v>0</v>
      </c>
      <c r="K20" s="3">
        <v>-1058.7656889940829</v>
      </c>
      <c r="L20" s="3">
        <v>-151.32730943264883</v>
      </c>
      <c r="N20" s="3">
        <v>5670.0672527999996</v>
      </c>
      <c r="P20" s="3"/>
      <c r="Q20" s="3"/>
      <c r="S20" s="3">
        <v>0</v>
      </c>
      <c r="V20" s="3">
        <v>0</v>
      </c>
      <c r="W20" s="3">
        <v>284.81836322671495</v>
      </c>
      <c r="X20" s="3">
        <v>3085.5322682894121</v>
      </c>
      <c r="Y20" s="3">
        <v>1091.8037257024073</v>
      </c>
      <c r="Z20" s="3">
        <v>284.81836322671495</v>
      </c>
    </row>
    <row r="21" spans="1:26" x14ac:dyDescent="0.2">
      <c r="A21" s="5">
        <v>1978</v>
      </c>
      <c r="B21" s="3">
        <v>5610.7891727999995</v>
      </c>
      <c r="C21" s="3">
        <v>155.67579533588582</v>
      </c>
      <c r="D21" s="3">
        <v>78.272746258266622</v>
      </c>
      <c r="E21" s="3">
        <v>-105.23335885833623</v>
      </c>
      <c r="F21" s="3">
        <v>-104.08644960000001</v>
      </c>
      <c r="H21" s="3"/>
      <c r="I21" s="24">
        <f t="shared" si="0"/>
        <v>0</v>
      </c>
      <c r="K21" s="3">
        <v>-792.76376804733729</v>
      </c>
      <c r="L21" s="3">
        <v>-136.5424573616429</v>
      </c>
      <c r="N21" s="3">
        <v>5610.7891727999995</v>
      </c>
      <c r="P21" s="3"/>
      <c r="Q21" s="3"/>
      <c r="S21" s="3">
        <v>0</v>
      </c>
      <c r="V21" s="3">
        <v>0</v>
      </c>
      <c r="W21" s="3">
        <v>282.36670083161016</v>
      </c>
      <c r="X21" s="3">
        <v>3058.9725923424439</v>
      </c>
      <c r="Y21" s="3">
        <v>1082.4056865211724</v>
      </c>
      <c r="Z21" s="3">
        <v>282.36670083161016</v>
      </c>
    </row>
    <row r="22" spans="1:26" x14ac:dyDescent="0.2">
      <c r="A22" s="5">
        <v>1979</v>
      </c>
      <c r="B22" s="3">
        <v>5954.3849136000008</v>
      </c>
      <c r="C22" s="3">
        <v>842.73656804733719</v>
      </c>
      <c r="D22" s="3">
        <v>-194.81216846501914</v>
      </c>
      <c r="E22" s="3">
        <v>-120.01821092934219</v>
      </c>
      <c r="F22" s="3">
        <v>-118.45535280000001</v>
      </c>
      <c r="H22" s="3"/>
      <c r="I22" s="24">
        <f t="shared" si="0"/>
        <v>0</v>
      </c>
      <c r="K22" s="3">
        <v>-990.57999053254457</v>
      </c>
      <c r="L22" s="3">
        <v>-129.58487991646362</v>
      </c>
      <c r="N22" s="3">
        <v>5954.3849136000008</v>
      </c>
      <c r="P22" s="3"/>
      <c r="Q22" s="3"/>
      <c r="S22" s="3">
        <v>0</v>
      </c>
      <c r="V22" s="3">
        <v>0</v>
      </c>
      <c r="W22" s="3">
        <v>314.62025274023807</v>
      </c>
      <c r="X22" s="3">
        <v>3408.3860713525796</v>
      </c>
      <c r="Y22" s="3">
        <v>1206.0443021709127</v>
      </c>
      <c r="Z22" s="3">
        <v>314.62025274023807</v>
      </c>
    </row>
    <row r="23" spans="1:26" x14ac:dyDescent="0.2">
      <c r="A23" s="5">
        <v>1980</v>
      </c>
      <c r="B23" s="3">
        <v>6500.4523464000004</v>
      </c>
      <c r="C23" s="3">
        <v>13.045457709711107</v>
      </c>
      <c r="D23" s="3">
        <v>-130.45457709711104</v>
      </c>
      <c r="E23" s="3">
        <v>-347.00917507831537</v>
      </c>
      <c r="F23" s="3">
        <v>-126.3372696</v>
      </c>
      <c r="H23" s="3"/>
      <c r="I23" s="24">
        <f t="shared" si="0"/>
        <v>0</v>
      </c>
      <c r="K23" s="3">
        <v>-711.74073940828407</v>
      </c>
      <c r="L23" s="3">
        <v>-99.145478593804398</v>
      </c>
      <c r="N23" s="3">
        <v>6500.4523464000004</v>
      </c>
      <c r="P23" s="3"/>
      <c r="Q23" s="3"/>
      <c r="S23" s="3">
        <v>-9.8722128000000016</v>
      </c>
      <c r="V23" s="3">
        <v>0</v>
      </c>
      <c r="W23" s="3">
        <v>305.33630109193177</v>
      </c>
      <c r="X23" s="3">
        <v>3358.6993120112497</v>
      </c>
      <c r="Y23" s="3">
        <v>1221.3452043677271</v>
      </c>
      <c r="Z23" s="3">
        <v>203.55753406128784</v>
      </c>
    </row>
    <row r="24" spans="1:26" x14ac:dyDescent="0.2">
      <c r="A24" s="5">
        <v>1981</v>
      </c>
      <c r="B24" s="3">
        <v>6731.2715399999997</v>
      </c>
      <c r="C24" s="3">
        <v>16.524246432300732</v>
      </c>
      <c r="D24" s="3">
        <v>134.80306300034809</v>
      </c>
      <c r="E24" s="3">
        <v>-894.91839888618176</v>
      </c>
      <c r="F24" s="3">
        <v>-137.83790640000001</v>
      </c>
      <c r="H24" s="3"/>
      <c r="I24" s="24">
        <f t="shared" si="0"/>
        <v>0</v>
      </c>
      <c r="K24" s="3">
        <v>-600.62900733727815</v>
      </c>
      <c r="L24" s="3">
        <v>-88.709112426035503</v>
      </c>
      <c r="N24" s="3">
        <v>6731.2715399999997</v>
      </c>
      <c r="P24" s="3"/>
      <c r="Q24" s="3"/>
      <c r="S24" s="3">
        <v>-9.5999472000000008</v>
      </c>
      <c r="V24" s="3">
        <v>0</v>
      </c>
      <c r="W24" s="3">
        <v>309.05426863098916</v>
      </c>
      <c r="X24" s="3">
        <v>3399.5969549408815</v>
      </c>
      <c r="Y24" s="3">
        <v>1236.2170745239566</v>
      </c>
      <c r="Z24" s="3">
        <v>206.03617908732613</v>
      </c>
    </row>
    <row r="25" spans="1:26" x14ac:dyDescent="0.2">
      <c r="A25" s="5">
        <v>1982</v>
      </c>
      <c r="B25" s="3">
        <v>6709.4575512000001</v>
      </c>
      <c r="C25" s="3">
        <v>0</v>
      </c>
      <c r="D25" s="3">
        <v>54.790922380786647</v>
      </c>
      <c r="E25" s="3">
        <v>-625.31227288548553</v>
      </c>
      <c r="F25" s="3">
        <v>-147.77646240000001</v>
      </c>
      <c r="H25" s="3"/>
      <c r="I25" s="24">
        <f t="shared" si="0"/>
        <v>0</v>
      </c>
      <c r="K25" s="3">
        <v>-588.7695166863906</v>
      </c>
      <c r="L25" s="3">
        <v>-80.012140619561436</v>
      </c>
      <c r="N25" s="3">
        <v>6709.4575512000001</v>
      </c>
      <c r="P25" s="3"/>
      <c r="Q25" s="3"/>
      <c r="S25" s="3">
        <v>-10.794986399999999</v>
      </c>
      <c r="V25" s="3">
        <v>0</v>
      </c>
      <c r="W25" s="3">
        <v>318.6949856753609</v>
      </c>
      <c r="X25" s="3">
        <v>3505.6448424289702</v>
      </c>
      <c r="Y25" s="3">
        <v>1274.7799427014436</v>
      </c>
      <c r="Z25" s="3">
        <v>212.46332378357394</v>
      </c>
    </row>
    <row r="26" spans="1:26" x14ac:dyDescent="0.2">
      <c r="A26" s="5">
        <v>1983</v>
      </c>
      <c r="B26" s="3">
        <v>6706.3842240000004</v>
      </c>
      <c r="C26" s="3">
        <v>0</v>
      </c>
      <c r="D26" s="3">
        <v>29.569704142011833</v>
      </c>
      <c r="E26" s="3">
        <v>-349.6182666202576</v>
      </c>
      <c r="F26" s="3">
        <v>-171.14046960000002</v>
      </c>
      <c r="H26" s="3"/>
      <c r="I26" s="24">
        <f t="shared" si="0"/>
        <v>0</v>
      </c>
      <c r="K26" s="3">
        <v>-603.54213301775155</v>
      </c>
      <c r="L26" s="3">
        <v>-87.839415245388111</v>
      </c>
      <c r="N26" s="3">
        <v>6706.3842240000004</v>
      </c>
      <c r="P26" s="3"/>
      <c r="Q26" s="3"/>
      <c r="S26" s="3">
        <v>-5.4375575999999999</v>
      </c>
      <c r="V26" s="3">
        <v>0</v>
      </c>
      <c r="W26" s="3">
        <v>331.10256516351683</v>
      </c>
      <c r="X26" s="3">
        <v>3642.1282167986856</v>
      </c>
      <c r="Y26" s="3">
        <v>1324.4102606540673</v>
      </c>
      <c r="Z26" s="3">
        <v>220.73504344234459</v>
      </c>
    </row>
    <row r="27" spans="1:26" x14ac:dyDescent="0.2">
      <c r="A27" s="5">
        <v>1984</v>
      </c>
      <c r="B27" s="3">
        <v>6923.0826551999999</v>
      </c>
      <c r="C27" s="3">
        <v>0</v>
      </c>
      <c r="D27" s="3">
        <v>-28.700006961364426</v>
      </c>
      <c r="E27" s="3">
        <v>-386.14554820744866</v>
      </c>
      <c r="F27" s="3">
        <v>-170.08328640000002</v>
      </c>
      <c r="H27" s="3"/>
      <c r="I27" s="24">
        <f t="shared" si="0"/>
        <v>0</v>
      </c>
      <c r="K27" s="3">
        <v>-588.52684118343188</v>
      </c>
      <c r="L27" s="3">
        <v>-57.400013922728853</v>
      </c>
      <c r="N27" s="3">
        <v>6923.0826551999999</v>
      </c>
      <c r="P27" s="3"/>
      <c r="Q27" s="3"/>
      <c r="S27" s="3">
        <v>-4.8689016000000001</v>
      </c>
      <c r="V27" s="3">
        <v>0</v>
      </c>
      <c r="W27" s="3">
        <v>341.24148341550153</v>
      </c>
      <c r="X27" s="3">
        <v>3753.6563175705173</v>
      </c>
      <c r="Y27" s="3">
        <v>1421.8395142312565</v>
      </c>
      <c r="Z27" s="3">
        <v>170.62074170775077</v>
      </c>
    </row>
    <row r="28" spans="1:26" x14ac:dyDescent="0.2">
      <c r="A28" s="5">
        <v>1985</v>
      </c>
      <c r="B28" s="3">
        <v>6948.1414296000003</v>
      </c>
      <c r="C28" s="3">
        <v>0</v>
      </c>
      <c r="D28" s="3">
        <v>40.006070309780718</v>
      </c>
      <c r="E28" s="3">
        <v>-944.49113818308399</v>
      </c>
      <c r="F28" s="3">
        <v>-184.31691839999999</v>
      </c>
      <c r="H28" s="3"/>
      <c r="I28" s="24">
        <f t="shared" si="0"/>
        <v>0</v>
      </c>
      <c r="K28" s="3">
        <v>-485.88020165680473</v>
      </c>
      <c r="L28" s="3">
        <v>-48.703042116254785</v>
      </c>
      <c r="N28" s="3">
        <v>6948.1414296000003</v>
      </c>
      <c r="P28" s="3"/>
      <c r="Q28" s="3"/>
      <c r="S28" s="3">
        <v>-4.2442416000000005</v>
      </c>
      <c r="V28" s="3">
        <v>0</v>
      </c>
      <c r="W28" s="3">
        <v>319.23071747721826</v>
      </c>
      <c r="X28" s="3">
        <v>3511.537892249401</v>
      </c>
      <c r="Y28" s="3">
        <v>1330.1279894884094</v>
      </c>
      <c r="Z28" s="3">
        <v>159.61535873860913</v>
      </c>
    </row>
    <row r="29" spans="1:26" x14ac:dyDescent="0.2">
      <c r="A29" s="5">
        <v>1986</v>
      </c>
      <c r="B29" s="3">
        <v>6778.8516768000009</v>
      </c>
      <c r="C29" s="3">
        <v>0</v>
      </c>
      <c r="D29" s="3">
        <v>69.57577445179254</v>
      </c>
      <c r="E29" s="3">
        <v>-436.58798468499828</v>
      </c>
      <c r="F29" s="3">
        <v>-234.13635360000001</v>
      </c>
      <c r="H29" s="3"/>
      <c r="I29" s="24">
        <f t="shared" si="0"/>
        <v>0</v>
      </c>
      <c r="K29" s="3">
        <v>-446.06714414201184</v>
      </c>
      <c r="L29" s="3">
        <v>-47.833344935607386</v>
      </c>
      <c r="N29" s="3">
        <v>6778.8516768000009</v>
      </c>
      <c r="P29" s="3"/>
      <c r="Q29" s="3"/>
      <c r="S29" s="3">
        <v>-5.1463368000000003</v>
      </c>
      <c r="V29" s="3">
        <v>0</v>
      </c>
      <c r="W29" s="3">
        <v>340.71937722535046</v>
      </c>
      <c r="X29" s="3">
        <v>3747.9131494788558</v>
      </c>
      <c r="Y29" s="3">
        <v>1419.6640717722937</v>
      </c>
      <c r="Z29" s="3">
        <v>170.35968861267523</v>
      </c>
    </row>
    <row r="30" spans="1:26" x14ac:dyDescent="0.2">
      <c r="A30" s="5">
        <v>1987</v>
      </c>
      <c r="B30" s="3">
        <v>6556.0522559999999</v>
      </c>
      <c r="C30" s="3">
        <v>641.83651931778627</v>
      </c>
      <c r="D30" s="3">
        <v>-89.57880960668291</v>
      </c>
      <c r="E30" s="3">
        <v>-376.57887922032717</v>
      </c>
      <c r="F30" s="3">
        <v>-268.0747776</v>
      </c>
      <c r="H30" s="3"/>
      <c r="I30" s="24">
        <f t="shared" si="0"/>
        <v>0</v>
      </c>
      <c r="K30" s="3">
        <v>-379.79735857988169</v>
      </c>
      <c r="L30" s="3">
        <v>-34.78788722589627</v>
      </c>
      <c r="N30" s="3">
        <v>6556.0522559999999</v>
      </c>
      <c r="P30" s="3"/>
      <c r="Q30" s="3"/>
      <c r="S30" s="3">
        <v>-15.474336000000001</v>
      </c>
      <c r="V30" s="3">
        <v>0</v>
      </c>
      <c r="W30" s="3">
        <v>362.01580362509992</v>
      </c>
      <c r="X30" s="3">
        <v>3982.1738398760995</v>
      </c>
      <c r="Y30" s="3">
        <v>1508.3991817712497</v>
      </c>
      <c r="Z30" s="3">
        <v>181.00790181254996</v>
      </c>
    </row>
    <row r="31" spans="1:26" x14ac:dyDescent="0.2">
      <c r="A31" s="5">
        <v>1988</v>
      </c>
      <c r="B31" s="3">
        <v>7125.9644687999998</v>
      </c>
      <c r="C31" s="3">
        <v>444.41525931082498</v>
      </c>
      <c r="D31" s="3">
        <v>-65.227288548555521</v>
      </c>
      <c r="E31" s="3">
        <v>-500.9455760529064</v>
      </c>
      <c r="F31" s="3">
        <v>-302.42418479999998</v>
      </c>
      <c r="H31" s="3"/>
      <c r="I31" s="24">
        <f t="shared" si="0"/>
        <v>0</v>
      </c>
      <c r="K31" s="3">
        <v>-313.52757301775148</v>
      </c>
      <c r="L31" s="3">
        <v>-56.530316742081439</v>
      </c>
      <c r="N31" s="3">
        <v>7125.9644687999998</v>
      </c>
      <c r="P31" s="3"/>
      <c r="Q31" s="3"/>
      <c r="S31" s="3">
        <v>-5.5202711999999998</v>
      </c>
      <c r="V31" s="3">
        <v>0</v>
      </c>
      <c r="W31" s="3">
        <v>379.57227106497186</v>
      </c>
      <c r="X31" s="3">
        <v>4175.2949817146909</v>
      </c>
      <c r="Y31" s="3">
        <v>1581.5511294373828</v>
      </c>
      <c r="Z31" s="3">
        <v>189.78613553248593</v>
      </c>
    </row>
    <row r="32" spans="1:26" x14ac:dyDescent="0.2">
      <c r="A32" s="5">
        <v>1989</v>
      </c>
      <c r="B32" s="3">
        <v>7351.7217624000004</v>
      </c>
      <c r="C32" s="3">
        <v>172.20004176818651</v>
      </c>
      <c r="D32" s="3">
        <v>192.20307692307694</v>
      </c>
      <c r="E32" s="3">
        <v>-1085.3820814479639</v>
      </c>
      <c r="F32" s="3">
        <v>-362.50872240000001</v>
      </c>
      <c r="H32" s="3"/>
      <c r="I32" s="24">
        <f t="shared" si="0"/>
        <v>0</v>
      </c>
      <c r="K32" s="3">
        <v>-389.47276970414208</v>
      </c>
      <c r="L32" s="3">
        <v>-43.484859032370345</v>
      </c>
      <c r="N32" s="3">
        <v>7351.7217624000004</v>
      </c>
      <c r="P32" s="3"/>
      <c r="Q32" s="3"/>
      <c r="S32" s="3">
        <v>-3.8323968000000002</v>
      </c>
      <c r="V32" s="3">
        <v>0</v>
      </c>
      <c r="W32" s="3">
        <v>349.88664310240722</v>
      </c>
      <c r="X32" s="3">
        <v>3848.7530741264795</v>
      </c>
      <c r="Y32" s="3">
        <v>1457.8610129266967</v>
      </c>
      <c r="Z32" s="3">
        <v>174.94332155120361</v>
      </c>
    </row>
    <row r="33" spans="1:26" x14ac:dyDescent="0.2">
      <c r="A33" s="5">
        <v>1990</v>
      </c>
      <c r="B33" s="3">
        <v>7709.4925464000007</v>
      </c>
      <c r="C33" s="3">
        <v>0</v>
      </c>
      <c r="D33" s="3">
        <v>-105.23335885833623</v>
      </c>
      <c r="E33" s="3">
        <v>-1334.9851722937697</v>
      </c>
      <c r="F33" s="3">
        <v>-299.89021919999999</v>
      </c>
      <c r="H33" s="3"/>
      <c r="I33" s="24">
        <f t="shared" si="0"/>
        <v>0</v>
      </c>
      <c r="K33" s="3">
        <v>-446.06714414201184</v>
      </c>
      <c r="L33" s="3">
        <v>-31.30909850330665</v>
      </c>
      <c r="N33" s="3">
        <v>7709.4925464000007</v>
      </c>
      <c r="P33" s="3"/>
      <c r="Q33" s="3"/>
      <c r="S33" s="3">
        <v>-8.1412583999999999</v>
      </c>
      <c r="V33" s="3">
        <v>0</v>
      </c>
      <c r="W33" s="3">
        <v>329.03197770015447</v>
      </c>
      <c r="X33" s="3">
        <v>3619.3517547016995</v>
      </c>
      <c r="Y33" s="3">
        <v>1370.9665737506436</v>
      </c>
      <c r="Z33" s="3">
        <v>164.51598885007724</v>
      </c>
    </row>
    <row r="34" spans="1:26" x14ac:dyDescent="0.2">
      <c r="A34" s="5">
        <v>1991</v>
      </c>
      <c r="B34" s="3">
        <v>8118.6112439999997</v>
      </c>
      <c r="C34" s="3">
        <v>261.77885137486948</v>
      </c>
      <c r="D34" s="3">
        <v>-267.86673163940134</v>
      </c>
      <c r="E34" s="3">
        <v>-1772.4428541594152</v>
      </c>
      <c r="F34" s="3">
        <v>-254.24609760000001</v>
      </c>
      <c r="H34" s="3"/>
      <c r="I34" s="24">
        <f t="shared" si="0"/>
        <v>0</v>
      </c>
      <c r="K34" s="3">
        <v>-541.41414532544377</v>
      </c>
      <c r="L34" s="3">
        <v>-27.830309780717023</v>
      </c>
      <c r="N34" s="3">
        <v>8118.6112439999997</v>
      </c>
      <c r="P34" s="3"/>
      <c r="Q34" s="3"/>
      <c r="S34" s="3">
        <v>-4.5328776</v>
      </c>
      <c r="V34" s="3">
        <v>0</v>
      </c>
      <c r="W34" s="3">
        <v>330.72342475619348</v>
      </c>
      <c r="X34" s="3">
        <v>3637.957672318129</v>
      </c>
      <c r="Y34" s="3">
        <v>1378.014269817473</v>
      </c>
      <c r="Z34" s="3">
        <v>165.36171237809674</v>
      </c>
    </row>
    <row r="35" spans="1:26" x14ac:dyDescent="0.2">
      <c r="A35" s="5">
        <v>1992</v>
      </c>
      <c r="B35" s="3">
        <v>9044.8820784000018</v>
      </c>
      <c r="C35" s="3">
        <v>15.654549251653325</v>
      </c>
      <c r="D35" s="3">
        <v>-156.54549251653324</v>
      </c>
      <c r="E35" s="3">
        <v>-1757.6580020884091</v>
      </c>
      <c r="F35" s="3">
        <v>-225.08352240000002</v>
      </c>
      <c r="H35" s="3"/>
      <c r="I35" s="24">
        <f t="shared" si="0"/>
        <v>0</v>
      </c>
      <c r="K35" s="3">
        <v>-400.08115597633139</v>
      </c>
      <c r="L35" s="3">
        <v>-52.181830838844427</v>
      </c>
      <c r="N35" s="3">
        <v>9044.8820784000018</v>
      </c>
      <c r="P35" s="3"/>
      <c r="Q35" s="3"/>
      <c r="S35" s="3">
        <v>-6.1561320000000004</v>
      </c>
      <c r="V35" s="3">
        <v>0</v>
      </c>
      <c r="W35" s="3">
        <v>258.5132196732614</v>
      </c>
      <c r="X35" s="3">
        <v>4265.4681246088139</v>
      </c>
      <c r="Y35" s="3">
        <v>1809.5925377128301</v>
      </c>
      <c r="Z35" s="3">
        <v>129.2566098366307</v>
      </c>
    </row>
    <row r="36" spans="1:26" x14ac:dyDescent="0.2">
      <c r="A36" s="5">
        <v>1993</v>
      </c>
      <c r="B36" s="3">
        <v>9153.9528840000003</v>
      </c>
      <c r="C36" s="3">
        <v>226.99096414897318</v>
      </c>
      <c r="D36" s="3">
        <v>-60.878802645318494</v>
      </c>
      <c r="E36" s="3">
        <v>-1729.8276923076926</v>
      </c>
      <c r="F36" s="3">
        <v>-166.97808000000001</v>
      </c>
      <c r="H36" s="3"/>
      <c r="I36" s="24">
        <f t="shared" si="0"/>
        <v>0</v>
      </c>
      <c r="K36" s="3">
        <v>-308.05921704142008</v>
      </c>
      <c r="L36" s="3">
        <v>-29.569704142011833</v>
      </c>
      <c r="N36" s="3">
        <v>9153.9528840000003</v>
      </c>
      <c r="P36" s="3"/>
      <c r="Q36" s="3"/>
      <c r="S36" s="3">
        <v>-7.30206</v>
      </c>
      <c r="V36" s="3">
        <v>0</v>
      </c>
      <c r="W36" s="3">
        <v>141.5665658402506</v>
      </c>
      <c r="X36" s="3">
        <v>4671.6966727282697</v>
      </c>
      <c r="Y36" s="3">
        <v>2123.4984876037588</v>
      </c>
      <c r="Z36" s="3">
        <v>141.5665658402506</v>
      </c>
    </row>
    <row r="37" spans="1:26" x14ac:dyDescent="0.2">
      <c r="A37" s="5">
        <v>1994</v>
      </c>
      <c r="B37" s="3">
        <v>8547.0754464000001</v>
      </c>
      <c r="C37" s="3">
        <v>694.08772799999997</v>
      </c>
      <c r="D37" s="3">
        <v>-63.4878941872607</v>
      </c>
      <c r="E37" s="3">
        <v>-974.0608423250959</v>
      </c>
      <c r="F37" s="3">
        <v>-181.82775599999999</v>
      </c>
      <c r="H37" s="3"/>
      <c r="I37" s="24">
        <f t="shared" si="0"/>
        <v>0</v>
      </c>
      <c r="K37" s="3">
        <v>-256.31019550295861</v>
      </c>
      <c r="L37" s="3">
        <v>-21.742429516185172</v>
      </c>
      <c r="N37" s="3">
        <v>8547.0754464000001</v>
      </c>
      <c r="P37" s="3"/>
      <c r="Q37" s="3"/>
      <c r="S37" s="3">
        <v>-7.2305472000000002</v>
      </c>
      <c r="V37" s="3">
        <v>0</v>
      </c>
      <c r="W37" s="3">
        <v>154.73007019337004</v>
      </c>
      <c r="X37" s="3">
        <v>5106.0923163812113</v>
      </c>
      <c r="Y37" s="3">
        <v>2320.9510529005502</v>
      </c>
      <c r="Z37" s="3">
        <v>154.73007019337004</v>
      </c>
    </row>
    <row r="38" spans="1:26" x14ac:dyDescent="0.2">
      <c r="A38" s="5">
        <v>1995</v>
      </c>
      <c r="B38" s="3">
        <v>8399.1206327999989</v>
      </c>
      <c r="C38" s="3">
        <v>187.45572719999998</v>
      </c>
      <c r="D38" s="3">
        <v>-35.864961600000001</v>
      </c>
      <c r="E38" s="3">
        <v>-648.79409676296552</v>
      </c>
      <c r="F38" s="3">
        <v>-206.97010560000001</v>
      </c>
      <c r="H38" s="3"/>
      <c r="I38" s="24">
        <f t="shared" si="0"/>
        <v>0</v>
      </c>
      <c r="K38" s="3">
        <v>-216.66537940828402</v>
      </c>
      <c r="L38" s="3">
        <v>-19.133337974242952</v>
      </c>
      <c r="N38" s="3">
        <v>8399.1206327999989</v>
      </c>
      <c r="P38" s="3"/>
      <c r="Q38" s="3"/>
      <c r="S38" s="3">
        <v>-8.96055384008217</v>
      </c>
      <c r="V38" s="3">
        <v>0</v>
      </c>
      <c r="W38" s="3">
        <v>149.0037584962885</v>
      </c>
      <c r="X38" s="3">
        <v>4917.1240303775203</v>
      </c>
      <c r="Y38" s="3">
        <v>2235.0563774443272</v>
      </c>
      <c r="Z38" s="3">
        <v>149.0037584962885</v>
      </c>
    </row>
    <row r="39" spans="1:26" x14ac:dyDescent="0.2">
      <c r="A39" s="5">
        <v>1996</v>
      </c>
      <c r="B39" s="3">
        <v>9448.5106608000006</v>
      </c>
      <c r="C39" s="3">
        <v>891.28916614628906</v>
      </c>
      <c r="D39" s="3">
        <v>-8.9373767999999991</v>
      </c>
      <c r="E39" s="3">
        <v>-932.31537765402015</v>
      </c>
      <c r="F39" s="3">
        <v>-209.2809168</v>
      </c>
      <c r="H39" s="3"/>
      <c r="I39" s="24">
        <f t="shared" si="0"/>
        <v>0</v>
      </c>
      <c r="K39" s="3">
        <v>-194.07616473372784</v>
      </c>
      <c r="L39" s="3">
        <v>-17.393943612948135</v>
      </c>
      <c r="N39" s="3">
        <v>9448.5106608000006</v>
      </c>
      <c r="P39" s="3"/>
      <c r="Q39" s="3"/>
      <c r="S39" s="3">
        <v>-11.1904608</v>
      </c>
      <c r="V39" s="3">
        <v>0</v>
      </c>
      <c r="W39" s="3">
        <v>179.33211173091189</v>
      </c>
      <c r="X39" s="3">
        <v>5917.9596871200929</v>
      </c>
      <c r="Y39" s="3">
        <v>2689.9816759636783</v>
      </c>
      <c r="Z39" s="3">
        <v>179.33211173091189</v>
      </c>
    </row>
    <row r="40" spans="1:26" x14ac:dyDescent="0.2">
      <c r="A40" s="5">
        <v>1997</v>
      </c>
      <c r="B40" s="3">
        <v>10422.3538776</v>
      </c>
      <c r="C40" s="3">
        <v>710.01698880000004</v>
      </c>
      <c r="D40" s="3">
        <v>-111.67886880000002</v>
      </c>
      <c r="E40" s="3">
        <v>-1291.5003132613992</v>
      </c>
      <c r="F40" s="3">
        <v>-295.6873344</v>
      </c>
      <c r="H40" s="3"/>
      <c r="I40" s="24">
        <f t="shared" si="0"/>
        <v>0</v>
      </c>
      <c r="K40" s="3">
        <v>-105.51694011834319</v>
      </c>
      <c r="L40" s="3">
        <v>-23.481823877479986</v>
      </c>
      <c r="N40" s="3">
        <v>10422.3538776</v>
      </c>
      <c r="P40" s="3"/>
      <c r="Q40" s="3"/>
      <c r="S40" s="3">
        <v>-58.573032720041084</v>
      </c>
      <c r="V40" s="3">
        <v>0</v>
      </c>
      <c r="W40" s="3">
        <v>184.91865106445476</v>
      </c>
      <c r="X40" s="3">
        <v>6102.3154851270074</v>
      </c>
      <c r="Y40" s="3">
        <v>2773.7797659668213</v>
      </c>
      <c r="Z40" s="3">
        <v>184.91865106445476</v>
      </c>
    </row>
    <row r="41" spans="1:26" x14ac:dyDescent="0.2">
      <c r="A41" s="5">
        <v>1998</v>
      </c>
      <c r="B41" s="3">
        <v>10720.0065216</v>
      </c>
      <c r="C41" s="3">
        <v>562.03683560657964</v>
      </c>
      <c r="D41" s="3">
        <v>-8.6651112000000019</v>
      </c>
      <c r="E41" s="3">
        <v>-1399.3427636616777</v>
      </c>
      <c r="F41" s="3">
        <v>-219.07903200000001</v>
      </c>
      <c r="H41" s="3"/>
      <c r="I41" s="24">
        <f t="shared" si="0"/>
        <v>0</v>
      </c>
      <c r="K41" s="3">
        <v>-137.7244657988166</v>
      </c>
      <c r="L41" s="3">
        <v>-20.872732335537762</v>
      </c>
      <c r="N41" s="3">
        <v>10720.0065216</v>
      </c>
      <c r="P41" s="3"/>
      <c r="Q41" s="3"/>
      <c r="S41" s="3">
        <v>-28.965613439979457</v>
      </c>
      <c r="V41" s="3">
        <v>0</v>
      </c>
      <c r="W41" s="3">
        <v>189.34787277541133</v>
      </c>
      <c r="X41" s="3">
        <v>6248.4798015885744</v>
      </c>
      <c r="Y41" s="3">
        <v>2840.21809163117</v>
      </c>
      <c r="Z41" s="3">
        <v>189.34787277541133</v>
      </c>
    </row>
    <row r="42" spans="1:26" x14ac:dyDescent="0.2">
      <c r="A42" s="5">
        <v>1999</v>
      </c>
      <c r="B42" s="3">
        <v>10965.19548</v>
      </c>
      <c r="C42" s="3">
        <v>0</v>
      </c>
      <c r="D42" s="3">
        <v>39.948945600000002</v>
      </c>
      <c r="E42" s="3">
        <v>-1352.3791159067177</v>
      </c>
      <c r="F42" s="3">
        <v>-233.73915600000001</v>
      </c>
      <c r="H42" s="3"/>
      <c r="I42" s="24">
        <f t="shared" si="0"/>
        <v>0</v>
      </c>
      <c r="K42" s="3">
        <v>-123.59524544378699</v>
      </c>
      <c r="L42" s="3">
        <v>-26.090915419422213</v>
      </c>
      <c r="N42" s="3">
        <v>10965.19548</v>
      </c>
      <c r="P42" s="3"/>
      <c r="Q42" s="3"/>
      <c r="S42" s="3">
        <v>-13.132076400000001</v>
      </c>
      <c r="V42" s="3">
        <v>0</v>
      </c>
      <c r="W42" s="3">
        <v>185.12415832860148</v>
      </c>
      <c r="X42" s="3">
        <v>6109.0972248438493</v>
      </c>
      <c r="Y42" s="3">
        <v>2776.8623749290223</v>
      </c>
      <c r="Z42" s="3">
        <v>185.12415832860148</v>
      </c>
    </row>
    <row r="43" spans="1:26" x14ac:dyDescent="0.2">
      <c r="A43" s="5">
        <v>2000</v>
      </c>
      <c r="B43" s="3">
        <v>9500.7020807999997</v>
      </c>
      <c r="C43" s="3">
        <v>122.38460205600001</v>
      </c>
      <c r="D43" s="3">
        <v>-61.108118400000002</v>
      </c>
      <c r="E43" s="3">
        <v>-1088.8608701705534</v>
      </c>
      <c r="F43" s="3">
        <v>-222.18036120000002</v>
      </c>
      <c r="H43" s="3"/>
      <c r="I43" s="24">
        <f t="shared" si="0"/>
        <v>0</v>
      </c>
      <c r="K43" s="3">
        <v>-116.04579408284023</v>
      </c>
      <c r="L43" s="3">
        <v>-23.481823877479986</v>
      </c>
      <c r="N43" s="3">
        <v>9500.7020807999997</v>
      </c>
      <c r="P43" s="3"/>
      <c r="Q43" s="3"/>
      <c r="S43" s="3">
        <v>-19.557458399999998</v>
      </c>
      <c r="V43" s="3">
        <v>0</v>
      </c>
      <c r="W43" s="3">
        <v>161.83704513450255</v>
      </c>
      <c r="X43" s="3">
        <v>5340.6224894385841</v>
      </c>
      <c r="Y43" s="3">
        <v>2427.5556770175381</v>
      </c>
      <c r="Z43" s="3">
        <v>161.83704513450255</v>
      </c>
    </row>
    <row r="44" spans="1:26" x14ac:dyDescent="0.2">
      <c r="A44" s="5">
        <v>2001</v>
      </c>
      <c r="B44" s="3">
        <v>10450.3395072</v>
      </c>
      <c r="C44" s="3">
        <v>387.75244440960006</v>
      </c>
      <c r="D44" s="3">
        <v>45.169380000000004</v>
      </c>
      <c r="E44" s="3">
        <v>-1528.037726064</v>
      </c>
      <c r="F44" s="3">
        <v>-210.62156640000001</v>
      </c>
      <c r="H44" s="3"/>
      <c r="I44" s="24">
        <f t="shared" si="0"/>
        <v>0</v>
      </c>
      <c r="K44" s="3">
        <v>-85.311655384615392</v>
      </c>
      <c r="L44" s="3">
        <v>-14.994778976679431</v>
      </c>
      <c r="N44" s="3">
        <v>10450.3395072</v>
      </c>
      <c r="P44" s="3"/>
      <c r="Q44" s="3"/>
      <c r="S44" s="3">
        <v>-21.781247999999998</v>
      </c>
      <c r="V44" s="3">
        <v>0</v>
      </c>
      <c r="W44" s="3">
        <v>90.225143567843062</v>
      </c>
      <c r="X44" s="3">
        <v>5954.8594754776423</v>
      </c>
      <c r="Y44" s="3">
        <v>2887.204594170978</v>
      </c>
      <c r="Z44" s="3">
        <v>90.225143567843062</v>
      </c>
    </row>
    <row r="45" spans="1:26" x14ac:dyDescent="0.2">
      <c r="A45" s="5">
        <v>2002</v>
      </c>
      <c r="B45" s="3">
        <v>9590.6600652960005</v>
      </c>
      <c r="C45" s="3">
        <v>362.94811710981304</v>
      </c>
      <c r="D45" s="3">
        <v>85.72144560000001</v>
      </c>
      <c r="E45" s="3">
        <v>-1309.8364662960003</v>
      </c>
      <c r="F45" s="3">
        <v>-195.96262279200002</v>
      </c>
      <c r="H45" s="3"/>
      <c r="I45" s="24">
        <f t="shared" si="0"/>
        <v>0</v>
      </c>
      <c r="K45" s="3">
        <v>-72.889320710059181</v>
      </c>
      <c r="L45" s="3">
        <v>-17.993734772015316</v>
      </c>
      <c r="N45" s="3">
        <v>9590.6600652960005</v>
      </c>
      <c r="P45" s="3"/>
      <c r="Q45" s="3"/>
      <c r="S45" s="3">
        <v>-21.106959840000002</v>
      </c>
      <c r="V45" s="3">
        <v>0</v>
      </c>
      <c r="W45" s="3">
        <v>84.215405235957348</v>
      </c>
      <c r="X45" s="3">
        <v>5558.2167455731851</v>
      </c>
      <c r="Y45" s="3">
        <v>2694.8929675506351</v>
      </c>
      <c r="Z45" s="3">
        <v>84.215405235957348</v>
      </c>
    </row>
    <row r="46" spans="1:26" x14ac:dyDescent="0.2">
      <c r="A46" s="5">
        <v>2003</v>
      </c>
      <c r="B46" s="3">
        <v>10154.993657620798</v>
      </c>
      <c r="C46" s="3">
        <v>369.51582818013725</v>
      </c>
      <c r="D46" s="3">
        <v>-43.238877316799993</v>
      </c>
      <c r="E46" s="3">
        <v>-1363.4717900399999</v>
      </c>
      <c r="F46" s="3">
        <v>-180.23724240000001</v>
      </c>
      <c r="H46" s="3"/>
      <c r="I46" s="24">
        <f t="shared" si="0"/>
        <v>0</v>
      </c>
      <c r="K46" s="3">
        <v>-79.077546035502962</v>
      </c>
      <c r="L46" s="3">
        <v>-12.995475113122172</v>
      </c>
      <c r="N46" s="3">
        <v>10154.993657620798</v>
      </c>
      <c r="P46" s="3"/>
      <c r="Q46" s="3"/>
      <c r="S46" s="3">
        <v>-54.258174384</v>
      </c>
      <c r="V46" s="3">
        <v>0</v>
      </c>
      <c r="W46" s="3">
        <v>87.912303805115101</v>
      </c>
      <c r="X46" s="3">
        <v>5802.212051137597</v>
      </c>
      <c r="Y46" s="3">
        <v>2813.1937217636832</v>
      </c>
      <c r="Z46" s="3">
        <v>87.912303805115101</v>
      </c>
    </row>
    <row r="47" spans="1:26" x14ac:dyDescent="0.2">
      <c r="A47" s="5">
        <v>2004</v>
      </c>
      <c r="B47" s="3">
        <v>10323.883616819996</v>
      </c>
      <c r="C47" s="3">
        <v>337.98274386132067</v>
      </c>
      <c r="D47" s="3">
        <v>16.709398243199995</v>
      </c>
      <c r="E47" s="3">
        <v>-926.81450400000006</v>
      </c>
      <c r="F47" s="3">
        <v>-161.19329760000002</v>
      </c>
      <c r="H47" s="3"/>
      <c r="I47" s="24">
        <f t="shared" si="0"/>
        <v>0</v>
      </c>
      <c r="K47" s="3">
        <v>-130.69791315607102</v>
      </c>
      <c r="L47" s="3">
        <v>-15.631157396449705</v>
      </c>
      <c r="N47" s="3">
        <v>10323.883616819996</v>
      </c>
      <c r="P47" s="3"/>
      <c r="Q47" s="3"/>
      <c r="S47" s="3">
        <v>-13.2168931656</v>
      </c>
      <c r="V47" s="3">
        <v>0</v>
      </c>
      <c r="W47" s="3">
        <v>94.310219936063973</v>
      </c>
      <c r="X47" s="3">
        <v>6224.4745157802217</v>
      </c>
      <c r="Y47" s="3">
        <v>3017.9270379540471</v>
      </c>
      <c r="Z47" s="3">
        <v>94.310219936063973</v>
      </c>
    </row>
    <row r="48" spans="1:26" x14ac:dyDescent="0.2">
      <c r="A48" s="5">
        <v>2005</v>
      </c>
      <c r="B48" s="3">
        <v>10058.5989490224</v>
      </c>
      <c r="C48" s="3">
        <v>671.74457468188416</v>
      </c>
      <c r="D48" s="3">
        <v>-5.1890351112000008</v>
      </c>
      <c r="E48" s="3">
        <v>-246.88244181600001</v>
      </c>
      <c r="F48" s="3">
        <v>-161.276131824</v>
      </c>
      <c r="H48" s="3"/>
      <c r="I48" s="24">
        <f t="shared" si="0"/>
        <v>0</v>
      </c>
      <c r="K48" s="3">
        <v>-96.718250328994088</v>
      </c>
      <c r="L48" s="3">
        <v>-22.467876923076926</v>
      </c>
      <c r="N48" s="3">
        <v>10058.5989490224</v>
      </c>
      <c r="P48" s="3"/>
      <c r="Q48" s="3"/>
      <c r="S48" s="3">
        <v>-13.4444529264</v>
      </c>
      <c r="V48" s="3">
        <v>0</v>
      </c>
      <c r="W48" s="3">
        <v>101.84365334774611</v>
      </c>
      <c r="X48" s="3">
        <v>6721.6811209512434</v>
      </c>
      <c r="Y48" s="3">
        <v>3258.9969071278756</v>
      </c>
      <c r="Z48" s="3">
        <v>101.84365334774611</v>
      </c>
    </row>
    <row r="49" spans="1:26" x14ac:dyDescent="0.2">
      <c r="A49" s="5">
        <v>2006</v>
      </c>
      <c r="B49" s="3">
        <v>10833.574387226401</v>
      </c>
      <c r="C49" s="3">
        <v>494.21241573066038</v>
      </c>
      <c r="D49" s="3">
        <v>-80.857978111200012</v>
      </c>
      <c r="E49" s="3">
        <v>-103.82327732640002</v>
      </c>
      <c r="F49" s="3">
        <v>-160.02669119999999</v>
      </c>
      <c r="H49" s="3"/>
      <c r="I49" s="24">
        <f t="shared" si="0"/>
        <v>0</v>
      </c>
      <c r="K49" s="3">
        <v>-207.24363555976333</v>
      </c>
      <c r="L49" s="3">
        <v>-38.966752189349123</v>
      </c>
      <c r="N49" s="3">
        <v>10833.574387226401</v>
      </c>
      <c r="P49" s="3"/>
      <c r="Q49" s="3"/>
      <c r="S49" s="3">
        <v>-17.551653600000002</v>
      </c>
      <c r="V49" s="3">
        <v>0</v>
      </c>
      <c r="W49" s="3">
        <v>107.1931681497035</v>
      </c>
      <c r="X49" s="3">
        <v>7074.7490978804308</v>
      </c>
      <c r="Y49" s="3">
        <v>3430.1813807905119</v>
      </c>
      <c r="Z49" s="3">
        <v>107.1931681497035</v>
      </c>
    </row>
    <row r="50" spans="1:26" x14ac:dyDescent="0.2">
      <c r="A50" s="6">
        <v>2007</v>
      </c>
      <c r="B50" s="19">
        <v>11105.244949896</v>
      </c>
      <c r="C50" s="19">
        <v>1617.9138810839574</v>
      </c>
      <c r="D50" s="19">
        <v>-28.218425304000004</v>
      </c>
      <c r="E50" s="19">
        <v>-40.125573600000003</v>
      </c>
      <c r="F50" s="19">
        <v>-216.07543408800001</v>
      </c>
      <c r="H50" s="3"/>
      <c r="I50" s="24">
        <f t="shared" si="0"/>
        <v>0</v>
      </c>
      <c r="K50" s="19">
        <v>-742.81497048994095</v>
      </c>
      <c r="L50" s="19">
        <v>-51.85506461538462</v>
      </c>
      <c r="N50" s="19">
        <v>11105.244949896</v>
      </c>
      <c r="P50" s="3"/>
      <c r="Q50" s="3"/>
      <c r="S50" s="19">
        <v>-14.031259392000003</v>
      </c>
      <c r="V50" s="19">
        <v>0</v>
      </c>
      <c r="W50" s="19">
        <v>116.30038103490631</v>
      </c>
      <c r="X50" s="19">
        <v>7675.8251483038166</v>
      </c>
      <c r="Y50" s="19">
        <v>3721.6121931170019</v>
      </c>
      <c r="Z50" s="19">
        <v>116.30038103490631</v>
      </c>
    </row>
    <row r="51" spans="1:26" x14ac:dyDescent="0.2">
      <c r="A51" s="6">
        <v>2008</v>
      </c>
      <c r="B51" s="19">
        <v>10745.819471712</v>
      </c>
      <c r="C51" s="19">
        <v>1839.899704444374</v>
      </c>
      <c r="D51" s="19">
        <v>22.457836632000017</v>
      </c>
      <c r="E51" s="19">
        <v>-6.1147752000000004</v>
      </c>
      <c r="F51" s="19">
        <v>-231.97248483359999</v>
      </c>
      <c r="H51" s="3"/>
      <c r="I51" s="24">
        <f t="shared" si="0"/>
        <v>0</v>
      </c>
      <c r="K51" s="19">
        <v>-776.36207514319551</v>
      </c>
      <c r="L51" s="19">
        <v>-45.019364733727819</v>
      </c>
      <c r="N51" s="19">
        <v>10745.819471712</v>
      </c>
      <c r="P51" s="3"/>
      <c r="Q51" s="3"/>
      <c r="S51" s="19">
        <v>-75.094089511199996</v>
      </c>
      <c r="V51" s="19">
        <v>0</v>
      </c>
      <c r="W51" s="19">
        <v>114.73614223366651</v>
      </c>
      <c r="X51" s="19">
        <v>7572.5853874219902</v>
      </c>
      <c r="Y51" s="19">
        <v>3671.5565514773284</v>
      </c>
      <c r="Z51" s="19">
        <v>114.73614223366651</v>
      </c>
    </row>
    <row r="52" spans="1:26" x14ac:dyDescent="0.2">
      <c r="A52" s="6">
        <v>2009</v>
      </c>
      <c r="B52" s="19">
        <v>10320.090720933602</v>
      </c>
      <c r="C52" s="19">
        <v>1665.944698044696</v>
      </c>
      <c r="D52" s="19">
        <v>-500.82965899200019</v>
      </c>
      <c r="E52" s="19">
        <v>0</v>
      </c>
      <c r="F52" s="19">
        <v>-216.77489475359999</v>
      </c>
      <c r="H52" s="3"/>
      <c r="I52" s="24">
        <f t="shared" si="0"/>
        <v>0</v>
      </c>
      <c r="K52" s="19">
        <v>-884.37988828402376</v>
      </c>
      <c r="L52" s="19">
        <v>-48.165275360946744</v>
      </c>
      <c r="N52" s="19">
        <v>10320.090720933602</v>
      </c>
      <c r="P52" s="3"/>
      <c r="Q52" s="3"/>
      <c r="S52" s="19">
        <v>0</v>
      </c>
      <c r="V52" s="19">
        <v>0</v>
      </c>
      <c r="W52" s="19">
        <v>103.35885701587726</v>
      </c>
      <c r="X52" s="19">
        <v>6821.6845630478992</v>
      </c>
      <c r="Y52" s="19">
        <v>3307.4834245080724</v>
      </c>
      <c r="Z52" s="19">
        <v>103.35885701587726</v>
      </c>
    </row>
    <row r="53" spans="1:26" x14ac:dyDescent="0.2">
      <c r="A53" s="6">
        <v>2010</v>
      </c>
      <c r="B53" s="19">
        <v>10241.835643229044</v>
      </c>
      <c r="C53" s="19">
        <v>2645.9509020095998</v>
      </c>
      <c r="D53" s="19">
        <v>127.66515804240022</v>
      </c>
      <c r="E53" s="19">
        <v>0</v>
      </c>
      <c r="F53" s="19">
        <v>-194.38040726160003</v>
      </c>
      <c r="H53" s="3"/>
      <c r="I53" s="24">
        <f t="shared" si="0"/>
        <v>0</v>
      </c>
      <c r="K53" s="19">
        <v>-1497.7799488757396</v>
      </c>
      <c r="L53" s="19">
        <v>-52.700656189349118</v>
      </c>
      <c r="N53" s="19">
        <v>10241.835643229044</v>
      </c>
      <c r="P53" s="3"/>
      <c r="Q53" s="3"/>
      <c r="S53" s="19">
        <v>-4.4766239083199997</v>
      </c>
      <c r="V53" s="19">
        <v>0</v>
      </c>
      <c r="W53" s="19">
        <v>112.66114067046036</v>
      </c>
      <c r="X53" s="19">
        <v>7435.6352842503838</v>
      </c>
      <c r="Y53" s="19">
        <v>3605.1565014547314</v>
      </c>
      <c r="Z53" s="19">
        <v>112.66114067046036</v>
      </c>
    </row>
    <row r="54" spans="1:26" x14ac:dyDescent="0.2">
      <c r="A54" s="6">
        <v>2011</v>
      </c>
      <c r="B54" s="19">
        <v>10159.5635056152</v>
      </c>
      <c r="C54" s="19">
        <v>3718.5433027728004</v>
      </c>
      <c r="D54" s="19">
        <v>-271.37345037804016</v>
      </c>
      <c r="E54" s="19">
        <v>0</v>
      </c>
      <c r="F54" s="19">
        <v>-185.29188255839998</v>
      </c>
      <c r="H54" s="3"/>
      <c r="I54" s="24">
        <f t="shared" si="0"/>
        <v>0</v>
      </c>
      <c r="K54" s="19">
        <v>-1846.5974343195267</v>
      </c>
      <c r="L54" s="19">
        <v>-59.081288520710068</v>
      </c>
      <c r="N54" s="19">
        <v>10159.5635056152</v>
      </c>
      <c r="P54" s="3"/>
      <c r="Q54" s="3"/>
      <c r="S54" s="19">
        <v>-1.9921432704000004</v>
      </c>
      <c r="V54" s="19">
        <v>0</v>
      </c>
      <c r="W54" s="19">
        <v>115.13770609340924</v>
      </c>
      <c r="X54" s="19">
        <v>7599.0886021650094</v>
      </c>
      <c r="Y54" s="19">
        <v>3684.4065949890955</v>
      </c>
      <c r="Z54" s="19">
        <v>115.13770609340924</v>
      </c>
    </row>
    <row r="55" spans="1:26" x14ac:dyDescent="0.2">
      <c r="A55" s="6">
        <v>2012</v>
      </c>
      <c r="B55" s="19">
        <v>10036.379090876893</v>
      </c>
      <c r="C55" s="19">
        <v>2655.7974442991999</v>
      </c>
      <c r="D55" s="19">
        <v>56.171092690031998</v>
      </c>
      <c r="E55" s="19">
        <v>-64.212228844799995</v>
      </c>
      <c r="F55" s="19">
        <v>-174.10218289583995</v>
      </c>
      <c r="H55" s="3"/>
      <c r="I55" s="24">
        <f t="shared" si="0"/>
        <v>0</v>
      </c>
      <c r="K55" s="19">
        <v>-1676.3554707692308</v>
      </c>
      <c r="L55" s="19">
        <v>-59.77158816568047</v>
      </c>
      <c r="N55" s="19">
        <v>10036.379090876893</v>
      </c>
      <c r="P55" s="3"/>
      <c r="Q55" s="3"/>
      <c r="S55" s="19">
        <v>-2.0062734242400002</v>
      </c>
      <c r="V55" s="19">
        <v>0</v>
      </c>
      <c r="W55" s="19">
        <v>107.71899883766334</v>
      </c>
      <c r="X55" s="19">
        <v>7109.4539232857805</v>
      </c>
      <c r="Y55" s="19">
        <v>3447.0079628052267</v>
      </c>
      <c r="Z55" s="19">
        <v>107.71899883766334</v>
      </c>
    </row>
    <row r="56" spans="1:26" x14ac:dyDescent="0.2">
      <c r="A56" s="6">
        <v>2013</v>
      </c>
      <c r="B56" s="19">
        <v>9705.8417097040801</v>
      </c>
      <c r="C56" s="19">
        <v>4278.9653138111998</v>
      </c>
      <c r="D56" s="19">
        <v>57.235703187900022</v>
      </c>
      <c r="E56" s="19">
        <v>-110.37680509440001</v>
      </c>
      <c r="F56" s="19">
        <v>-188.26675980984004</v>
      </c>
      <c r="H56" s="3"/>
      <c r="I56" s="24">
        <f t="shared" si="0"/>
        <v>0</v>
      </c>
      <c r="K56" s="19">
        <v>-2187.1802669822491</v>
      </c>
      <c r="L56" s="19">
        <v>-65.716118343195276</v>
      </c>
      <c r="N56" s="19">
        <v>9705.8417097040801</v>
      </c>
      <c r="P56" s="3"/>
      <c r="Q56" s="3"/>
      <c r="S56" s="19">
        <v>-2.6995401336000002</v>
      </c>
      <c r="V56" s="19">
        <v>0</v>
      </c>
      <c r="W56" s="19">
        <v>114.87803236339894</v>
      </c>
      <c r="X56" s="19">
        <v>7581.9501359843307</v>
      </c>
      <c r="Y56" s="19">
        <v>3676.0970356287662</v>
      </c>
      <c r="Z56" s="19">
        <v>114.87803236339894</v>
      </c>
    </row>
    <row r="57" spans="1:26" x14ac:dyDescent="0.2">
      <c r="A57" s="6">
        <v>2014</v>
      </c>
      <c r="B57" s="19">
        <v>9610.3546843847962</v>
      </c>
      <c r="C57" s="19">
        <v>3234.8189808263996</v>
      </c>
      <c r="D57" s="19">
        <v>-10.552149820692067</v>
      </c>
      <c r="E57" s="19">
        <v>-106.82613943200002</v>
      </c>
      <c r="F57" s="19">
        <v>-154.45136376000002</v>
      </c>
      <c r="H57" s="3"/>
      <c r="I57" s="24">
        <f t="shared" si="0"/>
        <v>0</v>
      </c>
      <c r="K57" s="19">
        <v>-1553.5099509550155</v>
      </c>
      <c r="L57" s="19">
        <v>-61.152196059601522</v>
      </c>
      <c r="N57" s="19">
        <v>9610.3546843847962</v>
      </c>
      <c r="P57" s="3"/>
      <c r="Q57" s="3"/>
      <c r="S57" s="19">
        <v>-1.7768245192800001</v>
      </c>
      <c r="V57" s="19">
        <v>0</v>
      </c>
      <c r="W57" s="19">
        <v>109.5690504066461</v>
      </c>
      <c r="X57" s="19">
        <v>7231.5573268386424</v>
      </c>
      <c r="Y57" s="19">
        <v>3506.2096130126752</v>
      </c>
      <c r="Z57" s="19">
        <v>109.5690504066461</v>
      </c>
    </row>
    <row r="58" spans="1:26" x14ac:dyDescent="0.2">
      <c r="A58" s="6">
        <v>2015</v>
      </c>
      <c r="B58" s="19">
        <v>10160.47831708344</v>
      </c>
      <c r="C58" s="19">
        <v>3337.0803608736001</v>
      </c>
      <c r="D58" s="19">
        <v>-80.64453721727979</v>
      </c>
      <c r="E58" s="19">
        <v>-1.5876530880000002</v>
      </c>
      <c r="F58" s="19">
        <v>-98.495951279520014</v>
      </c>
      <c r="H58" s="3"/>
      <c r="I58" s="24">
        <f t="shared" si="0"/>
        <v>0</v>
      </c>
      <c r="K58" s="19">
        <v>-1929.7324903440001</v>
      </c>
      <c r="L58" s="19">
        <v>-58.942872684089906</v>
      </c>
      <c r="N58" s="19">
        <v>10160.47831708344</v>
      </c>
      <c r="P58" s="3"/>
      <c r="Q58" s="3"/>
      <c r="S58" s="19">
        <v>-2.0188588154400002</v>
      </c>
      <c r="V58" s="19">
        <v>0</v>
      </c>
      <c r="W58" s="19">
        <v>113.26136314528711</v>
      </c>
      <c r="X58" s="19">
        <v>7475.2499675889494</v>
      </c>
      <c r="Y58" s="19">
        <v>3624.3636206491874</v>
      </c>
      <c r="Z58" s="19">
        <v>113.26136314528711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Electricidad</vt:lpstr>
      <vt:lpstr>Nuclear</vt:lpstr>
      <vt:lpstr>Hidro</vt:lpstr>
      <vt:lpstr>Gas Dist</vt:lpstr>
      <vt:lpstr>GAs Ups</vt:lpstr>
      <vt:lpstr>Pet Ups</vt:lpstr>
      <vt:lpstr>Gasolina</vt:lpstr>
      <vt:lpstr>Fueloil</vt:lpstr>
      <vt:lpstr>Gasoil</vt:lpstr>
      <vt:lpstr>Motonaftas</vt:lpstr>
      <vt:lpstr>Otras naftas</vt:lpstr>
      <vt:lpstr>Kerosene</vt:lpstr>
      <vt:lpstr>No Energetico</vt:lpstr>
      <vt:lpstr>Gas de Refineria</vt:lpstr>
      <vt:lpstr>Etano</vt:lpstr>
      <vt:lpstr>GLP</vt:lpstr>
      <vt:lpstr>Solar</vt:lpstr>
      <vt:lpstr>Eolica</vt:lpstr>
      <vt:lpstr>Bagazo</vt:lpstr>
      <vt:lpstr>Otros Primar</vt:lpstr>
      <vt:lpstr>Aceites</vt:lpstr>
      <vt:lpstr>Alcohol</vt:lpstr>
      <vt:lpstr>Bioetanol</vt:lpstr>
      <vt:lpstr>Biodiesel</vt:lpstr>
      <vt:lpstr>Leña</vt:lpstr>
      <vt:lpstr>Carbon Vegetal</vt:lpstr>
      <vt:lpstr>Carbon Mineral</vt:lpstr>
      <vt:lpstr>Carbon Residual</vt:lpstr>
      <vt:lpstr>Coque Petrol</vt:lpstr>
      <vt:lpstr>Coque Carbon</vt:lpstr>
      <vt:lpstr>Gas Coqueria</vt:lpstr>
      <vt:lpstr>NE Carbon</vt:lpstr>
      <vt:lpstr>Gas A.Horno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2017-01-28T15:29:39Z</dcterms:modified>
</cp:coreProperties>
</file>