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<sst xmlns="http://schemas.openxmlformats.org/spreadsheetml/2006/main" count="5448" uniqueCount="2159">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</sst>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f ca="1">Revenue!K169</f>
        <v>0.16651158062367233</v>
      </c>
      <c r="J11" s="2891">
        <f ca="1">Revenue!L169</f>
        <v>0.17659110654181842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0.14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0.12</v>
      </c>
      <c r="J30" s="2899">
        <v>0.12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0.032346</v>
      </c>
      <c r="I45" s="2891">
        <v>0.031981</v>
      </c>
      <c r="J45" s="2891">
        <v>0.031413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0.05873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0.015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0.115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62900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C22+8.9660%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Revenue!J5</f>
        <v>37370.88195262997</v>
      </c>
      <c r="R11" s="1199">
        <f ca="1">Revenue!K5</f>
        <v>43668.412058185721</v>
      </c>
      <c r="S11" s="3509">
        <f ca="1">Revenue!L5</f>
        <v>50958.990178573622</v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</v>
      </c>
      <c r="R19" s="1074">
        <v>7.62E-2</v>
      </c>
      <c r="S19" s="1080">
        <v>7.1499999999999994E-2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Q9*9.6%</f>
        <v>5490.6822413204836</v>
      </c>
      <c r="R20" s="1519">
        <f ca="1">R9*9.5%</f>
        <v>6264.7769190000017</v>
      </c>
      <c r="S20" s="3514">
        <f ca="1">S9*9.3%</f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f ca="1">PL!K390</f>
        <v>1882.0365615655039</v>
      </c>
      <c r="R32" s="3466">
        <f ca="1">PL!L390</f>
        <v>2443.6027689855273</v>
      </c>
      <c r="S32" s="3519">
        <f ca="1">PL!M390</f>
        <v>2553.6584037516691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f ca="1">PL!K420</f>
        <v>1324.2605667049495</v>
      </c>
      <c r="R34" s="1705">
        <f ca="1">PL!L420</f>
        <v>1439.2748992700413</v>
      </c>
      <c r="S34" s="3521">
        <f ca="1">PL!M420</f>
        <v>1524.2063599370615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f ca="1">Q9*Assumptions!Q50</f>
        <v>171.58382004126511</v>
      </c>
      <c r="R42" s="1705">
        <f ca="1">R9*Assumptions!R50</f>
        <v>197.83506060000005</v>
      </c>
      <c r="S42" s="3521">
        <f ca="1">S9*Assumptions!S50</f>
        <v>229.61021958000006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f ca="1">Q11*Assumptions!Q51</f>
        <v>74.741763905259944</v>
      </c>
      <c r="R43" s="1705">
        <f ca="1">R11*Assumptions!R51</f>
        <v>87.336824116371446</v>
      </c>
      <c r="S43" s="3521">
        <f ca="1">S11*Assumptions!S51</f>
        <v>101.91798035714724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(Q47-Q45)*12%</f>
      </c>
      <c r="R50" s="740">
        <f ca="1">(R47-R45)*12%</f>
      </c>
      <c r="S50" s="956">
        <f ca="1">(S47-S45)*12%</f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f ca="1">(AVERAGE($P$54)/AVERAGE($P$53))*Q53*1/11</f>
        <v>168.16022749035889</v>
      </c>
      <c r="R54" s="3275">
        <f t="shared" ref="R54:S54" ca="1" si="173">(AVERAGE($P$54)/AVERAGE($P$53))*R53*1/10</f>
        <v>209.29156369331344</v>
      </c>
      <c r="S54" s="3275">
        <f t="shared" ca="1" si="173"/>
        <v>237.14306180176339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