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hàng nhập" sheetId="1" r:id="rId1"/>
    <sheet name="hàng xuất" sheetId="2" r:id="rId2"/>
    <sheet name="tồn kho" sheetId="3" r:id="rId3"/>
    <sheet name="đơn giá" sheetId="4" r:id="rId4"/>
  </sheets>
  <calcPr calcId="144525"/>
</workbook>
</file>

<file path=xl/calcChain.xml><?xml version="1.0" encoding="utf-8"?>
<calcChain xmlns="http://schemas.openxmlformats.org/spreadsheetml/2006/main">
  <c r="D8" i="3" l="1"/>
  <c r="G6" i="3" l="1"/>
  <c r="G7" i="3"/>
  <c r="G5" i="3"/>
  <c r="F6" i="3"/>
  <c r="F7" i="3"/>
  <c r="F5" i="3"/>
  <c r="E6" i="3" l="1"/>
  <c r="E7" i="3"/>
  <c r="E5" i="3"/>
  <c r="C6" i="3"/>
  <c r="C7" i="3"/>
  <c r="C5" i="3"/>
  <c r="F7" i="2"/>
  <c r="F8" i="2"/>
  <c r="F9" i="2"/>
  <c r="F6" i="2"/>
  <c r="E7" i="2"/>
  <c r="E8" i="2"/>
  <c r="E9" i="2"/>
  <c r="E6" i="2"/>
  <c r="C6" i="2"/>
  <c r="C7" i="2"/>
  <c r="C8" i="2"/>
  <c r="C9" i="2"/>
  <c r="F7" i="1"/>
  <c r="F8" i="1"/>
  <c r="F9" i="1"/>
  <c r="F6" i="1"/>
  <c r="E6" i="1"/>
  <c r="E7" i="1"/>
  <c r="E8" i="1"/>
  <c r="E9" i="1"/>
  <c r="C7" i="1"/>
  <c r="C8" i="1"/>
  <c r="C9" i="1"/>
  <c r="C6" i="1"/>
</calcChain>
</file>

<file path=xl/sharedStrings.xml><?xml version="1.0" encoding="utf-8"?>
<sst xmlns="http://schemas.openxmlformats.org/spreadsheetml/2006/main" count="42" uniqueCount="20">
  <si>
    <t>STT</t>
  </si>
  <si>
    <t>mã hàng</t>
  </si>
  <si>
    <t>A</t>
  </si>
  <si>
    <t>B</t>
  </si>
  <si>
    <t>C</t>
  </si>
  <si>
    <t>Tên hàng</t>
  </si>
  <si>
    <t>Số lượng</t>
  </si>
  <si>
    <t>đơn giá</t>
  </si>
  <si>
    <t>thành tiền</t>
  </si>
  <si>
    <t>Số lượng đầu kì</t>
  </si>
  <si>
    <t>Số lượng cuối kì</t>
  </si>
  <si>
    <t>Đơn giá</t>
  </si>
  <si>
    <t>Thành giá</t>
  </si>
  <si>
    <t>Mã hàng</t>
  </si>
  <si>
    <t>Ti vi</t>
  </si>
  <si>
    <t>Tủ Lạnh</t>
  </si>
  <si>
    <t>Quần áo</t>
  </si>
  <si>
    <t>Đơn giá nhập</t>
  </si>
  <si>
    <t>Đơn giá suất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</si>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</sst>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defaultRowHeight="15" x14ac:dyDescent="0.25"/>
  <cols>
    <col min="4" max="4" width="20.28515625" customWidth="1"/>
    <col min="5" max="5" width="17.5703125" customWidth="1"/>
    <col min="6" max="6" width="10.140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6" t="s">
        <v>0</v>
      </c>
      <c r="B5" s="6" t="s">
        <v>1</v>
      </c>
      <c r="C5" s="6" t="s">
        <v>5</v>
      </c>
      <c r="D5" s="6" t="s">
        <v>6</v>
      </c>
      <c r="E5" s="6" t="s">
        <v>7</v>
      </c>
      <c r="F5" s="6" t="s">
        <v>8</v>
      </c>
    </row>
    <row r="6" spans="1:6" x14ac:dyDescent="0.25">
      <c r="A6" s="6">
        <v>1</v>
      </c>
      <c r="B6" s="6" t="s">
        <v>2</v>
      </c>
      <c r="C6" s="6" t="str">
        <f>VLOOKUP(B6,'đơn giá'!$B$6:$C$8,2,0)</f>
        <v>Ti vi</v>
      </c>
      <c r="D6" s="6">
        <v>5</v>
      </c>
      <c r="E6" s="6">
        <f>VLOOKUP(B6,'đơn giá'!$B$6:$E$8,3,0)</f>
        <v>9000000</v>
      </c>
      <c r="F6" s="6">
        <f>D6*E6</f>
        <v>45000000</v>
      </c>
    </row>
    <row r="7" spans="1:6" x14ac:dyDescent="0.25">
      <c r="A7" s="6">
        <v>2</v>
      </c>
      <c r="B7" s="6" t="s">
        <v>3</v>
      </c>
      <c r="C7" s="6" t="str">
        <f>VLOOKUP(B7,'đơn giá'!$B$6:$C$8,2,0)</f>
        <v>Tủ Lạnh</v>
      </c>
      <c r="D7" s="6">
        <v>7</v>
      </c>
      <c r="E7" s="6">
        <f>VLOOKUP(B7,'đơn giá'!$B$6:$E$8,3,0)</f>
        <v>5000000</v>
      </c>
      <c r="F7" s="6">
        <f t="shared" ref="F7:F9" si="0">D7*E7</f>
        <v>35000000</v>
      </c>
    </row>
    <row r="8" spans="1:6" x14ac:dyDescent="0.25">
      <c r="A8" s="6">
        <v>4</v>
      </c>
      <c r="B8" s="6" t="s">
        <v>2</v>
      </c>
      <c r="C8" s="6" t="str">
        <f>VLOOKUP(B8,'đơn giá'!$B$6:$C$8,2,0)</f>
        <v>Ti vi</v>
      </c>
      <c r="D8" s="6">
        <v>15</v>
      </c>
      <c r="E8" s="6">
        <f>VLOOKUP(B8,'đơn giá'!$B$6:$E$8,3,0)</f>
        <v>9000000</v>
      </c>
      <c r="F8" s="6">
        <f t="shared" si="0"/>
        <v>135000000</v>
      </c>
    </row>
    <row r="9" spans="1:6" x14ac:dyDescent="0.25">
      <c r="A9" s="6">
        <v>3</v>
      </c>
      <c r="B9" s="6" t="s">
        <v>4</v>
      </c>
      <c r="C9" s="6" t="str">
        <f>VLOOKUP(B9,'đơn giá'!$B$6:$C$8,2,0)</f>
        <v>Quần áo</v>
      </c>
      <c r="D9" s="6">
        <v>9</v>
      </c>
      <c r="E9" s="6">
        <f>VLOOKUP(B9,'đơn giá'!$B$6:$E$8,3,0)</f>
        <v>150000</v>
      </c>
      <c r="F9" s="6">
        <f t="shared" si="0"/>
        <v>1350000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9"/>
  <sheetViews>
    <sheetView workbookViewId="0">
      <selection activeCell="B26" sqref="B26"/>
    </sheetView>
  </sheetViews>
  <sheetFormatPr defaultRowHeight="15" x14ac:dyDescent="0.25"/>
  <cols>
    <col min="6" max="6" width="17" customWidth="1"/>
  </cols>
  <sheetData>
    <row r="5" spans="1:6" x14ac:dyDescent="0.25">
      <c r="A5" s="2" t="s">
        <v>0</v>
      </c>
      <c r="B5" s="2" t="s">
        <v>1</v>
      </c>
      <c r="C5" s="2" t="s">
        <v>5</v>
      </c>
      <c r="D5" s="2" t="s">
        <v>6</v>
      </c>
      <c r="E5" s="2" t="s">
        <v>7</v>
      </c>
      <c r="F5" s="2" t="s">
        <v>8</v>
      </c>
    </row>
    <row r="6" spans="1:6" x14ac:dyDescent="0.25">
      <c r="A6" s="2">
        <v>1</v>
      </c>
      <c r="B6" s="2" t="s">
        <v>2</v>
      </c>
      <c r="C6" s="2" t="str">
        <f>VLOOKUP(B6,'đơn giá'!$B$6:$E$8,2,0)</f>
        <v>Ti vi</v>
      </c>
      <c r="D6" s="2">
        <v>5</v>
      </c>
      <c r="E6" s="2">
        <f>VLOOKUP(B6,'đơn giá'!$B$6:$E$8,4,0)</f>
        <v>10000000</v>
      </c>
      <c r="F6" s="2">
        <f>E6*D6</f>
        <v>50000000</v>
      </c>
    </row>
    <row r="7" spans="1:6" x14ac:dyDescent="0.25">
      <c r="A7" s="2">
        <v>2</v>
      </c>
      <c r="B7" s="2" t="s">
        <v>3</v>
      </c>
      <c r="C7" s="2" t="str">
        <f>VLOOKUP(B7,'đơn giá'!$B$6:$E$8,2,0)</f>
        <v>Tủ Lạnh</v>
      </c>
      <c r="D7" s="2">
        <v>4</v>
      </c>
      <c r="E7" s="2">
        <f>VLOOKUP(B7,'đơn giá'!$B$6:$E$8,4,0)</f>
        <v>6000000</v>
      </c>
      <c r="F7" s="2">
        <f t="shared" ref="F7:F9" si="0">E7*D7</f>
        <v>24000000</v>
      </c>
    </row>
    <row r="8" spans="1:6" x14ac:dyDescent="0.25">
      <c r="A8" s="2">
        <v>4</v>
      </c>
      <c r="B8" s="2" t="s">
        <v>2</v>
      </c>
      <c r="C8" s="2" t="str">
        <f>VLOOKUP(B8,'đơn giá'!$B$6:$E$8,2,0)</f>
        <v>Ti vi</v>
      </c>
      <c r="D8" s="2">
        <v>5</v>
      </c>
      <c r="E8" s="2">
        <f>VLOOKUP(B8,'đơn giá'!$B$6:$E$8,4,0)</f>
        <v>10000000</v>
      </c>
      <c r="F8" s="2">
        <f t="shared" si="0"/>
        <v>50000000</v>
      </c>
    </row>
    <row r="9" spans="1:6" x14ac:dyDescent="0.25">
      <c r="A9" s="2">
        <v>3</v>
      </c>
      <c r="B9" s="2" t="s">
        <v>4</v>
      </c>
      <c r="C9" s="2" t="str">
        <f>VLOOKUP(B9,'đơn giá'!$B$6:$E$8,2,0)</f>
        <v>Quần áo</v>
      </c>
      <c r="D9" s="2">
        <v>3</v>
      </c>
      <c r="E9" s="2">
        <f>VLOOKUP(B9,'đơn giá'!$B$6:$E$8,4,0)</f>
        <v>160000</v>
      </c>
      <c r="F9" s="2">
        <f t="shared" si="0"/>
        <v>480000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"/>
  <sheetViews>
    <sheetView workbookViewId="0">
      <selection activeCell="C26" sqref="C26"/>
    </sheetView>
  </sheetViews>
  <sheetFormatPr defaultRowHeight="15" x14ac:dyDescent="0.25"/>
  <cols>
    <col min="3" max="3" width="11" customWidth="1"/>
    <col min="4" max="4" width="15.7109375" customWidth="1"/>
    <col min="5" max="5" width="16.42578125" customWidth="1"/>
    <col min="7" max="7" width="10" bestFit="1" customWidth="1"/>
  </cols>
  <sheetData>
    <row r="4" spans="1:7" x14ac:dyDescent="0.25">
      <c r="A4" s="2" t="s">
        <v>0</v>
      </c>
      <c r="B4" s="2" t="s">
        <v>1</v>
      </c>
      <c r="C4" s="2" t="s">
        <v>5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A5" s="2">
        <v>1</v>
      </c>
      <c r="B5" s="2" t="s">
        <v>2</v>
      </c>
      <c r="C5" s="2" t="str">
        <f>VLOOKUP(B5,'đơn giá'!$B$6:$E$8,2)</f>
        <v>Ti vi</v>
      </c>
      <c r="D5" s="2">
        <v>26</v>
      </c>
      <c r="E5" s="2">
        <f>D5+SUMIF('hàng nhập'!$B$6:$B$9,B6,'hàng nhập'!$D$6:$D$9)-SUMIF('hàng xuất'!$B$6:$B$9,B6,'hàng xuất'!$D$6:$D$9)</f>
        <v>29</v>
      </c>
      <c r="F5" s="2">
        <f>VLOOKUP(B5,'đơn giá'!$B$6:$E$8,3)</f>
        <v>9000000</v>
      </c>
      <c r="G5" s="2">
        <f>E5*F5</f>
        <v>261000000</v>
      </c>
    </row>
    <row r="6" spans="1:7" x14ac:dyDescent="0.25">
      <c r="A6" s="2">
        <v>2</v>
      </c>
      <c r="B6" s="2" t="s">
        <v>3</v>
      </c>
      <c r="C6" s="2" t="str">
        <f>VLOOKUP(B6,'đơn giá'!$B$6:$E$8,2)</f>
        <v>Tủ Lạnh</v>
      </c>
      <c r="D6" s="2">
        <v>15</v>
      </c>
      <c r="E6" s="2">
        <f>D6+SUMIF('hàng nhập'!$B$6:$B$9,B7,'hàng nhập'!$D$6:$D$9)-SUMIF('hàng xuất'!$B$6:$B$9,B7,'hàng xuất'!$D$6:$D$9)</f>
        <v>21</v>
      </c>
      <c r="F6" s="2">
        <f>VLOOKUP(B6,'đơn giá'!$B$6:$E$8,3)</f>
        <v>5000000</v>
      </c>
      <c r="G6" s="2">
        <f t="shared" ref="G6:G7" si="0">E6*F6</f>
        <v>105000000</v>
      </c>
    </row>
    <row r="7" spans="1:7" x14ac:dyDescent="0.25">
      <c r="A7" s="2">
        <v>3</v>
      </c>
      <c r="B7" s="2" t="s">
        <v>4</v>
      </c>
      <c r="C7" s="2" t="str">
        <f>VLOOKUP(B7,'đơn giá'!$B$6:$E$8,2)</f>
        <v>Quần áo</v>
      </c>
      <c r="D7" s="2">
        <v>30</v>
      </c>
      <c r="E7" s="2">
        <f>D7+SUMIF('hàng nhập'!$B$6:$B$9,B8,'hàng nhập'!$D$6:$D$9)-SUMIF('hàng xuất'!$B$6:$B$9,B8,'hàng xuất'!$D$6:$D$9)</f>
        <v>30</v>
      </c>
      <c r="F7" s="2">
        <f>VLOOKUP(B7,'đơn giá'!$B$6:$E$8,3)</f>
        <v>150000</v>
      </c>
      <c r="G7" s="2">
        <f t="shared" si="0"/>
        <v>4500000</v>
      </c>
    </row>
    <row r="8" spans="1:7" x14ac:dyDescent="0.25">
      <c r="A8" s="4"/>
      <c r="B8" s="5"/>
      <c r="C8" s="3" t="s">
        <v>19</v>
      </c>
      <c r="D8" s="2">
        <f>SUM(D5:D7)</f>
        <v>71</v>
      </c>
      <c r="E8" s="2"/>
      <c r="F8" s="2"/>
      <c r="G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"/>
  <sheetViews>
    <sheetView workbookViewId="0">
      <selection activeCell="C10" sqref="C10"/>
    </sheetView>
  </sheetViews>
  <sheetFormatPr defaultRowHeight="15" x14ac:dyDescent="0.25"/>
  <cols>
    <col min="4" max="4" width="14" customWidth="1"/>
    <col min="5" max="5" width="13.7109375" customWidth="1"/>
  </cols>
  <sheetData>
    <row r="5" spans="1:5" x14ac:dyDescent="0.25">
      <c r="A5" s="2" t="s">
        <v>0</v>
      </c>
      <c r="B5" s="2" t="s">
        <v>13</v>
      </c>
      <c r="C5" s="2" t="s">
        <v>5</v>
      </c>
      <c r="D5" s="2" t="s">
        <v>17</v>
      </c>
      <c r="E5" s="2" t="s">
        <v>18</v>
      </c>
    </row>
    <row r="6" spans="1:5" x14ac:dyDescent="0.25">
      <c r="A6" s="2">
        <v>1</v>
      </c>
      <c r="B6" s="2" t="s">
        <v>2</v>
      </c>
      <c r="C6" s="2" t="s">
        <v>14</v>
      </c>
      <c r="D6" s="2">
        <v>9000000</v>
      </c>
      <c r="E6" s="2">
        <v>10000000</v>
      </c>
    </row>
    <row r="7" spans="1:5" x14ac:dyDescent="0.25">
      <c r="A7" s="2">
        <v>2</v>
      </c>
      <c r="B7" s="2" t="s">
        <v>3</v>
      </c>
      <c r="C7" s="2" t="s">
        <v>15</v>
      </c>
      <c r="D7" s="2">
        <v>5000000</v>
      </c>
      <c r="E7" s="2">
        <v>6000000</v>
      </c>
    </row>
    <row r="8" spans="1:5" x14ac:dyDescent="0.25">
      <c r="A8" s="2">
        <v>3</v>
      </c>
      <c r="B8" s="2" t="s">
        <v>4</v>
      </c>
      <c r="C8" s="2" t="s">
        <v>16</v>
      </c>
      <c r="D8" s="2">
        <v>150000</v>
      </c>
      <c r="E8" s="2"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hàng nhập</vt:lpstr>
      <vt:lpstr>hàng xuất</vt:lpstr>
      <vt:lpstr>tồn kho</vt:lpstr>
      <vt:lpstr>đơn giá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2017-10-10T14:45:12Z</dcterms:created>
  <dcterms:modified xsi:type="dcterms:W3CDTF">2017-10-11T08:12:18Z</dcterms:modified>
</cp:coreProperties>
</file>