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louvain-my.sharepoint.com/personal/liam_dauchat_student_uclouvain_be/Documents/1. University/5 - Git/deepwind2025/results/results/"/>
    </mc:Choice>
  </mc:AlternateContent>
  <xr:revisionPtr revIDLastSave="79" documentId="13_ncr:1_{11C89C22-C854-41A9-BC11-8AF4A994F609}" xr6:coauthVersionLast="47" xr6:coauthVersionMax="47" xr10:uidLastSave="{5CAFF194-B56C-4562-AC26-197BC1DCC8CB}"/>
  <bookViews>
    <workbookView xWindow="-108" yWindow="-108" windowWidth="23256" windowHeight="12456" xr2:uid="{654B5235-3CAE-4869-858A-33278BDA8A5D}"/>
  </bookViews>
  <sheets>
    <sheet name="Costs" sheetId="1" r:id="rId1"/>
    <sheet name="Market" sheetId="6" r:id="rId2"/>
    <sheet name="PerUnit" sheetId="2" r:id="rId3"/>
    <sheet name="costs WV" sheetId="8" state="hidden" r:id="rId4"/>
    <sheet name="StoredEnergy" sheetId="10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0" l="1"/>
  <c r="AI2" i="10"/>
  <c r="AH3" i="10"/>
  <c r="AI3" i="10"/>
  <c r="AH4" i="10"/>
  <c r="AI4" i="10"/>
  <c r="AH5" i="10"/>
  <c r="AI5" i="10"/>
  <c r="AH6" i="10"/>
  <c r="AI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B12" i="10"/>
  <c r="C12" i="10"/>
  <c r="AH12" i="10" s="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14" i="10"/>
  <c r="C14" i="10"/>
  <c r="D14" i="10"/>
  <c r="E14" i="10"/>
  <c r="AH14" i="10" s="1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B15" i="10"/>
  <c r="C15" i="10"/>
  <c r="D15" i="10"/>
  <c r="AH15" i="10" s="1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B16" i="10"/>
  <c r="C16" i="10"/>
  <c r="AH16" i="10" s="1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C18" i="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B26" i="1"/>
  <c r="B27" i="1"/>
  <c r="B28" i="1"/>
  <c r="B25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B14" i="1"/>
  <c r="B15" i="1"/>
  <c r="B16" i="1"/>
  <c r="B13" i="1"/>
  <c r="C12" i="2"/>
  <c r="D12" i="2"/>
  <c r="C9" i="2"/>
  <c r="D9" i="2"/>
  <c r="C10" i="2"/>
  <c r="D10" i="2"/>
  <c r="C11" i="2"/>
  <c r="D11" i="2"/>
  <c r="B9" i="2"/>
  <c r="B10" i="2"/>
  <c r="B11" i="2"/>
  <c r="B12" i="2"/>
  <c r="C16" i="2"/>
  <c r="D16" i="2"/>
  <c r="C17" i="2"/>
  <c r="D17" i="2"/>
  <c r="D18" i="2"/>
  <c r="C19" i="2"/>
  <c r="D19" i="2"/>
  <c r="B17" i="2"/>
  <c r="B18" i="2"/>
  <c r="B19" i="2"/>
  <c r="B16" i="2"/>
</calcChain>
</file>

<file path=xl/sharedStrings.xml><?xml version="1.0" encoding="utf-8"?>
<sst xmlns="http://schemas.openxmlformats.org/spreadsheetml/2006/main" count="217" uniqueCount="75">
  <si>
    <t>market bn€</t>
  </si>
  <si>
    <t>cost bn€</t>
  </si>
  <si>
    <t>mean_area_price</t>
  </si>
  <si>
    <t>SK0</t>
  </si>
  <si>
    <t>SI0</t>
  </si>
  <si>
    <t>SE1</t>
  </si>
  <si>
    <t>RS0</t>
  </si>
  <si>
    <t>RO0</t>
  </si>
  <si>
    <t>PT0</t>
  </si>
  <si>
    <t>PL0</t>
  </si>
  <si>
    <t>NO1</t>
  </si>
  <si>
    <t>NL0</t>
  </si>
  <si>
    <t>MK0</t>
  </si>
  <si>
    <t>ME0</t>
  </si>
  <si>
    <t>LV0</t>
  </si>
  <si>
    <t>LU0</t>
  </si>
  <si>
    <t>LT0</t>
  </si>
  <si>
    <t>IT5</t>
  </si>
  <si>
    <t>IT0</t>
  </si>
  <si>
    <t>IE4</t>
  </si>
  <si>
    <t>HU0</t>
  </si>
  <si>
    <t>HR0</t>
  </si>
  <si>
    <t>GR0</t>
  </si>
  <si>
    <t>GB4</t>
  </si>
  <si>
    <t>GB3</t>
  </si>
  <si>
    <t>FR6</t>
  </si>
  <si>
    <t>FR0</t>
  </si>
  <si>
    <t>FI1</t>
  </si>
  <si>
    <t>ES2</t>
  </si>
  <si>
    <t>ES0</t>
  </si>
  <si>
    <t>EE0</t>
  </si>
  <si>
    <t>DK1</t>
  </si>
  <si>
    <t>DK0</t>
  </si>
  <si>
    <t>DE0</t>
  </si>
  <si>
    <t>CZ0</t>
  </si>
  <si>
    <t>CH0</t>
  </si>
  <si>
    <t>BG0</t>
  </si>
  <si>
    <t>BE0</t>
  </si>
  <si>
    <t>BA0</t>
  </si>
  <si>
    <t>AT0</t>
  </si>
  <si>
    <t>AL0</t>
  </si>
  <si>
    <t>D</t>
  </si>
  <si>
    <t>Base</t>
  </si>
  <si>
    <t>A</t>
  </si>
  <si>
    <t>C</t>
  </si>
  <si>
    <t xml:space="preserve">B </t>
  </si>
  <si>
    <t>O%</t>
  </si>
  <si>
    <t>FC%</t>
  </si>
  <si>
    <t>Hydro %</t>
  </si>
  <si>
    <t>A_c</t>
  </si>
  <si>
    <t>A_m</t>
  </si>
  <si>
    <t>FUEL COSTS ABS</t>
  </si>
  <si>
    <t>FUEL COSTS REL</t>
  </si>
  <si>
    <t>MARKET COSTS REL</t>
  </si>
  <si>
    <t>MARKET COSTS ABS</t>
  </si>
  <si>
    <t>B_c</t>
  </si>
  <si>
    <t>B_m</t>
  </si>
  <si>
    <t>D_c</t>
  </si>
  <si>
    <t>D_m</t>
  </si>
  <si>
    <t>C_c</t>
  </si>
  <si>
    <t>C_m</t>
  </si>
  <si>
    <t>stored energy</t>
  </si>
  <si>
    <t>B</t>
  </si>
  <si>
    <t>SUM</t>
  </si>
  <si>
    <t>TWh</t>
  </si>
  <si>
    <t>Objective</t>
  </si>
  <si>
    <t>Fuel cost</t>
  </si>
  <si>
    <t>Hydro op cost</t>
  </si>
  <si>
    <t>Hydro</t>
  </si>
  <si>
    <t>baste market cost bn€</t>
  </si>
  <si>
    <t>Zone</t>
  </si>
  <si>
    <t>Distance A</t>
  </si>
  <si>
    <t>Distance BCD</t>
  </si>
  <si>
    <t>Variation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</si>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</sst>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64" fontId="0" fillId="0" borderId="0" xfId="1" applyNumberFormat="1" applyFont="1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0" fillId="0" borderId="9" xfId="0" applyBorder="1"/>
    <xf numFmtId="0" fontId="2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164" fontId="0" fillId="0" borderId="9" xfId="1" applyNumberFormat="1" applyFont="1" applyFill="1" applyBorder="1"/>
    <xf numFmtId="0" fontId="2" fillId="0" borderId="11" xfId="0" applyFont="1" applyBorder="1" applyAlignment="1">
      <alignment horizontal="center" vertical="top"/>
    </xf>
    <xf numFmtId="164" fontId="0" fillId="0" borderId="12" xfId="1" applyNumberFormat="1" applyFont="1" applyFill="1" applyBorder="1"/>
    <xf numFmtId="164" fontId="0" fillId="0" borderId="13" xfId="1" applyNumberFormat="1" applyFont="1" applyFill="1" applyBorder="1"/>
    <xf numFmtId="0" fontId="0" fillId="0" borderId="10" xfId="0" applyBorder="1"/>
    <xf numFmtId="164" fontId="0" fillId="0" borderId="10" xfId="1" applyNumberFormat="1" applyFont="1" applyFill="1" applyBorder="1"/>
    <xf numFmtId="164" fontId="0" fillId="0" borderId="14" xfId="1" applyNumberFormat="1" applyFont="1" applyFill="1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 vertical="top"/>
    </xf>
    <xf numFmtId="165" fontId="0" fillId="0" borderId="0" xfId="0" applyNumberFormat="1"/>
    <xf numFmtId="2" fontId="5" fillId="0" borderId="1" xfId="0" applyNumberFormat="1" applyFont="1" applyBorder="1" applyAlignment="1">
      <alignment horizontal="center" vertical="top"/>
    </xf>
    <xf numFmtId="2" fontId="5" fillId="0" borderId="15" xfId="0" applyNumberFormat="1" applyFont="1" applyBorder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top"/>
    </xf>
    <xf numFmtId="2" fontId="0" fillId="0" borderId="3" xfId="0" applyNumberFormat="1" applyBorder="1"/>
    <xf numFmtId="2" fontId="0" fillId="0" borderId="4" xfId="0" applyNumberFormat="1" applyBorder="1"/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164" fontId="2" fillId="2" borderId="10" xfId="1" applyNumberFormat="1" applyFont="1" applyFill="1" applyBorder="1" applyAlignment="1">
      <alignment horizontal="center" vertical="top"/>
    </xf>
    <xf numFmtId="164" fontId="2" fillId="2" borderId="0" xfId="1" applyNumberFormat="1" applyFont="1" applyFill="1" applyBorder="1" applyAlignment="1">
      <alignment horizontal="center" vertical="top"/>
    </xf>
    <xf numFmtId="164" fontId="2" fillId="2" borderId="9" xfId="1" applyNumberFormat="1" applyFont="1" applyFill="1" applyBorder="1" applyAlignment="1">
      <alignment horizontal="center" vertical="top"/>
    </xf>
    <xf numFmtId="2" fontId="6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 vertical="top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 cent" xfId="1" builtinId="5"/>
  </cellStyles>
  <dxfs count="9">
    <dxf>
      <numFmt numFmtId="2" formatCode="0.00"/>
    </dxf>
    <dxf>
      <numFmt numFmtId="2" formatCode="0.00"/>
    </dxf>
    <dxf>
      <numFmt numFmtId="2" formatCode="0.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</dxf>
    <dxf>
      <numFmt numFmtId="2" formatCode="0.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PerUnit!$B$16:$B$19</c:f>
              <c:numCache>
                <c:formatCode>0.000</c:formatCode>
                <c:ptCount val="4"/>
                <c:pt idx="0">
                  <c:v>0.95983676134472684</c:v>
                </c:pt>
                <c:pt idx="1">
                  <c:v>0.96293671993227281</c:v>
                </c:pt>
                <c:pt idx="2">
                  <c:v>0.95941747421685264</c:v>
                </c:pt>
                <c:pt idx="3">
                  <c:v>0.99318431760895975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B-4B44-B406-D42399640B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PerUnit!$C$16:$C$19</c:f>
              <c:numCache>
                <c:formatCode>0.000</c:formatCode>
                <c:ptCount val="4"/>
                <c:pt idx="0">
                  <c:v>0.9718396471956231</c:v>
                </c:pt>
                <c:pt idx="1">
                  <c:v>0.97108329330794918</c:v>
                </c:pt>
                <c:pt idx="2">
                  <c:v>0.97246833843630398</c:v>
                </c:pt>
                <c:pt idx="3">
                  <c:v>1.0053584076605162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B-4B44-B406-D42399640B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PerUnit!$D$16:$D$19</c:f>
              <c:numCache>
                <c:formatCode>0.000</c:formatCode>
                <c:ptCount val="4"/>
                <c:pt idx="0">
                  <c:v>0.89774701343033569</c:v>
                </c:pt>
                <c:pt idx="1">
                  <c:v>0.92079529714901254</c:v>
                </c:pt>
                <c:pt idx="2">
                  <c:v>0.89190663728006903</c:v>
                </c:pt>
                <c:pt idx="3">
                  <c:v>0.93020894720403413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B-4B44-B406-D4239964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388143"/>
        <c:axId val="1901393423"/>
      </c:barChart>
      <c:catAx>
        <c:axId val="19013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01393423"/>
        <c:crosses val="autoZero"/>
        <c:auto val="1"/>
        <c:lblAlgn val="ctr"/>
        <c:lblOffset val="100"/>
        <c:noMultiLvlLbl val="0"/>
      </c:catAx>
      <c:valAx>
        <c:axId val="19013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0138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110490</xdr:rowOff>
    </xdr:from>
    <xdr:to>
      <xdr:col>12</xdr:col>
      <xdr:colOff>312420</xdr:colOff>
      <xdr:row>15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56726-508F-2723-401A-9271694D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ntnu-my.sharepoint.com/personal/liamd_ntnu_no/Documents/Data/Public/TET4510%20-%20Utsira%20-%20Nordsjoen%20analysis/One%20Node%20Per%20Country%20(ONPC)/results/ONPC_costanalysis.xlsx" TargetMode="External"/><Relationship Id="rId1" Type="http://schemas.openxmlformats.org/officeDocument/2006/relationships/externalLinkPath" Target="https://studntnu-my.sharepoint.com/personal/liamd_ntnu_no/Documents/Data/Public/TET4510%20-%20Utsira%20-%20Nordsjoen%20analysis/One%20Node%20Per%20Country%20(ONPC)/results/ONPC_cost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s"/>
      <sheetName val="Market"/>
      <sheetName val="DC"/>
      <sheetName val="Summary"/>
      <sheetName val="Sheet1"/>
    </sheetNames>
    <sheetDataSet>
      <sheetData sheetId="0">
        <row r="2">
          <cell r="B2">
            <v>47.500999999999998</v>
          </cell>
          <cell r="C2">
            <v>49.944000000000003</v>
          </cell>
          <cell r="D2">
            <v>47.597000000000001</v>
          </cell>
          <cell r="E2">
            <v>50.825000000000003</v>
          </cell>
          <cell r="F2">
            <v>47.125</v>
          </cell>
          <cell r="G2">
            <v>51.39</v>
          </cell>
          <cell r="H2">
            <v>49.582000000000001</v>
          </cell>
          <cell r="I2">
            <v>51.686</v>
          </cell>
          <cell r="J2">
            <v>51.68</v>
          </cell>
          <cell r="K2">
            <v>50.405000000000001</v>
          </cell>
          <cell r="L2">
            <v>61.816000000000003</v>
          </cell>
          <cell r="M2">
            <v>50.831000000000003</v>
          </cell>
          <cell r="N2">
            <v>50.831000000000003</v>
          </cell>
          <cell r="O2">
            <v>50.895000000000003</v>
          </cell>
          <cell r="P2">
            <v>51.201000000000001</v>
          </cell>
          <cell r="Q2">
            <v>46.94</v>
          </cell>
          <cell r="R2">
            <v>46.302</v>
          </cell>
          <cell r="S2">
            <v>36.18</v>
          </cell>
          <cell r="T2">
            <v>47.213999999999999</v>
          </cell>
          <cell r="U2">
            <v>47.698</v>
          </cell>
          <cell r="V2">
            <v>46.944000000000003</v>
          </cell>
          <cell r="W2">
            <v>49.045999999999999</v>
          </cell>
          <cell r="X2">
            <v>51.195</v>
          </cell>
          <cell r="Y2">
            <v>51.195</v>
          </cell>
          <cell r="Z2">
            <v>61.816000000000003</v>
          </cell>
          <cell r="AA2">
            <v>52.320999999999998</v>
          </cell>
          <cell r="AB2">
            <v>61.816000000000003</v>
          </cell>
          <cell r="AC2">
            <v>47.570999999999998</v>
          </cell>
          <cell r="AD2">
            <v>47.168999999999997</v>
          </cell>
          <cell r="AE2">
            <v>51.728000000000002</v>
          </cell>
          <cell r="AF2">
            <v>50.783999999999999</v>
          </cell>
          <cell r="AG2">
            <v>61.816000000000003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CACC66-43BE-4DC3-AF92-92B539D57226}" name="Table1" displayName="Table1" ref="A1:H39" totalsRowShown="0" headerRowDxfId="8">
  <autoFilter ref="A1:H39" xr:uid="{39CACC66-43BE-4DC3-AF92-92B539D57226}"/>
  <sortState xmlns:xlrd2="http://schemas.microsoft.com/office/spreadsheetml/2017/richdata2" ref="A2:F39">
    <sortCondition ref="C1:C39"/>
  </sortState>
  <tableColumns count="8">
    <tableColumn id="1" xr3:uid="{01FAD556-BD5C-4811-890C-73E407E9D4F8}" name="Zone" dataDxfId="7"/>
    <tableColumn id="2" xr3:uid="{E67D6223-8960-4426-A943-DB1BCAA8D708}" name="baste market cost bn€" dataDxfId="6"/>
    <tableColumn id="3" xr3:uid="{41A8257D-504D-49B3-9917-B507CB6DAC1D}" name="A_m" dataDxfId="5"/>
    <tableColumn id="4" xr3:uid="{61823A76-9861-4821-986D-291E40F262BE}" name="B_m" dataDxfId="4"/>
    <tableColumn id="5" xr3:uid="{EB544218-4B3D-4010-86A4-606E9DD1CE47}" name="C_m" dataDxfId="3"/>
    <tableColumn id="6" xr3:uid="{589EAFE7-5D25-4E55-A82F-6D1ADFA44638}" name="D_m" dataDxfId="2"/>
    <tableColumn id="7" xr3:uid="{912B1883-3E14-4F66-B11B-53879F432C6D}" name="Distance A" dataDxfId="1"/>
    <tableColumn id="8" xr3:uid="{F39938F4-9F85-4BDC-A6AF-8A2F7FDB3049}" name="Distance BC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A3E0-393D-4ECF-924F-FA6C98EDC739}">
  <dimension ref="A1:AM28"/>
  <sheetViews>
    <sheetView tabSelected="1" zoomScale="85" zoomScaleNormal="85" workbookViewId="0">
      <pane xSplit="1" topLeftCell="B1" activePane="topRight" state="frozen"/>
      <selection pane="topRight" activeCell="M19" sqref="M19"/>
    </sheetView>
  </sheetViews>
  <sheetFormatPr defaultRowHeight="14.4" x14ac:dyDescent="0.3"/>
  <cols>
    <col min="1" max="1" width="15.6640625" bestFit="1" customWidth="1"/>
  </cols>
  <sheetData>
    <row r="1" spans="1:39" x14ac:dyDescent="0.3">
      <c r="B1" s="6" t="s">
        <v>40</v>
      </c>
      <c r="C1" s="6" t="s">
        <v>39</v>
      </c>
      <c r="D1" s="6" t="s">
        <v>38</v>
      </c>
      <c r="E1" s="6" t="s">
        <v>37</v>
      </c>
      <c r="F1" s="6" t="s">
        <v>36</v>
      </c>
      <c r="G1" s="6" t="s">
        <v>35</v>
      </c>
      <c r="H1" s="6" t="s">
        <v>34</v>
      </c>
      <c r="I1" s="6" t="s">
        <v>33</v>
      </c>
      <c r="J1" s="6" t="s">
        <v>32</v>
      </c>
      <c r="K1" s="6" t="s">
        <v>31</v>
      </c>
      <c r="L1" s="6" t="s">
        <v>30</v>
      </c>
      <c r="M1" s="6" t="s">
        <v>29</v>
      </c>
      <c r="N1" s="6" t="s">
        <v>28</v>
      </c>
      <c r="O1" s="6" t="s">
        <v>27</v>
      </c>
      <c r="P1" s="6" t="s">
        <v>26</v>
      </c>
      <c r="Q1" s="6" t="s">
        <v>25</v>
      </c>
      <c r="R1" s="6" t="s">
        <v>24</v>
      </c>
      <c r="S1" s="6" t="s">
        <v>23</v>
      </c>
      <c r="T1" s="6" t="s">
        <v>22</v>
      </c>
      <c r="U1" s="6" t="s">
        <v>21</v>
      </c>
      <c r="V1" s="6" t="s">
        <v>20</v>
      </c>
      <c r="W1" s="6" t="s">
        <v>19</v>
      </c>
      <c r="X1" s="6" t="s">
        <v>18</v>
      </c>
      <c r="Y1" s="6" t="s">
        <v>17</v>
      </c>
      <c r="Z1" s="6" t="s">
        <v>16</v>
      </c>
      <c r="AA1" s="6" t="s">
        <v>15</v>
      </c>
      <c r="AB1" s="6" t="s">
        <v>14</v>
      </c>
      <c r="AC1" s="6" t="s">
        <v>13</v>
      </c>
      <c r="AD1" s="6" t="s">
        <v>12</v>
      </c>
      <c r="AE1" s="6" t="s">
        <v>11</v>
      </c>
      <c r="AF1" s="6" t="s">
        <v>10</v>
      </c>
      <c r="AG1" s="6" t="s">
        <v>9</v>
      </c>
      <c r="AH1" s="6" t="s">
        <v>8</v>
      </c>
      <c r="AI1" s="6" t="s">
        <v>7</v>
      </c>
      <c r="AJ1" s="6" t="s">
        <v>6</v>
      </c>
      <c r="AK1" s="6" t="s">
        <v>5</v>
      </c>
      <c r="AL1" s="6" t="s">
        <v>4</v>
      </c>
      <c r="AM1" s="6" t="s">
        <v>3</v>
      </c>
    </row>
    <row r="2" spans="1:39" x14ac:dyDescent="0.3">
      <c r="A2" s="6" t="s">
        <v>2</v>
      </c>
      <c r="B2">
        <v>47.500999999999998</v>
      </c>
      <c r="C2">
        <v>49.944000000000003</v>
      </c>
      <c r="D2">
        <v>47.597000000000001</v>
      </c>
      <c r="E2">
        <v>50.825000000000003</v>
      </c>
      <c r="F2">
        <v>47.125</v>
      </c>
      <c r="G2">
        <v>51.39</v>
      </c>
      <c r="H2">
        <v>49.582000000000001</v>
      </c>
      <c r="I2">
        <v>51.686</v>
      </c>
      <c r="J2">
        <v>51.68</v>
      </c>
      <c r="K2">
        <v>50.405000000000001</v>
      </c>
      <c r="L2">
        <v>61.816000000000003</v>
      </c>
      <c r="M2">
        <v>50.831000000000003</v>
      </c>
      <c r="N2">
        <v>50.831000000000003</v>
      </c>
      <c r="O2">
        <v>50.895000000000003</v>
      </c>
      <c r="P2">
        <v>51.201000000000001</v>
      </c>
      <c r="Q2">
        <v>46.94</v>
      </c>
      <c r="R2">
        <v>46.302</v>
      </c>
      <c r="S2">
        <v>36.18</v>
      </c>
      <c r="T2">
        <v>47.213999999999999</v>
      </c>
      <c r="U2">
        <v>47.698</v>
      </c>
      <c r="V2">
        <v>46.944000000000003</v>
      </c>
      <c r="W2">
        <v>49.045999999999999</v>
      </c>
      <c r="X2">
        <v>51.195</v>
      </c>
      <c r="Y2">
        <v>51.195</v>
      </c>
      <c r="Z2">
        <v>61.816000000000003</v>
      </c>
      <c r="AA2">
        <v>52.320999999999998</v>
      </c>
      <c r="AB2">
        <v>61.816000000000003</v>
      </c>
      <c r="AC2">
        <v>47.570999999999998</v>
      </c>
      <c r="AD2">
        <v>47.168999999999997</v>
      </c>
      <c r="AE2">
        <v>51.728000000000002</v>
      </c>
      <c r="AF2">
        <v>50.783999999999999</v>
      </c>
      <c r="AG2">
        <v>61.816000000000003</v>
      </c>
      <c r="AH2">
        <v>50.831000000000003</v>
      </c>
      <c r="AI2">
        <v>47.095999999999997</v>
      </c>
      <c r="AJ2">
        <v>47.113999999999997</v>
      </c>
      <c r="AK2">
        <v>50.746000000000002</v>
      </c>
      <c r="AL2">
        <v>48.292999999999999</v>
      </c>
      <c r="AM2">
        <v>45.793999999999997</v>
      </c>
    </row>
    <row r="3" spans="1:39" x14ac:dyDescent="0.3">
      <c r="A3" s="6" t="s">
        <v>1</v>
      </c>
      <c r="B3">
        <v>0</v>
      </c>
      <c r="C3">
        <v>1.7789999999999999</v>
      </c>
      <c r="D3">
        <v>0.115</v>
      </c>
      <c r="E3">
        <v>3.4</v>
      </c>
      <c r="F3">
        <v>1.4530000000000001</v>
      </c>
      <c r="G3">
        <v>0.38</v>
      </c>
      <c r="H3">
        <v>1.9970000000000001</v>
      </c>
      <c r="I3">
        <v>3.1469999999999998</v>
      </c>
      <c r="J3">
        <v>0.96299999999999997</v>
      </c>
      <c r="K3">
        <v>0.9</v>
      </c>
      <c r="L3">
        <v>5.0999999999999997E-2</v>
      </c>
      <c r="M3">
        <v>6.0810000000000004</v>
      </c>
      <c r="N3">
        <v>0.33400000000000002</v>
      </c>
      <c r="O3">
        <v>1.3</v>
      </c>
      <c r="P3">
        <v>9.6370000000000005</v>
      </c>
      <c r="Q3">
        <v>8.3000000000000004E-2</v>
      </c>
      <c r="R3">
        <v>9.6170000000000009</v>
      </c>
      <c r="S3">
        <v>0.27</v>
      </c>
      <c r="T3">
        <v>0.83699999999999997</v>
      </c>
      <c r="U3">
        <v>0.23499999999999999</v>
      </c>
      <c r="V3">
        <v>1.169</v>
      </c>
      <c r="W3">
        <v>0.16900000000000001</v>
      </c>
      <c r="X3">
        <v>3.7210000000000001</v>
      </c>
      <c r="Y3">
        <v>2.1429999999999998</v>
      </c>
      <c r="Z3">
        <v>0.71299999999999997</v>
      </c>
      <c r="AA3">
        <v>0</v>
      </c>
      <c r="AB3">
        <v>0.45400000000000001</v>
      </c>
      <c r="AC3">
        <v>2.4E-2</v>
      </c>
      <c r="AD3">
        <v>0.17</v>
      </c>
      <c r="AE3">
        <v>1.458</v>
      </c>
      <c r="AF3">
        <v>0.24299999999999999</v>
      </c>
      <c r="AG3">
        <v>2.028</v>
      </c>
      <c r="AH3">
        <v>1.9330000000000001</v>
      </c>
      <c r="AI3">
        <v>1.72</v>
      </c>
      <c r="AJ3">
        <v>0.72399999999999998</v>
      </c>
      <c r="AK3">
        <v>1.083</v>
      </c>
      <c r="AL3">
        <v>0.44900000000000001</v>
      </c>
      <c r="AM3">
        <v>0.32400000000000001</v>
      </c>
    </row>
    <row r="4" spans="1:39" x14ac:dyDescent="0.3">
      <c r="A4" s="6" t="s">
        <v>0</v>
      </c>
      <c r="B4">
        <v>0.32100000000000001</v>
      </c>
      <c r="C4">
        <v>3.14</v>
      </c>
      <c r="D4">
        <v>0.57699999999999996</v>
      </c>
      <c r="E4">
        <v>4.3170000000000002</v>
      </c>
      <c r="F4">
        <v>1.7669999999999999</v>
      </c>
      <c r="G4">
        <v>2.964</v>
      </c>
      <c r="H4">
        <v>3.2810000000000001</v>
      </c>
      <c r="I4">
        <v>25.324999999999999</v>
      </c>
      <c r="J4">
        <v>1.042</v>
      </c>
      <c r="K4">
        <v>0.67400000000000004</v>
      </c>
      <c r="L4">
        <v>0.50900000000000001</v>
      </c>
      <c r="M4">
        <v>12.433</v>
      </c>
      <c r="N4">
        <v>0.27400000000000002</v>
      </c>
      <c r="O4">
        <v>4.2469999999999999</v>
      </c>
      <c r="P4">
        <v>23.606000000000002</v>
      </c>
      <c r="Q4">
        <v>0.307</v>
      </c>
      <c r="R4">
        <v>13.811999999999999</v>
      </c>
      <c r="S4">
        <v>0.27800000000000002</v>
      </c>
      <c r="T4">
        <v>2.44</v>
      </c>
      <c r="U4">
        <v>0.85199999999999998</v>
      </c>
      <c r="V4">
        <v>2.044</v>
      </c>
      <c r="W4">
        <v>1.4259999999999999</v>
      </c>
      <c r="X4">
        <v>14.456</v>
      </c>
      <c r="Y4">
        <v>0.60799999999999998</v>
      </c>
      <c r="Z4">
        <v>0.753</v>
      </c>
      <c r="AA4">
        <v>0.21099999999999999</v>
      </c>
      <c r="AB4">
        <v>0.44700000000000001</v>
      </c>
      <c r="AC4">
        <v>0.16300000000000001</v>
      </c>
      <c r="AD4">
        <v>0.374</v>
      </c>
      <c r="AE4">
        <v>5.7370000000000001</v>
      </c>
      <c r="AF4">
        <v>6.7880000000000003</v>
      </c>
      <c r="AG4">
        <v>10.442</v>
      </c>
      <c r="AH4">
        <v>2.5590000000000002</v>
      </c>
      <c r="AI4">
        <v>2.83</v>
      </c>
      <c r="AJ4">
        <v>1.853</v>
      </c>
      <c r="AK4">
        <v>6.9219999999999997</v>
      </c>
      <c r="AL4">
        <v>0.63300000000000001</v>
      </c>
      <c r="AM4">
        <v>1.33</v>
      </c>
    </row>
    <row r="5" spans="1:39" ht="15" thickBot="1" x14ac:dyDescent="0.35">
      <c r="A5" s="6"/>
    </row>
    <row r="6" spans="1:39" x14ac:dyDescent="0.3">
      <c r="A6" s="29" t="s">
        <v>51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1"/>
    </row>
    <row r="7" spans="1:39" x14ac:dyDescent="0.3">
      <c r="A7" s="7" t="s">
        <v>49</v>
      </c>
      <c r="B7">
        <v>0</v>
      </c>
      <c r="C7">
        <v>-2.5999999999999999E-2</v>
      </c>
      <c r="D7">
        <v>0</v>
      </c>
      <c r="E7">
        <v>-3.5000000000000003E-2</v>
      </c>
      <c r="F7">
        <v>-1.2999999999999999E-2</v>
      </c>
      <c r="G7">
        <v>0</v>
      </c>
      <c r="H7">
        <v>0</v>
      </c>
      <c r="I7">
        <v>-0.19600000000000001</v>
      </c>
      <c r="J7">
        <v>-1.4E-2</v>
      </c>
      <c r="K7">
        <v>-0.157</v>
      </c>
      <c r="L7">
        <v>0</v>
      </c>
      <c r="M7">
        <v>-0.183</v>
      </c>
      <c r="N7">
        <v>0</v>
      </c>
      <c r="O7">
        <v>-0.104</v>
      </c>
      <c r="P7">
        <v>-0.108</v>
      </c>
      <c r="Q7">
        <v>0</v>
      </c>
      <c r="R7">
        <v>-0.373</v>
      </c>
      <c r="S7">
        <v>1E-3</v>
      </c>
      <c r="T7">
        <v>-2.1999999999999999E-2</v>
      </c>
      <c r="U7">
        <v>-1.4E-2</v>
      </c>
      <c r="V7">
        <v>5.0000000000000001E-3</v>
      </c>
      <c r="W7">
        <v>-2E-3</v>
      </c>
      <c r="X7">
        <v>-0.18099999999999999</v>
      </c>
      <c r="Y7">
        <v>-1.2E-2</v>
      </c>
      <c r="Z7">
        <v>-2E-3</v>
      </c>
      <c r="AA7">
        <v>0</v>
      </c>
      <c r="AB7">
        <v>-3.0000000000000001E-3</v>
      </c>
      <c r="AC7">
        <v>0</v>
      </c>
      <c r="AD7">
        <v>-3.0000000000000001E-3</v>
      </c>
      <c r="AE7">
        <v>-2.5999999999999999E-2</v>
      </c>
      <c r="AF7">
        <v>-8.7999999999999995E-2</v>
      </c>
      <c r="AG7">
        <v>-0.10100000000000001</v>
      </c>
      <c r="AH7">
        <v>-2E-3</v>
      </c>
      <c r="AI7">
        <v>-0.02</v>
      </c>
      <c r="AJ7">
        <v>-2E-3</v>
      </c>
      <c r="AK7">
        <v>-2.5000000000000001E-2</v>
      </c>
      <c r="AL7">
        <v>-1.2E-2</v>
      </c>
      <c r="AM7">
        <v>0</v>
      </c>
    </row>
    <row r="8" spans="1:39" x14ac:dyDescent="0.3">
      <c r="A8" s="9" t="s">
        <v>55</v>
      </c>
      <c r="B8" s="4">
        <v>0</v>
      </c>
      <c r="C8" s="4">
        <v>-2.5000000000000001E-2</v>
      </c>
      <c r="D8" s="4">
        <v>0</v>
      </c>
      <c r="E8" s="4">
        <v>-3.3000000000000002E-2</v>
      </c>
      <c r="F8" s="4">
        <v>-1.0999999999999999E-2</v>
      </c>
      <c r="G8" s="4">
        <v>0</v>
      </c>
      <c r="H8" s="4">
        <v>0</v>
      </c>
      <c r="I8" s="4">
        <v>-0.16300000000000001</v>
      </c>
      <c r="J8" s="4">
        <v>-1.2999999999999999E-2</v>
      </c>
      <c r="K8" s="4">
        <v>-8.5000000000000006E-2</v>
      </c>
      <c r="L8" s="4">
        <v>0</v>
      </c>
      <c r="M8" s="4">
        <v>-0.17599999999999999</v>
      </c>
      <c r="N8" s="4">
        <v>0</v>
      </c>
      <c r="O8" s="4">
        <v>-2.4E-2</v>
      </c>
      <c r="P8" s="4">
        <v>-9.8000000000000004E-2</v>
      </c>
      <c r="Q8" s="4">
        <v>0</v>
      </c>
      <c r="R8" s="4">
        <v>-0.71899999999999997</v>
      </c>
      <c r="S8" s="4">
        <v>1.2999999999999999E-2</v>
      </c>
      <c r="T8" s="4">
        <v>-1.9E-2</v>
      </c>
      <c r="U8" s="4">
        <v>-1.2999999999999999E-2</v>
      </c>
      <c r="V8" s="4">
        <v>5.0000000000000001E-3</v>
      </c>
      <c r="W8" s="4">
        <v>-2E-3</v>
      </c>
      <c r="X8" s="4">
        <v>-0.16900000000000001</v>
      </c>
      <c r="Y8" s="4">
        <v>-0.01</v>
      </c>
      <c r="Z8" s="4">
        <v>-1E-3</v>
      </c>
      <c r="AA8" s="4">
        <v>0</v>
      </c>
      <c r="AB8" s="4">
        <v>-3.0000000000000001E-3</v>
      </c>
      <c r="AC8" s="4">
        <v>0</v>
      </c>
      <c r="AD8" s="4">
        <v>-3.0000000000000001E-3</v>
      </c>
      <c r="AE8" s="4">
        <v>-2.5000000000000001E-2</v>
      </c>
      <c r="AF8" s="4">
        <v>-5.0999999999999997E-2</v>
      </c>
      <c r="AG8" s="4">
        <v>-9.6000000000000002E-2</v>
      </c>
      <c r="AH8" s="4">
        <v>-1E-3</v>
      </c>
      <c r="AI8" s="4">
        <v>-1.9E-2</v>
      </c>
      <c r="AJ8" s="4">
        <v>-2E-3</v>
      </c>
      <c r="AK8" s="4">
        <v>-1.2999999999999999E-2</v>
      </c>
      <c r="AL8" s="4">
        <v>-1.0999999999999999E-2</v>
      </c>
      <c r="AM8" s="5">
        <v>0</v>
      </c>
    </row>
    <row r="9" spans="1:39" x14ac:dyDescent="0.3">
      <c r="A9" s="9" t="s">
        <v>59</v>
      </c>
      <c r="B9">
        <v>0</v>
      </c>
      <c r="C9">
        <v>-3.2000000000000001E-2</v>
      </c>
      <c r="D9">
        <v>0</v>
      </c>
      <c r="E9">
        <v>-4.8000000000000001E-2</v>
      </c>
      <c r="F9">
        <v>-1.6E-2</v>
      </c>
      <c r="G9">
        <v>-1E-3</v>
      </c>
      <c r="H9">
        <v>0</v>
      </c>
      <c r="I9">
        <v>-0.21299999999999999</v>
      </c>
      <c r="J9">
        <v>-1.6E-2</v>
      </c>
      <c r="K9">
        <v>-0.16900000000000001</v>
      </c>
      <c r="L9">
        <v>0</v>
      </c>
      <c r="M9">
        <v>-0.20899999999999999</v>
      </c>
      <c r="N9">
        <v>0</v>
      </c>
      <c r="O9">
        <v>-3.7999999999999999E-2</v>
      </c>
      <c r="P9">
        <v>-0.158</v>
      </c>
      <c r="Q9">
        <v>0</v>
      </c>
      <c r="R9">
        <v>-0.217</v>
      </c>
      <c r="S9">
        <v>1.7999999999999999E-2</v>
      </c>
      <c r="T9">
        <v>-2.3E-2</v>
      </c>
      <c r="U9">
        <v>-1.6E-2</v>
      </c>
      <c r="V9">
        <v>-8.0000000000000002E-3</v>
      </c>
      <c r="W9">
        <v>-2E-3</v>
      </c>
      <c r="X9">
        <v>-0.20499999999999999</v>
      </c>
      <c r="Y9">
        <v>-1.6E-2</v>
      </c>
      <c r="Z9">
        <v>-3.0000000000000001E-3</v>
      </c>
      <c r="AA9">
        <v>0</v>
      </c>
      <c r="AB9">
        <v>-5.0000000000000001E-3</v>
      </c>
      <c r="AC9">
        <v>0</v>
      </c>
      <c r="AD9">
        <v>-4.0000000000000001E-3</v>
      </c>
      <c r="AE9">
        <v>-2.7E-2</v>
      </c>
      <c r="AF9">
        <v>-8.8999999999999996E-2</v>
      </c>
      <c r="AG9">
        <v>-0.114</v>
      </c>
      <c r="AH9">
        <v>-3.0000000000000001E-3</v>
      </c>
      <c r="AI9">
        <v>-2.5999999999999999E-2</v>
      </c>
      <c r="AJ9">
        <v>-3.0000000000000001E-3</v>
      </c>
      <c r="AK9">
        <v>-2.5999999999999999E-2</v>
      </c>
      <c r="AL9">
        <v>-1.2999999999999999E-2</v>
      </c>
      <c r="AM9">
        <v>0</v>
      </c>
    </row>
    <row r="10" spans="1:39" x14ac:dyDescent="0.3">
      <c r="A10" s="9" t="s">
        <v>57</v>
      </c>
      <c r="B10" s="4">
        <v>0</v>
      </c>
      <c r="C10" s="4">
        <v>-2.1999999999999999E-2</v>
      </c>
      <c r="D10" s="4">
        <v>0</v>
      </c>
      <c r="E10" s="4">
        <v>-2.7E-2</v>
      </c>
      <c r="F10" s="4">
        <v>-1.0999999999999999E-2</v>
      </c>
      <c r="G10" s="4">
        <v>0</v>
      </c>
      <c r="H10" s="4">
        <v>1E-3</v>
      </c>
      <c r="I10" s="4">
        <v>-0.16</v>
      </c>
      <c r="J10" s="4">
        <v>-1.2999999999999999E-2</v>
      </c>
      <c r="K10" s="4">
        <v>-3.9E-2</v>
      </c>
      <c r="L10" s="4">
        <v>0</v>
      </c>
      <c r="M10" s="4">
        <v>-0.17199999999999999</v>
      </c>
      <c r="N10" s="4">
        <v>0</v>
      </c>
      <c r="O10" s="4">
        <v>1E-3</v>
      </c>
      <c r="P10" s="4">
        <v>-9.6000000000000002E-2</v>
      </c>
      <c r="Q10" s="4">
        <v>0</v>
      </c>
      <c r="R10" s="4">
        <v>1.2050000000000001</v>
      </c>
      <c r="S10" s="4">
        <v>1.4999999999999999E-2</v>
      </c>
      <c r="T10" s="4">
        <v>-1.6E-2</v>
      </c>
      <c r="U10" s="4">
        <v>-1.2E-2</v>
      </c>
      <c r="V10" s="4">
        <v>8.0000000000000002E-3</v>
      </c>
      <c r="W10" s="4">
        <v>0</v>
      </c>
      <c r="X10" s="4">
        <v>-0.16</v>
      </c>
      <c r="Y10" s="4">
        <v>-7.0000000000000001E-3</v>
      </c>
      <c r="Z10" s="4">
        <v>-1E-3</v>
      </c>
      <c r="AA10" s="4">
        <v>0</v>
      </c>
      <c r="AB10" s="4">
        <v>-2E-3</v>
      </c>
      <c r="AC10" s="4">
        <v>0</v>
      </c>
      <c r="AD10" s="4">
        <v>-3.0000000000000001E-3</v>
      </c>
      <c r="AE10" s="4">
        <v>-2.1000000000000001E-2</v>
      </c>
      <c r="AF10" s="4">
        <v>-0.02</v>
      </c>
      <c r="AG10" s="4">
        <v>-8.7999999999999995E-2</v>
      </c>
      <c r="AH10" s="4">
        <v>-1E-3</v>
      </c>
      <c r="AI10" s="4">
        <v>-1.4999999999999999E-2</v>
      </c>
      <c r="AJ10" s="4">
        <v>-2E-3</v>
      </c>
      <c r="AK10" s="4">
        <v>-5.0000000000000001E-3</v>
      </c>
      <c r="AL10" s="4">
        <v>-0.01</v>
      </c>
      <c r="AM10" s="5">
        <v>0</v>
      </c>
    </row>
    <row r="11" spans="1:39" x14ac:dyDescent="0.3">
      <c r="A11" s="10"/>
      <c r="AM11" s="8"/>
    </row>
    <row r="12" spans="1:39" x14ac:dyDescent="0.3">
      <c r="A12" s="32" t="s">
        <v>52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</row>
    <row r="13" spans="1:39" x14ac:dyDescent="0.3">
      <c r="A13" s="7" t="s">
        <v>49</v>
      </c>
      <c r="B13" s="3">
        <f>IFERROR(B7/B$3,0)</f>
        <v>0</v>
      </c>
      <c r="C13" s="3">
        <f t="shared" ref="C13:AM16" si="0">IFERROR(C7/C$3,0)</f>
        <v>-1.4614952220348511E-2</v>
      </c>
      <c r="D13" s="3">
        <f t="shared" si="0"/>
        <v>0</v>
      </c>
      <c r="E13" s="3">
        <f t="shared" si="0"/>
        <v>-1.0294117647058825E-2</v>
      </c>
      <c r="F13" s="3">
        <f t="shared" si="0"/>
        <v>-8.9470061940812098E-3</v>
      </c>
      <c r="G13" s="3">
        <f t="shared" si="0"/>
        <v>0</v>
      </c>
      <c r="H13" s="3">
        <f t="shared" si="0"/>
        <v>0</v>
      </c>
      <c r="I13" s="3">
        <f t="shared" si="0"/>
        <v>-6.2281537972672392E-2</v>
      </c>
      <c r="J13" s="3">
        <f t="shared" si="0"/>
        <v>-1.4537902388369679E-2</v>
      </c>
      <c r="K13" s="3">
        <f t="shared" si="0"/>
        <v>-0.17444444444444443</v>
      </c>
      <c r="L13" s="3">
        <f t="shared" si="0"/>
        <v>0</v>
      </c>
      <c r="M13" s="3">
        <f t="shared" si="0"/>
        <v>-3.0093734583127772E-2</v>
      </c>
      <c r="N13" s="3">
        <f t="shared" si="0"/>
        <v>0</v>
      </c>
      <c r="O13" s="3">
        <f t="shared" si="0"/>
        <v>-7.9999999999999988E-2</v>
      </c>
      <c r="P13" s="3">
        <f t="shared" si="0"/>
        <v>-1.1206807097644494E-2</v>
      </c>
      <c r="Q13" s="3">
        <f t="shared" si="0"/>
        <v>0</v>
      </c>
      <c r="R13" s="3">
        <f t="shared" si="0"/>
        <v>-3.8785484038681498E-2</v>
      </c>
      <c r="S13" s="3">
        <f t="shared" si="0"/>
        <v>3.7037037037037034E-3</v>
      </c>
      <c r="T13" s="3">
        <f t="shared" si="0"/>
        <v>-2.6284348864994027E-2</v>
      </c>
      <c r="U13" s="3">
        <f t="shared" si="0"/>
        <v>-5.9574468085106386E-2</v>
      </c>
      <c r="V13" s="3">
        <f t="shared" si="0"/>
        <v>4.2771599657827203E-3</v>
      </c>
      <c r="W13" s="3">
        <f t="shared" si="0"/>
        <v>-1.1834319526627219E-2</v>
      </c>
      <c r="X13" s="3">
        <f t="shared" si="0"/>
        <v>-4.8642837946788496E-2</v>
      </c>
      <c r="Y13" s="3">
        <f t="shared" si="0"/>
        <v>-5.5996266915538974E-3</v>
      </c>
      <c r="Z13" s="3">
        <f t="shared" si="0"/>
        <v>-2.8050490883590466E-3</v>
      </c>
      <c r="AA13" s="3">
        <f t="shared" si="0"/>
        <v>0</v>
      </c>
      <c r="AB13" s="3">
        <f t="shared" si="0"/>
        <v>-6.6079295154185024E-3</v>
      </c>
      <c r="AC13" s="3">
        <f t="shared" si="0"/>
        <v>0</v>
      </c>
      <c r="AD13" s="3">
        <f t="shared" si="0"/>
        <v>-1.7647058823529412E-2</v>
      </c>
      <c r="AE13" s="3">
        <f t="shared" si="0"/>
        <v>-1.7832647462277092E-2</v>
      </c>
      <c r="AF13" s="3">
        <f t="shared" si="0"/>
        <v>-0.36213991769547321</v>
      </c>
      <c r="AG13" s="3">
        <f t="shared" si="0"/>
        <v>-4.9802761341222884E-2</v>
      </c>
      <c r="AH13" s="3">
        <f t="shared" si="0"/>
        <v>-1.0346611484738748E-3</v>
      </c>
      <c r="AI13" s="3">
        <f t="shared" si="0"/>
        <v>-1.1627906976744186E-2</v>
      </c>
      <c r="AJ13" s="3">
        <f t="shared" si="0"/>
        <v>-2.7624309392265197E-3</v>
      </c>
      <c r="AK13" s="3">
        <f t="shared" si="0"/>
        <v>-2.3084025854108958E-2</v>
      </c>
      <c r="AL13" s="3">
        <f t="shared" si="0"/>
        <v>-2.6726057906458798E-2</v>
      </c>
      <c r="AM13" s="11">
        <f t="shared" si="0"/>
        <v>0</v>
      </c>
    </row>
    <row r="14" spans="1:39" x14ac:dyDescent="0.3">
      <c r="A14" s="9" t="s">
        <v>55</v>
      </c>
      <c r="B14" s="3">
        <f t="shared" ref="B14:Q16" si="1">IFERROR(B8/B$3,0)</f>
        <v>0</v>
      </c>
      <c r="C14" s="3">
        <f t="shared" si="1"/>
        <v>-1.4052838673412031E-2</v>
      </c>
      <c r="D14" s="3">
        <f t="shared" si="1"/>
        <v>0</v>
      </c>
      <c r="E14" s="3">
        <f t="shared" si="1"/>
        <v>-9.705882352941177E-3</v>
      </c>
      <c r="F14" s="3">
        <f t="shared" si="1"/>
        <v>-7.5705437026841009E-3</v>
      </c>
      <c r="G14" s="3">
        <f t="shared" si="1"/>
        <v>0</v>
      </c>
      <c r="H14" s="3">
        <f t="shared" si="1"/>
        <v>0</v>
      </c>
      <c r="I14" s="3">
        <f t="shared" si="1"/>
        <v>-5.1795360660946942E-2</v>
      </c>
      <c r="J14" s="3">
        <f t="shared" si="1"/>
        <v>-1.3499480789200415E-2</v>
      </c>
      <c r="K14" s="3">
        <f t="shared" si="1"/>
        <v>-9.4444444444444442E-2</v>
      </c>
      <c r="L14" s="3">
        <f t="shared" si="1"/>
        <v>0</v>
      </c>
      <c r="M14" s="3">
        <f t="shared" si="1"/>
        <v>-2.8942608123663869E-2</v>
      </c>
      <c r="N14" s="3">
        <f t="shared" si="1"/>
        <v>0</v>
      </c>
      <c r="O14" s="3">
        <f t="shared" si="1"/>
        <v>-1.846153846153846E-2</v>
      </c>
      <c r="P14" s="3">
        <f t="shared" si="1"/>
        <v>-1.0169139773788523E-2</v>
      </c>
      <c r="Q14" s="3">
        <f t="shared" si="1"/>
        <v>0</v>
      </c>
      <c r="R14" s="3">
        <f t="shared" si="0"/>
        <v>-7.4763439742123308E-2</v>
      </c>
      <c r="S14" s="3">
        <f t="shared" si="0"/>
        <v>4.8148148148148141E-2</v>
      </c>
      <c r="T14" s="3">
        <f t="shared" si="0"/>
        <v>-2.2700119474313024E-2</v>
      </c>
      <c r="U14" s="3">
        <f t="shared" si="0"/>
        <v>-5.5319148936170216E-2</v>
      </c>
      <c r="V14" s="3">
        <f t="shared" si="0"/>
        <v>4.2771599657827203E-3</v>
      </c>
      <c r="W14" s="3">
        <f t="shared" si="0"/>
        <v>-1.1834319526627219E-2</v>
      </c>
      <c r="X14" s="3">
        <f t="shared" si="0"/>
        <v>-4.5417898414404731E-2</v>
      </c>
      <c r="Y14" s="3">
        <f t="shared" si="0"/>
        <v>-4.6663555762949142E-3</v>
      </c>
      <c r="Z14" s="3">
        <f t="shared" si="0"/>
        <v>-1.4025245441795233E-3</v>
      </c>
      <c r="AA14" s="3">
        <f t="shared" si="0"/>
        <v>0</v>
      </c>
      <c r="AB14" s="3">
        <f t="shared" si="0"/>
        <v>-6.6079295154185024E-3</v>
      </c>
      <c r="AC14" s="3">
        <f t="shared" si="0"/>
        <v>0</v>
      </c>
      <c r="AD14" s="3">
        <f t="shared" si="0"/>
        <v>-1.7647058823529412E-2</v>
      </c>
      <c r="AE14" s="3">
        <f t="shared" si="0"/>
        <v>-1.7146776406035666E-2</v>
      </c>
      <c r="AF14" s="3">
        <f t="shared" si="0"/>
        <v>-0.20987654320987653</v>
      </c>
      <c r="AG14" s="3">
        <f t="shared" si="0"/>
        <v>-4.7337278106508875E-2</v>
      </c>
      <c r="AH14" s="3">
        <f t="shared" si="0"/>
        <v>-5.1733057423693739E-4</v>
      </c>
      <c r="AI14" s="3">
        <f t="shared" si="0"/>
        <v>-1.1046511627906977E-2</v>
      </c>
      <c r="AJ14" s="3">
        <f t="shared" si="0"/>
        <v>-2.7624309392265197E-3</v>
      </c>
      <c r="AK14" s="3">
        <f t="shared" si="0"/>
        <v>-1.2003693444136657E-2</v>
      </c>
      <c r="AL14" s="3">
        <f t="shared" si="0"/>
        <v>-2.4498886414253896E-2</v>
      </c>
      <c r="AM14" s="11">
        <f t="shared" si="0"/>
        <v>0</v>
      </c>
    </row>
    <row r="15" spans="1:39" x14ac:dyDescent="0.3">
      <c r="A15" s="9" t="s">
        <v>59</v>
      </c>
      <c r="B15" s="3">
        <f t="shared" si="1"/>
        <v>0</v>
      </c>
      <c r="C15" s="3">
        <f t="shared" si="0"/>
        <v>-1.7987633501967398E-2</v>
      </c>
      <c r="D15" s="3">
        <f t="shared" si="0"/>
        <v>0</v>
      </c>
      <c r="E15" s="3">
        <f t="shared" si="0"/>
        <v>-1.411764705882353E-2</v>
      </c>
      <c r="F15" s="3">
        <f t="shared" si="0"/>
        <v>-1.1011699931176875E-2</v>
      </c>
      <c r="G15" s="3">
        <f t="shared" si="0"/>
        <v>-2.631578947368421E-3</v>
      </c>
      <c r="H15" s="3">
        <f t="shared" si="0"/>
        <v>0</v>
      </c>
      <c r="I15" s="3">
        <f t="shared" si="0"/>
        <v>-6.7683508102955203E-2</v>
      </c>
      <c r="J15" s="3">
        <f t="shared" si="0"/>
        <v>-1.6614745586708203E-2</v>
      </c>
      <c r="K15" s="3">
        <f t="shared" si="0"/>
        <v>-0.18777777777777779</v>
      </c>
      <c r="L15" s="3">
        <f t="shared" si="0"/>
        <v>0</v>
      </c>
      <c r="M15" s="3">
        <f t="shared" si="0"/>
        <v>-3.4369347146850845E-2</v>
      </c>
      <c r="N15" s="3">
        <f t="shared" si="0"/>
        <v>0</v>
      </c>
      <c r="O15" s="3">
        <f t="shared" si="0"/>
        <v>-2.923076923076923E-2</v>
      </c>
      <c r="P15" s="3">
        <f t="shared" si="0"/>
        <v>-1.6395143716924354E-2</v>
      </c>
      <c r="Q15" s="3">
        <f t="shared" si="0"/>
        <v>0</v>
      </c>
      <c r="R15" s="3">
        <f t="shared" si="0"/>
        <v>-2.2564209212852238E-2</v>
      </c>
      <c r="S15" s="3">
        <f t="shared" si="0"/>
        <v>6.6666666666666652E-2</v>
      </c>
      <c r="T15" s="3">
        <f t="shared" si="0"/>
        <v>-2.7479091995221028E-2</v>
      </c>
      <c r="U15" s="3">
        <f t="shared" si="0"/>
        <v>-6.8085106382978725E-2</v>
      </c>
      <c r="V15" s="3">
        <f t="shared" si="0"/>
        <v>-6.8434559452523521E-3</v>
      </c>
      <c r="W15" s="3">
        <f t="shared" si="0"/>
        <v>-1.1834319526627219E-2</v>
      </c>
      <c r="X15" s="3">
        <f t="shared" si="0"/>
        <v>-5.5092717011556026E-2</v>
      </c>
      <c r="Y15" s="3">
        <f t="shared" si="0"/>
        <v>-7.4661689220718629E-3</v>
      </c>
      <c r="Z15" s="3">
        <f t="shared" si="0"/>
        <v>-4.2075736325385693E-3</v>
      </c>
      <c r="AA15" s="3">
        <f t="shared" si="0"/>
        <v>0</v>
      </c>
      <c r="AB15" s="3">
        <f t="shared" si="0"/>
        <v>-1.1013215859030838E-2</v>
      </c>
      <c r="AC15" s="3">
        <f t="shared" si="0"/>
        <v>0</v>
      </c>
      <c r="AD15" s="3">
        <f t="shared" si="0"/>
        <v>-2.3529411764705882E-2</v>
      </c>
      <c r="AE15" s="3">
        <f t="shared" si="0"/>
        <v>-1.8518518518518517E-2</v>
      </c>
      <c r="AF15" s="3">
        <f t="shared" si="0"/>
        <v>-0.36625514403292181</v>
      </c>
      <c r="AG15" s="3">
        <f t="shared" si="0"/>
        <v>-5.6213017751479293E-2</v>
      </c>
      <c r="AH15" s="3">
        <f t="shared" si="0"/>
        <v>-1.5519917227108122E-3</v>
      </c>
      <c r="AI15" s="3">
        <f t="shared" si="0"/>
        <v>-1.5116279069767442E-2</v>
      </c>
      <c r="AJ15" s="3">
        <f t="shared" si="0"/>
        <v>-4.1436464088397788E-3</v>
      </c>
      <c r="AK15" s="3">
        <f t="shared" si="0"/>
        <v>-2.4007386888273315E-2</v>
      </c>
      <c r="AL15" s="3">
        <f t="shared" si="0"/>
        <v>-2.8953229398663696E-2</v>
      </c>
      <c r="AM15" s="11">
        <f t="shared" si="0"/>
        <v>0</v>
      </c>
    </row>
    <row r="16" spans="1:39" ht="15" thickBot="1" x14ac:dyDescent="0.35">
      <c r="A16" s="12" t="s">
        <v>57</v>
      </c>
      <c r="B16" s="13">
        <f t="shared" si="1"/>
        <v>0</v>
      </c>
      <c r="C16" s="13">
        <f t="shared" si="0"/>
        <v>-1.2366498032602586E-2</v>
      </c>
      <c r="D16" s="13">
        <f t="shared" si="0"/>
        <v>0</v>
      </c>
      <c r="E16" s="13">
        <f t="shared" si="0"/>
        <v>-7.9411764705882362E-3</v>
      </c>
      <c r="F16" s="13">
        <f t="shared" si="0"/>
        <v>-7.5705437026841009E-3</v>
      </c>
      <c r="G16" s="13">
        <f t="shared" si="0"/>
        <v>0</v>
      </c>
      <c r="H16" s="13">
        <f t="shared" si="0"/>
        <v>5.00751126690035E-4</v>
      </c>
      <c r="I16" s="13">
        <f t="shared" si="0"/>
        <v>-5.0842071814426446E-2</v>
      </c>
      <c r="J16" s="13">
        <f t="shared" si="0"/>
        <v>-1.3499480789200415E-2</v>
      </c>
      <c r="K16" s="13">
        <f t="shared" si="0"/>
        <v>-4.3333333333333335E-2</v>
      </c>
      <c r="L16" s="13">
        <f t="shared" si="0"/>
        <v>0</v>
      </c>
      <c r="M16" s="13">
        <f t="shared" si="0"/>
        <v>-2.8284821575398779E-2</v>
      </c>
      <c r="N16" s="13">
        <f t="shared" si="0"/>
        <v>0</v>
      </c>
      <c r="O16" s="13">
        <f t="shared" si="0"/>
        <v>7.6923076923076923E-4</v>
      </c>
      <c r="P16" s="13">
        <f t="shared" si="0"/>
        <v>-9.9616063090173287E-3</v>
      </c>
      <c r="Q16" s="13">
        <f t="shared" si="0"/>
        <v>0</v>
      </c>
      <c r="R16" s="13">
        <f t="shared" si="0"/>
        <v>0.12529894977643755</v>
      </c>
      <c r="S16" s="13">
        <f t="shared" si="0"/>
        <v>5.5555555555555552E-2</v>
      </c>
      <c r="T16" s="13">
        <f t="shared" si="0"/>
        <v>-1.9115890083632021E-2</v>
      </c>
      <c r="U16" s="13">
        <f t="shared" si="0"/>
        <v>-5.1063829787234047E-2</v>
      </c>
      <c r="V16" s="13">
        <f t="shared" si="0"/>
        <v>6.8434559452523521E-3</v>
      </c>
      <c r="W16" s="13">
        <f t="shared" si="0"/>
        <v>0</v>
      </c>
      <c r="X16" s="13">
        <f t="shared" si="0"/>
        <v>-4.2999193765116905E-2</v>
      </c>
      <c r="Y16" s="13">
        <f t="shared" si="0"/>
        <v>-3.2664489034064399E-3</v>
      </c>
      <c r="Z16" s="13">
        <f t="shared" si="0"/>
        <v>-1.4025245441795233E-3</v>
      </c>
      <c r="AA16" s="13">
        <f t="shared" si="0"/>
        <v>0</v>
      </c>
      <c r="AB16" s="13">
        <f t="shared" si="0"/>
        <v>-4.4052863436123343E-3</v>
      </c>
      <c r="AC16" s="13">
        <f t="shared" si="0"/>
        <v>0</v>
      </c>
      <c r="AD16" s="13">
        <f t="shared" si="0"/>
        <v>-1.7647058823529412E-2</v>
      </c>
      <c r="AE16" s="13">
        <f t="shared" si="0"/>
        <v>-1.4403292181069961E-2</v>
      </c>
      <c r="AF16" s="13">
        <f t="shared" si="0"/>
        <v>-8.2304526748971193E-2</v>
      </c>
      <c r="AG16" s="13">
        <f t="shared" si="0"/>
        <v>-4.3392504930966469E-2</v>
      </c>
      <c r="AH16" s="13">
        <f t="shared" si="0"/>
        <v>-5.1733057423693739E-4</v>
      </c>
      <c r="AI16" s="13">
        <f t="shared" si="0"/>
        <v>-8.7209302325581394E-3</v>
      </c>
      <c r="AJ16" s="13">
        <f t="shared" si="0"/>
        <v>-2.7624309392265197E-3</v>
      </c>
      <c r="AK16" s="13">
        <f t="shared" si="0"/>
        <v>-4.6168051708217915E-3</v>
      </c>
      <c r="AL16" s="13">
        <f t="shared" si="0"/>
        <v>-2.2271714922048998E-2</v>
      </c>
      <c r="AM16" s="14">
        <f t="shared" si="0"/>
        <v>0</v>
      </c>
    </row>
    <row r="17" spans="1:39" ht="15" thickBot="1" x14ac:dyDescent="0.35">
      <c r="A17" s="6"/>
    </row>
    <row r="18" spans="1:39" x14ac:dyDescent="0.3">
      <c r="A18" s="29" t="s">
        <v>54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</row>
    <row r="19" spans="1:39" x14ac:dyDescent="0.3">
      <c r="A19" s="7" t="s">
        <v>50</v>
      </c>
      <c r="B19">
        <v>-1E-3</v>
      </c>
      <c r="C19">
        <v>-0.02</v>
      </c>
      <c r="D19">
        <v>-1E-3</v>
      </c>
      <c r="E19">
        <v>-1.9E-2</v>
      </c>
      <c r="F19">
        <v>-2E-3</v>
      </c>
      <c r="G19">
        <v>-1.9E-2</v>
      </c>
      <c r="H19">
        <v>-3.4000000000000002E-2</v>
      </c>
      <c r="I19">
        <v>-0.17799999999999999</v>
      </c>
      <c r="J19">
        <v>-7.0000000000000001E-3</v>
      </c>
      <c r="K19">
        <v>-4.4999999999999998E-2</v>
      </c>
      <c r="L19">
        <v>-5.0000000000000001E-3</v>
      </c>
      <c r="M19">
        <v>-2.7E-2</v>
      </c>
      <c r="N19">
        <v>0</v>
      </c>
      <c r="O19">
        <v>-0.308</v>
      </c>
      <c r="P19">
        <v>-0.11799999999999999</v>
      </c>
      <c r="Q19">
        <v>-1E-3</v>
      </c>
      <c r="R19">
        <v>-0.03</v>
      </c>
      <c r="S19">
        <v>-1E-3</v>
      </c>
      <c r="T19">
        <v>-4.0000000000000001E-3</v>
      </c>
      <c r="U19">
        <v>-2E-3</v>
      </c>
      <c r="V19">
        <v>-1E-3</v>
      </c>
      <c r="W19">
        <v>-2E-3</v>
      </c>
      <c r="X19">
        <v>-4.7E-2</v>
      </c>
      <c r="Y19">
        <v>-2E-3</v>
      </c>
      <c r="Z19">
        <v>-7.0000000000000001E-3</v>
      </c>
      <c r="AA19">
        <v>-1E-3</v>
      </c>
      <c r="AB19">
        <v>-4.0000000000000001E-3</v>
      </c>
      <c r="AC19">
        <v>0</v>
      </c>
      <c r="AD19">
        <v>0</v>
      </c>
      <c r="AE19">
        <v>-4.3999999999999997E-2</v>
      </c>
      <c r="AF19">
        <v>-0.53400000000000003</v>
      </c>
      <c r="AG19">
        <v>-9.4E-2</v>
      </c>
      <c r="AH19">
        <v>-5.0000000000000001E-3</v>
      </c>
      <c r="AI19">
        <v>-3.0000000000000001E-3</v>
      </c>
      <c r="AJ19">
        <v>-1E-3</v>
      </c>
      <c r="AK19">
        <v>-0.50800000000000001</v>
      </c>
      <c r="AL19">
        <v>-2E-3</v>
      </c>
      <c r="AM19">
        <v>3.0000000000000001E-3</v>
      </c>
    </row>
    <row r="20" spans="1:39" x14ac:dyDescent="0.3">
      <c r="A20" s="9" t="s">
        <v>56</v>
      </c>
      <c r="B20" s="4">
        <v>-1E-3</v>
      </c>
      <c r="C20" s="4">
        <v>-1.9E-2</v>
      </c>
      <c r="D20" s="4">
        <v>-1E-3</v>
      </c>
      <c r="E20" s="4">
        <v>-1.7999999999999999E-2</v>
      </c>
      <c r="F20" s="4">
        <v>-2E-3</v>
      </c>
      <c r="G20" s="4">
        <v>-1.7999999999999999E-2</v>
      </c>
      <c r="H20" s="4">
        <v>-3.3000000000000002E-2</v>
      </c>
      <c r="I20" s="4">
        <v>-0.17</v>
      </c>
      <c r="J20" s="4">
        <v>-7.0000000000000001E-3</v>
      </c>
      <c r="K20" s="4">
        <v>-0.03</v>
      </c>
      <c r="L20" s="4">
        <v>-4.0000000000000001E-3</v>
      </c>
      <c r="M20" s="4">
        <v>-2.5999999999999999E-2</v>
      </c>
      <c r="N20" s="4">
        <v>0</v>
      </c>
      <c r="O20" s="4">
        <v>-0.21199999999999999</v>
      </c>
      <c r="P20" s="4">
        <v>-0.112</v>
      </c>
      <c r="Q20" s="4">
        <v>-1E-3</v>
      </c>
      <c r="R20" s="4">
        <v>-0.126</v>
      </c>
      <c r="S20" s="4">
        <v>-1E-3</v>
      </c>
      <c r="T20" s="4">
        <v>-3.0000000000000001E-3</v>
      </c>
      <c r="U20" s="4">
        <v>-2E-3</v>
      </c>
      <c r="V20" s="4">
        <v>-1E-3</v>
      </c>
      <c r="W20" s="4">
        <v>-7.0000000000000001E-3</v>
      </c>
      <c r="X20" s="4">
        <v>-4.5999999999999999E-2</v>
      </c>
      <c r="Y20" s="4">
        <v>-2E-3</v>
      </c>
      <c r="Z20" s="4">
        <v>-7.0000000000000001E-3</v>
      </c>
      <c r="AA20" s="4">
        <v>-1E-3</v>
      </c>
      <c r="AB20" s="4">
        <v>-4.0000000000000001E-3</v>
      </c>
      <c r="AC20" s="4">
        <v>0</v>
      </c>
      <c r="AD20" s="4">
        <v>0</v>
      </c>
      <c r="AE20" s="4">
        <v>-4.2999999999999997E-2</v>
      </c>
      <c r="AF20" s="4">
        <v>-0.36699999999999999</v>
      </c>
      <c r="AG20" s="4">
        <v>-8.6999999999999994E-2</v>
      </c>
      <c r="AH20" s="4">
        <v>-5.0000000000000001E-3</v>
      </c>
      <c r="AI20" s="4">
        <v>-3.0000000000000001E-3</v>
      </c>
      <c r="AJ20" s="4">
        <v>-1E-3</v>
      </c>
      <c r="AK20" s="4">
        <v>-0.34799999999999998</v>
      </c>
      <c r="AL20" s="4">
        <v>-2E-3</v>
      </c>
      <c r="AM20" s="5">
        <v>3.0000000000000001E-3</v>
      </c>
    </row>
    <row r="21" spans="1:39" x14ac:dyDescent="0.3">
      <c r="A21" s="9" t="s">
        <v>60</v>
      </c>
      <c r="B21">
        <v>-1E-3</v>
      </c>
      <c r="C21">
        <v>-2.3E-2</v>
      </c>
      <c r="D21">
        <v>-1E-3</v>
      </c>
      <c r="E21">
        <v>-2.1000000000000001E-2</v>
      </c>
      <c r="F21">
        <v>-2E-3</v>
      </c>
      <c r="G21">
        <v>-2.1999999999999999E-2</v>
      </c>
      <c r="H21">
        <v>-0.04</v>
      </c>
      <c r="I21">
        <v>-0.20799999999999999</v>
      </c>
      <c r="J21">
        <v>-8.9999999999999993E-3</v>
      </c>
      <c r="K21">
        <v>-4.4999999999999998E-2</v>
      </c>
      <c r="L21">
        <v>-6.0000000000000001E-3</v>
      </c>
      <c r="M21">
        <v>-0.03</v>
      </c>
      <c r="N21">
        <v>0</v>
      </c>
      <c r="O21">
        <v>-0.308</v>
      </c>
      <c r="P21">
        <v>-0.13800000000000001</v>
      </c>
      <c r="Q21">
        <v>-1E-3</v>
      </c>
      <c r="R21">
        <v>3.2000000000000001E-2</v>
      </c>
      <c r="S21">
        <v>0</v>
      </c>
      <c r="T21">
        <v>-4.0000000000000001E-3</v>
      </c>
      <c r="U21">
        <v>-2E-3</v>
      </c>
      <c r="V21">
        <v>-2E-3</v>
      </c>
      <c r="W21">
        <v>1E-3</v>
      </c>
      <c r="X21">
        <v>-5.6000000000000001E-2</v>
      </c>
      <c r="Y21">
        <v>-2E-3</v>
      </c>
      <c r="Z21">
        <v>-8.0000000000000002E-3</v>
      </c>
      <c r="AA21">
        <v>-1E-3</v>
      </c>
      <c r="AB21">
        <v>-5.0000000000000001E-3</v>
      </c>
      <c r="AC21">
        <v>0</v>
      </c>
      <c r="AD21">
        <v>0</v>
      </c>
      <c r="AE21">
        <v>-5.1999999999999998E-2</v>
      </c>
      <c r="AF21">
        <v>-0.5</v>
      </c>
      <c r="AG21">
        <v>-0.111</v>
      </c>
      <c r="AH21">
        <v>-6.0000000000000001E-3</v>
      </c>
      <c r="AI21">
        <v>-3.0000000000000001E-3</v>
      </c>
      <c r="AJ21">
        <v>-2E-3</v>
      </c>
      <c r="AK21">
        <v>-0.50600000000000001</v>
      </c>
      <c r="AL21">
        <v>-3.0000000000000001E-3</v>
      </c>
      <c r="AM21">
        <v>3.0000000000000001E-3</v>
      </c>
    </row>
    <row r="22" spans="1:39" x14ac:dyDescent="0.3">
      <c r="A22" s="9" t="s">
        <v>58</v>
      </c>
      <c r="B22" s="4">
        <v>-1E-3</v>
      </c>
      <c r="C22" s="4">
        <v>-1.7000000000000001E-2</v>
      </c>
      <c r="D22" s="4">
        <v>-1E-3</v>
      </c>
      <c r="E22" s="4">
        <v>-1.4999999999999999E-2</v>
      </c>
      <c r="F22" s="4">
        <v>-1E-3</v>
      </c>
      <c r="G22" s="4">
        <v>-1.7000000000000001E-2</v>
      </c>
      <c r="H22" s="4">
        <v>-0.03</v>
      </c>
      <c r="I22" s="4">
        <v>-0.155</v>
      </c>
      <c r="J22" s="4">
        <v>-6.0000000000000001E-3</v>
      </c>
      <c r="K22" s="4">
        <v>-2.4E-2</v>
      </c>
      <c r="L22" s="4">
        <v>-4.0000000000000001E-3</v>
      </c>
      <c r="M22" s="4">
        <v>-2.4E-2</v>
      </c>
      <c r="N22" s="4">
        <v>0</v>
      </c>
      <c r="O22" s="4">
        <v>-0.17599999999999999</v>
      </c>
      <c r="P22" s="4">
        <v>-0.10100000000000001</v>
      </c>
      <c r="Q22" s="4">
        <v>0</v>
      </c>
      <c r="R22" s="4">
        <v>0.13500000000000001</v>
      </c>
      <c r="S22" s="4">
        <v>0</v>
      </c>
      <c r="T22" s="4">
        <v>-3.0000000000000001E-3</v>
      </c>
      <c r="U22" s="4">
        <v>-2E-3</v>
      </c>
      <c r="V22" s="4">
        <v>-1E-3</v>
      </c>
      <c r="W22" s="4">
        <v>5.0000000000000001E-3</v>
      </c>
      <c r="X22" s="4">
        <v>-4.2000000000000003E-2</v>
      </c>
      <c r="Y22" s="4">
        <v>-2E-3</v>
      </c>
      <c r="Z22" s="4">
        <v>-6.0000000000000001E-3</v>
      </c>
      <c r="AA22" s="4">
        <v>-1E-3</v>
      </c>
      <c r="AB22" s="4">
        <v>-4.0000000000000001E-3</v>
      </c>
      <c r="AC22" s="4">
        <v>0</v>
      </c>
      <c r="AD22" s="4">
        <v>0</v>
      </c>
      <c r="AE22" s="4">
        <v>-3.9E-2</v>
      </c>
      <c r="AF22" s="4">
        <v>-0.30399999999999999</v>
      </c>
      <c r="AG22" s="4">
        <v>-8.3000000000000004E-2</v>
      </c>
      <c r="AH22" s="4">
        <v>-5.0000000000000001E-3</v>
      </c>
      <c r="AI22" s="4">
        <v>-2E-3</v>
      </c>
      <c r="AJ22" s="4">
        <v>-1E-3</v>
      </c>
      <c r="AK22" s="4">
        <v>-0.28699999999999998</v>
      </c>
      <c r="AL22" s="4">
        <v>-2E-3</v>
      </c>
      <c r="AM22" s="5">
        <v>3.0000000000000001E-3</v>
      </c>
    </row>
    <row r="23" spans="1:39" x14ac:dyDescent="0.3">
      <c r="A23" s="15"/>
      <c r="AM23" s="8"/>
    </row>
    <row r="24" spans="1:39" x14ac:dyDescent="0.3">
      <c r="A24" s="35" t="s">
        <v>53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7"/>
    </row>
    <row r="25" spans="1:39" x14ac:dyDescent="0.3">
      <c r="A25" s="16"/>
      <c r="B25" s="3">
        <f>B19/B$4</f>
        <v>-3.1152647975077881E-3</v>
      </c>
      <c r="C25" s="3">
        <f t="shared" ref="C25:AM28" si="2">C19/C$4</f>
        <v>-6.3694267515923561E-3</v>
      </c>
      <c r="D25" s="3">
        <f t="shared" si="2"/>
        <v>-1.7331022530329291E-3</v>
      </c>
      <c r="E25" s="3">
        <f t="shared" si="2"/>
        <v>-4.4012045401899463E-3</v>
      </c>
      <c r="F25" s="3">
        <f t="shared" si="2"/>
        <v>-1.1318619128466328E-3</v>
      </c>
      <c r="G25" s="3">
        <f t="shared" si="2"/>
        <v>-6.41025641025641E-3</v>
      </c>
      <c r="H25" s="3">
        <f t="shared" si="2"/>
        <v>-1.0362694300518135E-2</v>
      </c>
      <c r="I25" s="3">
        <f t="shared" si="2"/>
        <v>-7.0286278381046395E-3</v>
      </c>
      <c r="J25" s="3">
        <f t="shared" si="2"/>
        <v>-6.7178502879078695E-3</v>
      </c>
      <c r="K25" s="3">
        <f t="shared" si="2"/>
        <v>-6.6765578635014824E-2</v>
      </c>
      <c r="L25" s="3">
        <f t="shared" si="2"/>
        <v>-9.823182711198428E-3</v>
      </c>
      <c r="M25" s="3">
        <f t="shared" si="2"/>
        <v>-2.1716399903482669E-3</v>
      </c>
      <c r="N25" s="3">
        <f t="shared" si="2"/>
        <v>0</v>
      </c>
      <c r="O25" s="3">
        <f t="shared" si="2"/>
        <v>-7.2521780080056511E-2</v>
      </c>
      <c r="P25" s="3">
        <f t="shared" si="2"/>
        <v>-4.9987291366601705E-3</v>
      </c>
      <c r="Q25" s="3">
        <f t="shared" si="2"/>
        <v>-3.2573289902280132E-3</v>
      </c>
      <c r="R25" s="3">
        <f t="shared" si="2"/>
        <v>-2.1720243266724589E-3</v>
      </c>
      <c r="S25" s="3">
        <f t="shared" si="2"/>
        <v>-3.5971223021582731E-3</v>
      </c>
      <c r="T25" s="3">
        <f t="shared" si="2"/>
        <v>-1.639344262295082E-3</v>
      </c>
      <c r="U25" s="3">
        <f t="shared" si="2"/>
        <v>-2.3474178403755869E-3</v>
      </c>
      <c r="V25" s="3">
        <f t="shared" si="2"/>
        <v>-4.8923679060665359E-4</v>
      </c>
      <c r="W25" s="3">
        <f t="shared" si="2"/>
        <v>-1.4025245441795233E-3</v>
      </c>
      <c r="X25" s="3">
        <f t="shared" si="2"/>
        <v>-3.251245157719978E-3</v>
      </c>
      <c r="Y25" s="3">
        <f t="shared" si="2"/>
        <v>-3.2894736842105266E-3</v>
      </c>
      <c r="Z25" s="3">
        <f t="shared" si="2"/>
        <v>-9.2961487383798145E-3</v>
      </c>
      <c r="AA25" s="3">
        <f t="shared" si="2"/>
        <v>-4.7393364928909956E-3</v>
      </c>
      <c r="AB25" s="3">
        <f t="shared" si="2"/>
        <v>-8.948545861297539E-3</v>
      </c>
      <c r="AC25" s="3">
        <f t="shared" si="2"/>
        <v>0</v>
      </c>
      <c r="AD25" s="3">
        <f t="shared" si="2"/>
        <v>0</v>
      </c>
      <c r="AE25" s="3">
        <f t="shared" si="2"/>
        <v>-7.6695136831096385E-3</v>
      </c>
      <c r="AF25" s="3">
        <f t="shared" si="2"/>
        <v>-7.8668238067177376E-2</v>
      </c>
      <c r="AG25" s="3">
        <f t="shared" si="2"/>
        <v>-9.0021068760773801E-3</v>
      </c>
      <c r="AH25" s="3">
        <f t="shared" si="2"/>
        <v>-1.9538882375928096E-3</v>
      </c>
      <c r="AI25" s="3">
        <f t="shared" si="2"/>
        <v>-1.0600706713780918E-3</v>
      </c>
      <c r="AJ25" s="3">
        <f t="shared" si="2"/>
        <v>-5.3966540744738263E-4</v>
      </c>
      <c r="AK25" s="3">
        <f t="shared" si="2"/>
        <v>-7.3389193874602715E-2</v>
      </c>
      <c r="AL25" s="3">
        <f t="shared" si="2"/>
        <v>-3.1595576619273301E-3</v>
      </c>
      <c r="AM25" s="11">
        <f t="shared" si="2"/>
        <v>2.255639097744361E-3</v>
      </c>
    </row>
    <row r="26" spans="1:39" x14ac:dyDescent="0.3">
      <c r="A26" s="16"/>
      <c r="B26" s="3">
        <f t="shared" ref="B26:Q28" si="3">B20/B$4</f>
        <v>-3.1152647975077881E-3</v>
      </c>
      <c r="C26" s="3">
        <f t="shared" si="3"/>
        <v>-6.0509554140127384E-3</v>
      </c>
      <c r="D26" s="3">
        <f t="shared" si="3"/>
        <v>-1.7331022530329291E-3</v>
      </c>
      <c r="E26" s="3">
        <f t="shared" si="3"/>
        <v>-4.1695621959694229E-3</v>
      </c>
      <c r="F26" s="3">
        <f t="shared" si="3"/>
        <v>-1.1318619128466328E-3</v>
      </c>
      <c r="G26" s="3">
        <f t="shared" si="3"/>
        <v>-6.0728744939271247E-3</v>
      </c>
      <c r="H26" s="3">
        <f t="shared" si="3"/>
        <v>-1.0057909174032308E-2</v>
      </c>
      <c r="I26" s="3">
        <f t="shared" si="3"/>
        <v>-6.7127344521224095E-3</v>
      </c>
      <c r="J26" s="3">
        <f t="shared" si="3"/>
        <v>-6.7178502879078695E-3</v>
      </c>
      <c r="K26" s="3">
        <f t="shared" si="3"/>
        <v>-4.4510385756676554E-2</v>
      </c>
      <c r="L26" s="3">
        <f t="shared" si="3"/>
        <v>-7.8585461689587421E-3</v>
      </c>
      <c r="M26" s="3">
        <f t="shared" si="3"/>
        <v>-2.091208879594627E-3</v>
      </c>
      <c r="N26" s="3">
        <f t="shared" si="3"/>
        <v>0</v>
      </c>
      <c r="O26" s="3">
        <f t="shared" si="3"/>
        <v>-4.9917588886272665E-2</v>
      </c>
      <c r="P26" s="3">
        <f t="shared" si="3"/>
        <v>-4.7445564686943997E-3</v>
      </c>
      <c r="Q26" s="3">
        <f t="shared" si="3"/>
        <v>-3.2573289902280132E-3</v>
      </c>
      <c r="R26" s="3">
        <f t="shared" si="2"/>
        <v>-9.1225021720243264E-3</v>
      </c>
      <c r="S26" s="3">
        <f t="shared" si="2"/>
        <v>-3.5971223021582731E-3</v>
      </c>
      <c r="T26" s="3">
        <f t="shared" si="2"/>
        <v>-1.2295081967213116E-3</v>
      </c>
      <c r="U26" s="3">
        <f t="shared" si="2"/>
        <v>-2.3474178403755869E-3</v>
      </c>
      <c r="V26" s="3">
        <f t="shared" si="2"/>
        <v>-4.8923679060665359E-4</v>
      </c>
      <c r="W26" s="3">
        <f t="shared" si="2"/>
        <v>-4.9088359046283317E-3</v>
      </c>
      <c r="X26" s="3">
        <f t="shared" si="2"/>
        <v>-3.1820697288323188E-3</v>
      </c>
      <c r="Y26" s="3">
        <f t="shared" si="2"/>
        <v>-3.2894736842105266E-3</v>
      </c>
      <c r="Z26" s="3">
        <f t="shared" si="2"/>
        <v>-9.2961487383798145E-3</v>
      </c>
      <c r="AA26" s="3">
        <f t="shared" si="2"/>
        <v>-4.7393364928909956E-3</v>
      </c>
      <c r="AB26" s="3">
        <f t="shared" si="2"/>
        <v>-8.948545861297539E-3</v>
      </c>
      <c r="AC26" s="3">
        <f t="shared" si="2"/>
        <v>0</v>
      </c>
      <c r="AD26" s="3">
        <f t="shared" si="2"/>
        <v>0</v>
      </c>
      <c r="AE26" s="3">
        <f t="shared" si="2"/>
        <v>-7.4952065539480557E-3</v>
      </c>
      <c r="AF26" s="3">
        <f t="shared" si="2"/>
        <v>-5.4065998821449614E-2</v>
      </c>
      <c r="AG26" s="3">
        <f t="shared" si="2"/>
        <v>-8.3317372150928937E-3</v>
      </c>
      <c r="AH26" s="3">
        <f t="shared" si="2"/>
        <v>-1.9538882375928096E-3</v>
      </c>
      <c r="AI26" s="3">
        <f t="shared" si="2"/>
        <v>-1.0600706713780918E-3</v>
      </c>
      <c r="AJ26" s="3">
        <f t="shared" si="2"/>
        <v>-5.3966540744738263E-4</v>
      </c>
      <c r="AK26" s="3">
        <f t="shared" si="2"/>
        <v>-5.0274487142444382E-2</v>
      </c>
      <c r="AL26" s="3">
        <f t="shared" si="2"/>
        <v>-3.1595576619273301E-3</v>
      </c>
      <c r="AM26" s="11">
        <f t="shared" si="2"/>
        <v>2.255639097744361E-3</v>
      </c>
    </row>
    <row r="27" spans="1:39" x14ac:dyDescent="0.3">
      <c r="A27" s="16"/>
      <c r="B27" s="3">
        <f t="shared" si="3"/>
        <v>-3.1152647975077881E-3</v>
      </c>
      <c r="C27" s="3">
        <f t="shared" si="2"/>
        <v>-7.3248407643312094E-3</v>
      </c>
      <c r="D27" s="3">
        <f t="shared" si="2"/>
        <v>-1.7331022530329291E-3</v>
      </c>
      <c r="E27" s="3">
        <f t="shared" si="2"/>
        <v>-4.864489228630994E-3</v>
      </c>
      <c r="F27" s="3">
        <f t="shared" si="2"/>
        <v>-1.1318619128466328E-3</v>
      </c>
      <c r="G27" s="3">
        <f t="shared" si="2"/>
        <v>-7.4224021592442643E-3</v>
      </c>
      <c r="H27" s="3">
        <f t="shared" si="2"/>
        <v>-1.21914050594331E-2</v>
      </c>
      <c r="I27" s="3">
        <f t="shared" si="2"/>
        <v>-8.2132280355380061E-3</v>
      </c>
      <c r="J27" s="3">
        <f t="shared" si="2"/>
        <v>-8.6372360844529737E-3</v>
      </c>
      <c r="K27" s="3">
        <f t="shared" si="2"/>
        <v>-6.6765578635014824E-2</v>
      </c>
      <c r="L27" s="3">
        <f t="shared" si="2"/>
        <v>-1.1787819253438114E-2</v>
      </c>
      <c r="M27" s="3">
        <f t="shared" si="2"/>
        <v>-2.4129333226091854E-3</v>
      </c>
      <c r="N27" s="3">
        <f t="shared" si="2"/>
        <v>0</v>
      </c>
      <c r="O27" s="3">
        <f t="shared" si="2"/>
        <v>-7.2521780080056511E-2</v>
      </c>
      <c r="P27" s="3">
        <f t="shared" si="2"/>
        <v>-5.845971363212743E-3</v>
      </c>
      <c r="Q27" s="3">
        <f t="shared" si="2"/>
        <v>-3.2573289902280132E-3</v>
      </c>
      <c r="R27" s="3">
        <f t="shared" si="2"/>
        <v>2.3168259484506229E-3</v>
      </c>
      <c r="S27" s="3">
        <f t="shared" si="2"/>
        <v>0</v>
      </c>
      <c r="T27" s="3">
        <f t="shared" si="2"/>
        <v>-1.639344262295082E-3</v>
      </c>
      <c r="U27" s="3">
        <f t="shared" si="2"/>
        <v>-2.3474178403755869E-3</v>
      </c>
      <c r="V27" s="3">
        <f t="shared" si="2"/>
        <v>-9.7847358121330719E-4</v>
      </c>
      <c r="W27" s="3">
        <f t="shared" si="2"/>
        <v>7.0126227208976166E-4</v>
      </c>
      <c r="X27" s="3">
        <f t="shared" si="2"/>
        <v>-3.87382401770891E-3</v>
      </c>
      <c r="Y27" s="3">
        <f t="shared" si="2"/>
        <v>-3.2894736842105266E-3</v>
      </c>
      <c r="Z27" s="3">
        <f t="shared" si="2"/>
        <v>-1.0624169986719788E-2</v>
      </c>
      <c r="AA27" s="3">
        <f t="shared" si="2"/>
        <v>-4.7393364928909956E-3</v>
      </c>
      <c r="AB27" s="3">
        <f t="shared" si="2"/>
        <v>-1.1185682326621925E-2</v>
      </c>
      <c r="AC27" s="3">
        <f t="shared" si="2"/>
        <v>0</v>
      </c>
      <c r="AD27" s="3">
        <f t="shared" si="2"/>
        <v>0</v>
      </c>
      <c r="AE27" s="3">
        <f t="shared" si="2"/>
        <v>-9.0639707164022996E-3</v>
      </c>
      <c r="AF27" s="3">
        <f t="shared" si="2"/>
        <v>-7.3659398939304649E-2</v>
      </c>
      <c r="AG27" s="3">
        <f t="shared" si="2"/>
        <v>-1.0630147481325417E-2</v>
      </c>
      <c r="AH27" s="3">
        <f t="shared" si="2"/>
        <v>-2.3446658851113715E-3</v>
      </c>
      <c r="AI27" s="3">
        <f t="shared" si="2"/>
        <v>-1.0600706713780918E-3</v>
      </c>
      <c r="AJ27" s="3">
        <f t="shared" si="2"/>
        <v>-1.0793308148947653E-3</v>
      </c>
      <c r="AK27" s="3">
        <f t="shared" si="2"/>
        <v>-7.310026004045074E-2</v>
      </c>
      <c r="AL27" s="3">
        <f t="shared" si="2"/>
        <v>-4.7393364928909956E-3</v>
      </c>
      <c r="AM27" s="11">
        <f t="shared" si="2"/>
        <v>2.255639097744361E-3</v>
      </c>
    </row>
    <row r="28" spans="1:39" ht="15" thickBot="1" x14ac:dyDescent="0.35">
      <c r="A28" s="17"/>
      <c r="B28" s="13">
        <f t="shared" si="3"/>
        <v>-3.1152647975077881E-3</v>
      </c>
      <c r="C28" s="13">
        <f t="shared" si="2"/>
        <v>-5.4140127388535037E-3</v>
      </c>
      <c r="D28" s="13">
        <f t="shared" si="2"/>
        <v>-1.7331022530329291E-3</v>
      </c>
      <c r="E28" s="13">
        <f t="shared" si="2"/>
        <v>-3.4746351633078523E-3</v>
      </c>
      <c r="F28" s="13">
        <f t="shared" si="2"/>
        <v>-5.6593095642331638E-4</v>
      </c>
      <c r="G28" s="13">
        <f t="shared" si="2"/>
        <v>-5.7354925775978411E-3</v>
      </c>
      <c r="H28" s="13">
        <f t="shared" si="2"/>
        <v>-9.1435537945748248E-3</v>
      </c>
      <c r="I28" s="13">
        <f t="shared" si="2"/>
        <v>-6.1204343534057258E-3</v>
      </c>
      <c r="J28" s="13">
        <f t="shared" si="2"/>
        <v>-5.7581573896353169E-3</v>
      </c>
      <c r="K28" s="13">
        <f t="shared" si="2"/>
        <v>-3.5608308605341248E-2</v>
      </c>
      <c r="L28" s="13">
        <f t="shared" si="2"/>
        <v>-7.8585461689587421E-3</v>
      </c>
      <c r="M28" s="13">
        <f t="shared" si="2"/>
        <v>-1.9303466580873482E-3</v>
      </c>
      <c r="N28" s="13">
        <f t="shared" si="2"/>
        <v>0</v>
      </c>
      <c r="O28" s="13">
        <f t="shared" si="2"/>
        <v>-4.144101718860372E-2</v>
      </c>
      <c r="P28" s="13">
        <f t="shared" si="2"/>
        <v>-4.2785732440904856E-3</v>
      </c>
      <c r="Q28" s="13">
        <f t="shared" si="2"/>
        <v>0</v>
      </c>
      <c r="R28" s="13">
        <f t="shared" si="2"/>
        <v>9.7741094700260645E-3</v>
      </c>
      <c r="S28" s="13">
        <f t="shared" si="2"/>
        <v>0</v>
      </c>
      <c r="T28" s="13">
        <f t="shared" si="2"/>
        <v>-1.2295081967213116E-3</v>
      </c>
      <c r="U28" s="13">
        <f t="shared" si="2"/>
        <v>-2.3474178403755869E-3</v>
      </c>
      <c r="V28" s="13">
        <f t="shared" si="2"/>
        <v>-4.8923679060665359E-4</v>
      </c>
      <c r="W28" s="13">
        <f t="shared" si="2"/>
        <v>3.5063113604488082E-3</v>
      </c>
      <c r="X28" s="13">
        <f t="shared" si="2"/>
        <v>-2.9053680132816828E-3</v>
      </c>
      <c r="Y28" s="13">
        <f t="shared" si="2"/>
        <v>-3.2894736842105266E-3</v>
      </c>
      <c r="Z28" s="13">
        <f t="shared" si="2"/>
        <v>-7.9681274900398405E-3</v>
      </c>
      <c r="AA28" s="13">
        <f t="shared" si="2"/>
        <v>-4.7393364928909956E-3</v>
      </c>
      <c r="AB28" s="13">
        <f t="shared" si="2"/>
        <v>-8.948545861297539E-3</v>
      </c>
      <c r="AC28" s="13">
        <f t="shared" si="2"/>
        <v>0</v>
      </c>
      <c r="AD28" s="13">
        <f t="shared" si="2"/>
        <v>0</v>
      </c>
      <c r="AE28" s="13">
        <f t="shared" si="2"/>
        <v>-6.7979780373017256E-3</v>
      </c>
      <c r="AF28" s="13">
        <f t="shared" si="2"/>
        <v>-4.4784914555097227E-2</v>
      </c>
      <c r="AG28" s="13">
        <f t="shared" si="2"/>
        <v>-7.9486688373874743E-3</v>
      </c>
      <c r="AH28" s="13">
        <f t="shared" si="2"/>
        <v>-1.9538882375928096E-3</v>
      </c>
      <c r="AI28" s="13">
        <f t="shared" si="2"/>
        <v>-7.0671378091872788E-4</v>
      </c>
      <c r="AJ28" s="13">
        <f t="shared" si="2"/>
        <v>-5.3966540744738263E-4</v>
      </c>
      <c r="AK28" s="13">
        <f t="shared" si="2"/>
        <v>-4.1462005200809011E-2</v>
      </c>
      <c r="AL28" s="13">
        <f t="shared" si="2"/>
        <v>-3.1595576619273301E-3</v>
      </c>
      <c r="AM28" s="14">
        <f t="shared" si="2"/>
        <v>2.255639097744361E-3</v>
      </c>
    </row>
  </sheetData>
  <mergeCells count="4">
    <mergeCell ref="A18:AM18"/>
    <mergeCell ref="A12:AM12"/>
    <mergeCell ref="A24:AM24"/>
    <mergeCell ref="A6:AM6"/>
  </mergeCells>
  <conditionalFormatting sqref="A6:AM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2:AM1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8:AM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4:AM2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3AD4-D3B1-4B37-A96C-6E485CF4E89C}">
  <dimension ref="A1:H39"/>
  <sheetViews>
    <sheetView workbookViewId="0">
      <selection activeCell="I1" sqref="I1:Q1048576"/>
    </sheetView>
  </sheetViews>
  <sheetFormatPr defaultRowHeight="14.4" x14ac:dyDescent="0.3"/>
  <cols>
    <col min="1" max="1" width="14.6640625" bestFit="1" customWidth="1"/>
    <col min="2" max="2" width="8.6640625" bestFit="1" customWidth="1"/>
    <col min="7" max="7" width="14.21875" bestFit="1" customWidth="1"/>
    <col min="8" max="8" width="16.44140625" bestFit="1" customWidth="1"/>
  </cols>
  <sheetData>
    <row r="1" spans="1:8" x14ac:dyDescent="0.3">
      <c r="A1" t="s">
        <v>70</v>
      </c>
      <c r="B1" s="6" t="s">
        <v>69</v>
      </c>
      <c r="C1" s="7" t="s">
        <v>50</v>
      </c>
      <c r="D1" s="9" t="s">
        <v>56</v>
      </c>
      <c r="E1" s="9" t="s">
        <v>60</v>
      </c>
      <c r="F1" s="9" t="s">
        <v>58</v>
      </c>
      <c r="G1" s="6" t="s">
        <v>71</v>
      </c>
      <c r="H1" s="6" t="s">
        <v>72</v>
      </c>
    </row>
    <row r="2" spans="1:8" x14ac:dyDescent="0.3">
      <c r="A2" s="6" t="s">
        <v>10</v>
      </c>
      <c r="B2" s="18">
        <v>6.7880000000000003</v>
      </c>
      <c r="C2" s="18">
        <v>-0.53400000000000003</v>
      </c>
      <c r="D2" s="27">
        <v>-0.36699999999999999</v>
      </c>
      <c r="E2" s="18">
        <v>-0.5</v>
      </c>
      <c r="F2" s="27">
        <v>-0.30399999999999999</v>
      </c>
      <c r="G2" s="18">
        <v>0</v>
      </c>
      <c r="H2" s="18"/>
    </row>
    <row r="3" spans="1:8" x14ac:dyDescent="0.3">
      <c r="A3" s="6" t="s">
        <v>5</v>
      </c>
      <c r="B3" s="18">
        <v>6.9219999999999997</v>
      </c>
      <c r="C3" s="18">
        <v>-0.50800000000000001</v>
      </c>
      <c r="D3" s="27">
        <v>-0.34799999999999998</v>
      </c>
      <c r="E3" s="18">
        <v>-0.50600000000000001</v>
      </c>
      <c r="F3" s="27">
        <v>-0.28699999999999998</v>
      </c>
      <c r="G3" s="18">
        <v>1</v>
      </c>
      <c r="H3" s="18"/>
    </row>
    <row r="4" spans="1:8" x14ac:dyDescent="0.3">
      <c r="A4" s="6" t="s">
        <v>27</v>
      </c>
      <c r="B4" s="18">
        <v>4.2469999999999999</v>
      </c>
      <c r="C4" s="18">
        <v>-0.308</v>
      </c>
      <c r="D4" s="27">
        <v>-0.21199999999999999</v>
      </c>
      <c r="E4" s="18">
        <v>-0.308</v>
      </c>
      <c r="F4" s="27">
        <v>-0.17599999999999999</v>
      </c>
      <c r="G4" s="18">
        <v>1</v>
      </c>
      <c r="H4" s="18"/>
    </row>
    <row r="5" spans="1:8" x14ac:dyDescent="0.3">
      <c r="A5" s="6" t="s">
        <v>33</v>
      </c>
      <c r="B5" s="18">
        <v>25.324999999999999</v>
      </c>
      <c r="C5" s="18">
        <v>-0.17799999999999999</v>
      </c>
      <c r="D5" s="27">
        <v>-0.17</v>
      </c>
      <c r="E5" s="18">
        <v>-0.20799999999999999</v>
      </c>
      <c r="F5" s="27">
        <v>-0.155</v>
      </c>
      <c r="G5" s="18">
        <v>1</v>
      </c>
      <c r="H5" s="18"/>
    </row>
    <row r="6" spans="1:8" x14ac:dyDescent="0.3">
      <c r="A6" s="6" t="s">
        <v>26</v>
      </c>
      <c r="B6" s="18">
        <v>23.606000000000002</v>
      </c>
      <c r="C6" s="18">
        <v>-0.11799999999999999</v>
      </c>
      <c r="D6" s="27">
        <v>-0.112</v>
      </c>
      <c r="E6" s="18">
        <v>-0.13800000000000001</v>
      </c>
      <c r="F6" s="27">
        <v>-0.10100000000000001</v>
      </c>
      <c r="G6" s="18">
        <v>2</v>
      </c>
      <c r="H6" s="18"/>
    </row>
    <row r="7" spans="1:8" x14ac:dyDescent="0.3">
      <c r="A7" s="6" t="s">
        <v>9</v>
      </c>
      <c r="B7" s="18">
        <v>10.442</v>
      </c>
      <c r="C7" s="18">
        <v>-9.4E-2</v>
      </c>
      <c r="D7" s="27">
        <v>-8.6999999999999994E-2</v>
      </c>
      <c r="E7" s="18">
        <v>-0.111</v>
      </c>
      <c r="F7" s="27">
        <v>-8.3000000000000004E-2</v>
      </c>
      <c r="G7" s="18">
        <v>2</v>
      </c>
      <c r="H7" s="18"/>
    </row>
    <row r="8" spans="1:8" x14ac:dyDescent="0.3">
      <c r="A8" s="6" t="s">
        <v>18</v>
      </c>
      <c r="B8" s="18">
        <v>14.456</v>
      </c>
      <c r="C8" s="18">
        <v>-4.7E-2</v>
      </c>
      <c r="D8" s="27">
        <v>-4.5999999999999999E-2</v>
      </c>
      <c r="E8" s="18">
        <v>-5.6000000000000001E-2</v>
      </c>
      <c r="F8" s="27">
        <v>-4.2000000000000003E-2</v>
      </c>
      <c r="G8" s="18">
        <v>4</v>
      </c>
      <c r="H8" s="18"/>
    </row>
    <row r="9" spans="1:8" x14ac:dyDescent="0.3">
      <c r="A9" s="6" t="s">
        <v>31</v>
      </c>
      <c r="B9" s="18">
        <v>0.67400000000000004</v>
      </c>
      <c r="C9" s="18">
        <v>-4.4999999999999998E-2</v>
      </c>
      <c r="D9" s="27">
        <v>-0.03</v>
      </c>
      <c r="E9" s="18">
        <v>-4.4999999999999998E-2</v>
      </c>
      <c r="F9" s="27">
        <v>-2.4E-2</v>
      </c>
      <c r="G9" s="18">
        <v>2</v>
      </c>
      <c r="H9" s="18"/>
    </row>
    <row r="10" spans="1:8" x14ac:dyDescent="0.3">
      <c r="A10" s="6" t="s">
        <v>11</v>
      </c>
      <c r="B10" s="18">
        <v>5.7370000000000001</v>
      </c>
      <c r="C10" s="18">
        <v>-4.3999999999999997E-2</v>
      </c>
      <c r="D10" s="27">
        <v>-4.2999999999999997E-2</v>
      </c>
      <c r="E10" s="18">
        <v>-5.1999999999999998E-2</v>
      </c>
      <c r="F10" s="27">
        <v>-3.9E-2</v>
      </c>
      <c r="G10" s="18">
        <v>1</v>
      </c>
      <c r="H10" s="18"/>
    </row>
    <row r="11" spans="1:8" x14ac:dyDescent="0.3">
      <c r="A11" s="6" t="s">
        <v>34</v>
      </c>
      <c r="B11" s="18">
        <v>3.2810000000000001</v>
      </c>
      <c r="C11" s="18">
        <v>-3.4000000000000002E-2</v>
      </c>
      <c r="D11" s="27">
        <v>-3.3000000000000002E-2</v>
      </c>
      <c r="E11" s="18">
        <v>-0.04</v>
      </c>
      <c r="F11" s="27">
        <v>-0.03</v>
      </c>
      <c r="G11" s="18">
        <v>2</v>
      </c>
      <c r="H11" s="18"/>
    </row>
    <row r="12" spans="1:8" x14ac:dyDescent="0.3">
      <c r="A12" s="6" t="s">
        <v>24</v>
      </c>
      <c r="B12" s="18">
        <v>13.811999999999999</v>
      </c>
      <c r="C12" s="18">
        <v>-0.03</v>
      </c>
      <c r="D12" s="27">
        <v>-0.126</v>
      </c>
      <c r="E12" s="18">
        <v>3.2000000000000001E-2</v>
      </c>
      <c r="F12" s="27">
        <v>0.13500000000000001</v>
      </c>
      <c r="G12" s="18">
        <v>1</v>
      </c>
      <c r="H12" s="18">
        <v>0</v>
      </c>
    </row>
    <row r="13" spans="1:8" x14ac:dyDescent="0.3">
      <c r="A13" s="6" t="s">
        <v>29</v>
      </c>
      <c r="B13" s="18">
        <v>12.433</v>
      </c>
      <c r="C13" s="18">
        <v>-2.7E-2</v>
      </c>
      <c r="D13" s="27">
        <v>-2.5999999999999999E-2</v>
      </c>
      <c r="E13" s="18">
        <v>-0.03</v>
      </c>
      <c r="F13" s="27">
        <v>-2.4E-2</v>
      </c>
      <c r="G13" s="18">
        <v>2</v>
      </c>
      <c r="H13" s="18"/>
    </row>
    <row r="14" spans="1:8" x14ac:dyDescent="0.3">
      <c r="A14" s="6" t="s">
        <v>39</v>
      </c>
      <c r="B14" s="18">
        <v>3.14</v>
      </c>
      <c r="C14" s="18">
        <v>-0.02</v>
      </c>
      <c r="D14" s="27">
        <v>-1.9E-2</v>
      </c>
      <c r="E14" s="18">
        <v>-2.3E-2</v>
      </c>
      <c r="F14" s="27">
        <v>-1.7000000000000001E-2</v>
      </c>
      <c r="G14" s="18"/>
      <c r="H14" s="18"/>
    </row>
    <row r="15" spans="1:8" x14ac:dyDescent="0.3">
      <c r="A15" s="6" t="s">
        <v>37</v>
      </c>
      <c r="B15" s="18">
        <v>4.3170000000000002</v>
      </c>
      <c r="C15" s="18">
        <v>-1.9E-2</v>
      </c>
      <c r="D15" s="27">
        <v>-1.7999999999999999E-2</v>
      </c>
      <c r="E15" s="18">
        <v>-2.1000000000000001E-2</v>
      </c>
      <c r="F15" s="27">
        <v>-1.4999999999999999E-2</v>
      </c>
      <c r="G15" s="18"/>
      <c r="H15" s="18"/>
    </row>
    <row r="16" spans="1:8" x14ac:dyDescent="0.3">
      <c r="A16" s="6" t="s">
        <v>35</v>
      </c>
      <c r="B16" s="18">
        <v>2.964</v>
      </c>
      <c r="C16" s="18">
        <v>-1.9E-2</v>
      </c>
      <c r="D16" s="27">
        <v>-1.7999999999999999E-2</v>
      </c>
      <c r="E16" s="18">
        <v>-2.1999999999999999E-2</v>
      </c>
      <c r="F16" s="27">
        <v>-1.7000000000000001E-2</v>
      </c>
      <c r="G16" s="18"/>
      <c r="H16" s="18"/>
    </row>
    <row r="17" spans="1:8" x14ac:dyDescent="0.3">
      <c r="A17" s="6" t="s">
        <v>32</v>
      </c>
      <c r="B17" s="18">
        <v>1.042</v>
      </c>
      <c r="C17" s="18">
        <v>-7.0000000000000001E-3</v>
      </c>
      <c r="D17" s="27">
        <v>-7.0000000000000001E-3</v>
      </c>
      <c r="E17" s="18">
        <v>-8.9999999999999993E-3</v>
      </c>
      <c r="F17" s="27">
        <v>-6.0000000000000001E-3</v>
      </c>
      <c r="G17" s="18"/>
      <c r="H17" s="18"/>
    </row>
    <row r="18" spans="1:8" x14ac:dyDescent="0.3">
      <c r="A18" s="6" t="s">
        <v>16</v>
      </c>
      <c r="B18" s="18">
        <v>0.753</v>
      </c>
      <c r="C18" s="18">
        <v>-7.0000000000000001E-3</v>
      </c>
      <c r="D18" s="27">
        <v>-7.0000000000000001E-3</v>
      </c>
      <c r="E18" s="18">
        <v>-8.0000000000000002E-3</v>
      </c>
      <c r="F18" s="27">
        <v>-6.0000000000000001E-3</v>
      </c>
      <c r="G18" s="18"/>
      <c r="H18" s="18"/>
    </row>
    <row r="19" spans="1:8" x14ac:dyDescent="0.3">
      <c r="A19" s="6" t="s">
        <v>30</v>
      </c>
      <c r="B19" s="18">
        <v>0.50900000000000001</v>
      </c>
      <c r="C19" s="18">
        <v>-5.0000000000000001E-3</v>
      </c>
      <c r="D19" s="27">
        <v>-4.0000000000000001E-3</v>
      </c>
      <c r="E19" s="18">
        <v>-6.0000000000000001E-3</v>
      </c>
      <c r="F19" s="27">
        <v>-4.0000000000000001E-3</v>
      </c>
      <c r="G19" s="18"/>
      <c r="H19" s="18"/>
    </row>
    <row r="20" spans="1:8" x14ac:dyDescent="0.3">
      <c r="A20" s="6" t="s">
        <v>8</v>
      </c>
      <c r="B20" s="18">
        <v>2.5590000000000002</v>
      </c>
      <c r="C20" s="18">
        <v>-5.0000000000000001E-3</v>
      </c>
      <c r="D20" s="27">
        <v>-5.0000000000000001E-3</v>
      </c>
      <c r="E20" s="18">
        <v>-6.0000000000000001E-3</v>
      </c>
      <c r="F20" s="27">
        <v>-5.0000000000000001E-3</v>
      </c>
      <c r="G20" s="18"/>
      <c r="H20" s="18"/>
    </row>
    <row r="21" spans="1:8" x14ac:dyDescent="0.3">
      <c r="A21" s="6" t="s">
        <v>22</v>
      </c>
      <c r="B21" s="18">
        <v>2.44</v>
      </c>
      <c r="C21" s="18">
        <v>-4.0000000000000001E-3</v>
      </c>
      <c r="D21" s="27">
        <v>-3.0000000000000001E-3</v>
      </c>
      <c r="E21" s="18">
        <v>-4.0000000000000001E-3</v>
      </c>
      <c r="F21" s="27">
        <v>-3.0000000000000001E-3</v>
      </c>
      <c r="G21" s="18"/>
      <c r="H21" s="18"/>
    </row>
    <row r="22" spans="1:8" x14ac:dyDescent="0.3">
      <c r="A22" s="6" t="s">
        <v>14</v>
      </c>
      <c r="B22" s="18">
        <v>0.44700000000000001</v>
      </c>
      <c r="C22" s="18">
        <v>-4.0000000000000001E-3</v>
      </c>
      <c r="D22" s="27">
        <v>-4.0000000000000001E-3</v>
      </c>
      <c r="E22" s="18">
        <v>-5.0000000000000001E-3</v>
      </c>
      <c r="F22" s="27">
        <v>-4.0000000000000001E-3</v>
      </c>
      <c r="G22" s="18"/>
      <c r="H22" s="18"/>
    </row>
    <row r="23" spans="1:8" x14ac:dyDescent="0.3">
      <c r="A23" s="6" t="s">
        <v>7</v>
      </c>
      <c r="B23" s="18">
        <v>2.83</v>
      </c>
      <c r="C23" s="18">
        <v>-3.0000000000000001E-3</v>
      </c>
      <c r="D23" s="27">
        <v>-3.0000000000000001E-3</v>
      </c>
      <c r="E23" s="18">
        <v>-3.0000000000000001E-3</v>
      </c>
      <c r="F23" s="27">
        <v>-2E-3</v>
      </c>
      <c r="G23" s="18"/>
      <c r="H23" s="18"/>
    </row>
    <row r="24" spans="1:8" x14ac:dyDescent="0.3">
      <c r="A24" s="6" t="s">
        <v>36</v>
      </c>
      <c r="B24" s="18">
        <v>1.7669999999999999</v>
      </c>
      <c r="C24" s="18">
        <v>-2E-3</v>
      </c>
      <c r="D24" s="27">
        <v>-2E-3</v>
      </c>
      <c r="E24" s="18">
        <v>-2E-3</v>
      </c>
      <c r="F24" s="27">
        <v>-1E-3</v>
      </c>
      <c r="G24" s="18"/>
      <c r="H24" s="18"/>
    </row>
    <row r="25" spans="1:8" x14ac:dyDescent="0.3">
      <c r="A25" s="6" t="s">
        <v>21</v>
      </c>
      <c r="B25" s="18">
        <v>0.85199999999999998</v>
      </c>
      <c r="C25" s="18">
        <v>-2E-3</v>
      </c>
      <c r="D25" s="27">
        <v>-2E-3</v>
      </c>
      <c r="E25" s="18">
        <v>-2E-3</v>
      </c>
      <c r="F25" s="27">
        <v>-2E-3</v>
      </c>
      <c r="G25" s="18"/>
      <c r="H25" s="18"/>
    </row>
    <row r="26" spans="1:8" x14ac:dyDescent="0.3">
      <c r="A26" s="6" t="s">
        <v>19</v>
      </c>
      <c r="B26" s="18">
        <v>1.4259999999999999</v>
      </c>
      <c r="C26" s="18">
        <v>-2E-3</v>
      </c>
      <c r="D26" s="27">
        <v>-7.0000000000000001E-3</v>
      </c>
      <c r="E26" s="18">
        <v>1E-3</v>
      </c>
      <c r="F26" s="27">
        <v>5.0000000000000001E-3</v>
      </c>
      <c r="G26" s="18"/>
      <c r="H26" s="18"/>
    </row>
    <row r="27" spans="1:8" x14ac:dyDescent="0.3">
      <c r="A27" s="6" t="s">
        <v>17</v>
      </c>
      <c r="B27" s="18">
        <v>0.60799999999999998</v>
      </c>
      <c r="C27" s="18">
        <v>-2E-3</v>
      </c>
      <c r="D27" s="27">
        <v>-2E-3</v>
      </c>
      <c r="E27" s="18">
        <v>-2E-3</v>
      </c>
      <c r="F27" s="27">
        <v>-2E-3</v>
      </c>
      <c r="G27" s="18"/>
      <c r="H27" s="18"/>
    </row>
    <row r="28" spans="1:8" x14ac:dyDescent="0.3">
      <c r="A28" s="6" t="s">
        <v>4</v>
      </c>
      <c r="B28" s="18">
        <v>0.63300000000000001</v>
      </c>
      <c r="C28" s="18">
        <v>-2E-3</v>
      </c>
      <c r="D28" s="27">
        <v>-2E-3</v>
      </c>
      <c r="E28" s="18">
        <v>-3.0000000000000001E-3</v>
      </c>
      <c r="F28" s="27">
        <v>-2E-3</v>
      </c>
      <c r="G28" s="18"/>
      <c r="H28" s="18"/>
    </row>
    <row r="29" spans="1:8" x14ac:dyDescent="0.3">
      <c r="A29" s="6" t="s">
        <v>40</v>
      </c>
      <c r="B29" s="18">
        <v>0.32100000000000001</v>
      </c>
      <c r="C29" s="18">
        <v>-1E-3</v>
      </c>
      <c r="D29" s="27">
        <v>-1E-3</v>
      </c>
      <c r="E29" s="18">
        <v>-1E-3</v>
      </c>
      <c r="F29" s="27">
        <v>-1E-3</v>
      </c>
      <c r="G29" s="18"/>
      <c r="H29" s="18"/>
    </row>
    <row r="30" spans="1:8" x14ac:dyDescent="0.3">
      <c r="A30" s="6" t="s">
        <v>38</v>
      </c>
      <c r="B30" s="18">
        <v>0.57699999999999996</v>
      </c>
      <c r="C30" s="18">
        <v>-1E-3</v>
      </c>
      <c r="D30" s="27">
        <v>-1E-3</v>
      </c>
      <c r="E30" s="18">
        <v>-1E-3</v>
      </c>
      <c r="F30" s="27">
        <v>-1E-3</v>
      </c>
      <c r="G30" s="18"/>
      <c r="H30" s="18"/>
    </row>
    <row r="31" spans="1:8" x14ac:dyDescent="0.3">
      <c r="A31" s="6" t="s">
        <v>25</v>
      </c>
      <c r="B31" s="18">
        <v>0.307</v>
      </c>
      <c r="C31" s="18">
        <v>-1E-3</v>
      </c>
      <c r="D31" s="27">
        <v>-1E-3</v>
      </c>
      <c r="E31" s="18">
        <v>-1E-3</v>
      </c>
      <c r="F31" s="27">
        <v>0</v>
      </c>
      <c r="G31" s="18"/>
      <c r="H31" s="18"/>
    </row>
    <row r="32" spans="1:8" x14ac:dyDescent="0.3">
      <c r="A32" s="6" t="s">
        <v>23</v>
      </c>
      <c r="B32" s="18">
        <v>0.27800000000000002</v>
      </c>
      <c r="C32" s="18">
        <v>-1E-3</v>
      </c>
      <c r="D32" s="27">
        <v>-1E-3</v>
      </c>
      <c r="E32" s="18">
        <v>0</v>
      </c>
      <c r="F32" s="27">
        <v>0</v>
      </c>
      <c r="G32" s="18"/>
      <c r="H32" s="18"/>
    </row>
    <row r="33" spans="1:8" x14ac:dyDescent="0.3">
      <c r="A33" s="6" t="s">
        <v>20</v>
      </c>
      <c r="B33" s="18">
        <v>2.044</v>
      </c>
      <c r="C33" s="18">
        <v>-1E-3</v>
      </c>
      <c r="D33" s="27">
        <v>-1E-3</v>
      </c>
      <c r="E33" s="18">
        <v>-2E-3</v>
      </c>
      <c r="F33" s="27">
        <v>-1E-3</v>
      </c>
      <c r="G33" s="18"/>
      <c r="H33" s="18"/>
    </row>
    <row r="34" spans="1:8" x14ac:dyDescent="0.3">
      <c r="A34" s="6" t="s">
        <v>15</v>
      </c>
      <c r="B34" s="18">
        <v>0.21099999999999999</v>
      </c>
      <c r="C34" s="18">
        <v>-1E-3</v>
      </c>
      <c r="D34" s="27">
        <v>-1E-3</v>
      </c>
      <c r="E34" s="18">
        <v>-1E-3</v>
      </c>
      <c r="F34" s="27">
        <v>-1E-3</v>
      </c>
      <c r="G34" s="18"/>
      <c r="H34" s="18"/>
    </row>
    <row r="35" spans="1:8" x14ac:dyDescent="0.3">
      <c r="A35" s="6" t="s">
        <v>6</v>
      </c>
      <c r="B35" s="18">
        <v>1.853</v>
      </c>
      <c r="C35" s="18">
        <v>-1E-3</v>
      </c>
      <c r="D35" s="27">
        <v>-1E-3</v>
      </c>
      <c r="E35" s="18">
        <v>-2E-3</v>
      </c>
      <c r="F35" s="27">
        <v>-1E-3</v>
      </c>
      <c r="G35" s="18"/>
      <c r="H35" s="18"/>
    </row>
    <row r="36" spans="1:8" x14ac:dyDescent="0.3">
      <c r="A36" s="6" t="s">
        <v>28</v>
      </c>
      <c r="B36" s="18">
        <v>0.27400000000000002</v>
      </c>
      <c r="C36" s="18">
        <v>0</v>
      </c>
      <c r="D36" s="27">
        <v>0</v>
      </c>
      <c r="E36" s="18">
        <v>0</v>
      </c>
      <c r="F36" s="27">
        <v>0</v>
      </c>
      <c r="G36" s="18"/>
      <c r="H36" s="18"/>
    </row>
    <row r="37" spans="1:8" x14ac:dyDescent="0.3">
      <c r="A37" s="6" t="s">
        <v>13</v>
      </c>
      <c r="B37" s="18">
        <v>0.16300000000000001</v>
      </c>
      <c r="C37" s="18">
        <v>0</v>
      </c>
      <c r="D37" s="27">
        <v>0</v>
      </c>
      <c r="E37" s="18">
        <v>0</v>
      </c>
      <c r="F37" s="27">
        <v>0</v>
      </c>
      <c r="G37" s="18"/>
      <c r="H37" s="18"/>
    </row>
    <row r="38" spans="1:8" x14ac:dyDescent="0.3">
      <c r="A38" s="6" t="s">
        <v>12</v>
      </c>
      <c r="B38" s="18">
        <v>0.374</v>
      </c>
      <c r="C38" s="18">
        <v>0</v>
      </c>
      <c r="D38" s="27">
        <v>0</v>
      </c>
      <c r="E38" s="18">
        <v>0</v>
      </c>
      <c r="F38" s="27">
        <v>0</v>
      </c>
      <c r="G38" s="18"/>
      <c r="H38" s="18"/>
    </row>
    <row r="39" spans="1:8" x14ac:dyDescent="0.3">
      <c r="A39" s="6" t="s">
        <v>3</v>
      </c>
      <c r="B39" s="18">
        <v>1.33</v>
      </c>
      <c r="C39" s="18">
        <v>3.0000000000000001E-3</v>
      </c>
      <c r="D39" s="28">
        <v>3.0000000000000001E-3</v>
      </c>
      <c r="E39" s="18">
        <v>3.0000000000000001E-3</v>
      </c>
      <c r="F39" s="28">
        <v>3.0000000000000001E-3</v>
      </c>
      <c r="G39" s="18"/>
      <c r="H39" s="18"/>
    </row>
  </sheetData>
  <conditionalFormatting sqref="C1:F3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36CB-9DCF-4ECF-8E0E-AF9B9E8FA57D}">
  <dimension ref="A1:D19"/>
  <sheetViews>
    <sheetView zoomScaleNormal="100" workbookViewId="0">
      <selection activeCell="E1" sqref="E1:E1048576"/>
    </sheetView>
  </sheetViews>
  <sheetFormatPr defaultRowHeight="14.4" x14ac:dyDescent="0.3"/>
  <cols>
    <col min="1" max="1" width="5.109375" customWidth="1"/>
    <col min="2" max="4" width="14.6640625" bestFit="1" customWidth="1"/>
  </cols>
  <sheetData>
    <row r="1" spans="1:4" x14ac:dyDescent="0.3">
      <c r="B1" s="1" t="s">
        <v>65</v>
      </c>
      <c r="C1" s="1" t="s">
        <v>66</v>
      </c>
      <c r="D1" s="1" t="s">
        <v>67</v>
      </c>
    </row>
    <row r="2" spans="1:4" x14ac:dyDescent="0.3">
      <c r="A2" s="25" t="s">
        <v>42</v>
      </c>
      <c r="B2" s="18">
        <v>72.917141746280564</v>
      </c>
      <c r="C2" s="18">
        <v>61.104683685648439</v>
      </c>
      <c r="D2" s="19">
        <v>11.812458060632119</v>
      </c>
    </row>
    <row r="3" spans="1:4" x14ac:dyDescent="0.3">
      <c r="A3" s="25" t="s">
        <v>43</v>
      </c>
      <c r="B3" s="18">
        <v>69.988553180264319</v>
      </c>
      <c r="C3" s="18">
        <v>59.383954235060727</v>
      </c>
      <c r="D3" s="19">
        <v>10.60459894520358</v>
      </c>
    </row>
    <row r="4" spans="1:4" x14ac:dyDescent="0.3">
      <c r="A4" s="25" t="s">
        <v>45</v>
      </c>
      <c r="B4" s="20">
        <v>70.214593300000004</v>
      </c>
      <c r="C4" s="20">
        <v>59.33773747</v>
      </c>
      <c r="D4" s="20">
        <v>10.87685583</v>
      </c>
    </row>
    <row r="5" spans="1:4" x14ac:dyDescent="0.3">
      <c r="A5" s="25" t="s">
        <v>44</v>
      </c>
      <c r="B5" s="18">
        <v>69.957979961328718</v>
      </c>
      <c r="C5" s="18">
        <v>59.422370214458468</v>
      </c>
      <c r="D5" s="19">
        <v>10.535609746870239</v>
      </c>
    </row>
    <row r="6" spans="1:4" x14ac:dyDescent="0.3">
      <c r="A6" s="26" t="s">
        <v>41</v>
      </c>
      <c r="B6" s="18">
        <v>72.420161667275451</v>
      </c>
      <c r="C6" s="18">
        <v>61.432107490803041</v>
      </c>
      <c r="D6" s="19">
        <v>10.98805417647241</v>
      </c>
    </row>
    <row r="7" spans="1:4" x14ac:dyDescent="0.3">
      <c r="A7" s="6"/>
      <c r="B7" s="18"/>
      <c r="C7" s="18"/>
      <c r="D7" s="19"/>
    </row>
    <row r="8" spans="1:4" x14ac:dyDescent="0.3">
      <c r="B8" s="1" t="s">
        <v>65</v>
      </c>
      <c r="C8" s="1" t="s">
        <v>66</v>
      </c>
      <c r="D8" s="1" t="s">
        <v>68</v>
      </c>
    </row>
    <row r="9" spans="1:4" x14ac:dyDescent="0.3">
      <c r="A9" t="s">
        <v>43</v>
      </c>
      <c r="B9" s="18">
        <f t="shared" ref="B9:D12" si="0">B$2-B3</f>
        <v>2.928588566016245</v>
      </c>
      <c r="C9" s="18">
        <f t="shared" si="0"/>
        <v>1.7207294505877115</v>
      </c>
      <c r="D9" s="19">
        <f t="shared" si="0"/>
        <v>1.2078591154285387</v>
      </c>
    </row>
    <row r="10" spans="1:4" x14ac:dyDescent="0.3">
      <c r="A10" t="s">
        <v>45</v>
      </c>
      <c r="B10" s="18">
        <f t="shared" si="0"/>
        <v>2.7025484462805593</v>
      </c>
      <c r="C10" s="18">
        <f t="shared" si="0"/>
        <v>1.7669462156484386</v>
      </c>
      <c r="D10" s="19">
        <f t="shared" si="0"/>
        <v>0.935602230632119</v>
      </c>
    </row>
    <row r="11" spans="1:4" x14ac:dyDescent="0.3">
      <c r="A11" t="s">
        <v>44</v>
      </c>
      <c r="B11" s="18">
        <f t="shared" si="0"/>
        <v>2.9591617849518457</v>
      </c>
      <c r="C11" s="18">
        <f t="shared" si="0"/>
        <v>1.6823134711899712</v>
      </c>
      <c r="D11" s="19">
        <f t="shared" si="0"/>
        <v>1.2768483137618798</v>
      </c>
    </row>
    <row r="12" spans="1:4" x14ac:dyDescent="0.3">
      <c r="A12" s="1" t="s">
        <v>41</v>
      </c>
      <c r="B12" s="18">
        <f t="shared" si="0"/>
        <v>0.49698007900511243</v>
      </c>
      <c r="C12" s="18">
        <f t="shared" si="0"/>
        <v>-0.32742380515460212</v>
      </c>
      <c r="D12" s="19">
        <f t="shared" si="0"/>
        <v>0.82440388415970922</v>
      </c>
    </row>
    <row r="15" spans="1:4" x14ac:dyDescent="0.3">
      <c r="B15" s="2" t="s">
        <v>46</v>
      </c>
      <c r="C15" s="2" t="s">
        <v>47</v>
      </c>
      <c r="D15" s="2" t="s">
        <v>48</v>
      </c>
    </row>
    <row r="16" spans="1:4" x14ac:dyDescent="0.3">
      <c r="A16" t="s">
        <v>43</v>
      </c>
      <c r="B16" s="21">
        <f t="shared" ref="B16:D19" si="1">B3/B$2</f>
        <v>0.95983676134472684</v>
      </c>
      <c r="C16" s="21">
        <f t="shared" si="1"/>
        <v>0.9718396471956231</v>
      </c>
      <c r="D16" s="21">
        <f t="shared" si="1"/>
        <v>0.89774701343033569</v>
      </c>
    </row>
    <row r="17" spans="1:4" x14ac:dyDescent="0.3">
      <c r="A17" t="s">
        <v>45</v>
      </c>
      <c r="B17" s="21">
        <f t="shared" si="1"/>
        <v>0.96293671993227281</v>
      </c>
      <c r="C17" s="21">
        <f t="shared" si="1"/>
        <v>0.97108329330794918</v>
      </c>
      <c r="D17" s="21">
        <f t="shared" si="1"/>
        <v>0.92079529714901254</v>
      </c>
    </row>
    <row r="18" spans="1:4" x14ac:dyDescent="0.3">
      <c r="A18" t="s">
        <v>44</v>
      </c>
      <c r="B18" s="21">
        <f t="shared" si="1"/>
        <v>0.95941747421685264</v>
      </c>
      <c r="C18" s="21">
        <f t="shared" si="1"/>
        <v>0.97246833843630398</v>
      </c>
      <c r="D18" s="21">
        <f t="shared" si="1"/>
        <v>0.89190663728006903</v>
      </c>
    </row>
    <row r="19" spans="1:4" x14ac:dyDescent="0.3">
      <c r="A19" s="1" t="s">
        <v>41</v>
      </c>
      <c r="B19" s="21">
        <f t="shared" si="1"/>
        <v>0.99318431760895975</v>
      </c>
      <c r="C19" s="21">
        <f t="shared" si="1"/>
        <v>1.0053584076605162</v>
      </c>
      <c r="D19" s="21">
        <f t="shared" si="1"/>
        <v>0.93020894720403413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6396-98C6-4322-A0F0-D1CC6C8DC1BE}">
  <dimension ref="A1:AG29"/>
  <sheetViews>
    <sheetView zoomScale="65" workbookViewId="0">
      <pane xSplit="1" topLeftCell="B1" activePane="topRight" state="frozen"/>
      <selection pane="topRight" activeCellId="1" sqref="A1:AG1048576 A1:AG1048576"/>
    </sheetView>
  </sheetViews>
  <sheetFormatPr defaultRowHeight="14.4" x14ac:dyDescent="0.3"/>
  <cols>
    <col min="1" max="1" width="15.6640625" bestFit="1" customWidth="1"/>
  </cols>
  <sheetData>
    <row r="1" spans="1:33" x14ac:dyDescent="0.3">
      <c r="A1" s="18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3" x14ac:dyDescent="0.3">
      <c r="B2" s="6" t="s">
        <v>40</v>
      </c>
      <c r="C2" s="6" t="s">
        <v>39</v>
      </c>
      <c r="D2" s="6" t="s">
        <v>38</v>
      </c>
      <c r="E2" s="6" t="s">
        <v>37</v>
      </c>
      <c r="F2" s="6" t="s">
        <v>36</v>
      </c>
      <c r="G2" s="6" t="s">
        <v>35</v>
      </c>
      <c r="H2" s="6" t="s">
        <v>33</v>
      </c>
      <c r="I2" s="6" t="s">
        <v>29</v>
      </c>
      <c r="J2" s="6" t="s">
        <v>28</v>
      </c>
      <c r="K2" s="6" t="s">
        <v>27</v>
      </c>
      <c r="L2" s="6" t="s">
        <v>26</v>
      </c>
      <c r="M2" s="6" t="s">
        <v>25</v>
      </c>
      <c r="N2" s="6" t="s">
        <v>24</v>
      </c>
      <c r="O2" s="6" t="s">
        <v>23</v>
      </c>
      <c r="P2" s="6" t="s">
        <v>22</v>
      </c>
      <c r="Q2" s="6" t="s">
        <v>21</v>
      </c>
      <c r="R2" s="6" t="s">
        <v>20</v>
      </c>
      <c r="S2" s="6" t="s">
        <v>19</v>
      </c>
      <c r="T2" s="6" t="s">
        <v>18</v>
      </c>
      <c r="U2" s="6" t="s">
        <v>17</v>
      </c>
      <c r="V2" s="6" t="s">
        <v>16</v>
      </c>
      <c r="W2" s="6" t="s">
        <v>15</v>
      </c>
      <c r="X2" s="6" t="s">
        <v>13</v>
      </c>
      <c r="Y2" s="6" t="s">
        <v>12</v>
      </c>
      <c r="Z2" s="6" t="s">
        <v>10</v>
      </c>
      <c r="AA2" s="6" t="s">
        <v>9</v>
      </c>
      <c r="AB2" s="6" t="s">
        <v>8</v>
      </c>
      <c r="AC2" s="6" t="s">
        <v>7</v>
      </c>
      <c r="AD2" s="6" t="s">
        <v>6</v>
      </c>
      <c r="AE2" s="6" t="s">
        <v>5</v>
      </c>
      <c r="AF2" s="6" t="s">
        <v>4</v>
      </c>
      <c r="AG2" s="6" t="s">
        <v>3</v>
      </c>
    </row>
    <row r="3" spans="1:33" x14ac:dyDescent="0.3">
      <c r="A3" s="6" t="s">
        <v>2</v>
      </c>
      <c r="B3">
        <v>47.500999999999998</v>
      </c>
      <c r="C3">
        <v>49.944000000000003</v>
      </c>
      <c r="D3">
        <v>47.597000000000001</v>
      </c>
      <c r="E3">
        <v>50.825000000000003</v>
      </c>
      <c r="F3">
        <v>47.125</v>
      </c>
      <c r="G3">
        <v>51.39</v>
      </c>
      <c r="H3">
        <v>51.686</v>
      </c>
      <c r="I3">
        <v>50.831000000000003</v>
      </c>
      <c r="J3">
        <v>50.831000000000003</v>
      </c>
      <c r="K3">
        <v>50.895000000000003</v>
      </c>
      <c r="L3">
        <v>51.201000000000001</v>
      </c>
      <c r="M3">
        <v>46.94</v>
      </c>
      <c r="N3">
        <v>46.302</v>
      </c>
      <c r="O3">
        <v>36.18</v>
      </c>
      <c r="P3">
        <v>47.213999999999999</v>
      </c>
      <c r="Q3">
        <v>47.698</v>
      </c>
      <c r="R3">
        <v>46.944000000000003</v>
      </c>
      <c r="S3">
        <v>49.045999999999999</v>
      </c>
      <c r="T3">
        <v>51.195</v>
      </c>
      <c r="U3">
        <v>51.195</v>
      </c>
      <c r="V3">
        <v>61.816000000000003</v>
      </c>
      <c r="W3">
        <v>52.320999999999998</v>
      </c>
      <c r="X3">
        <v>47.570999999999998</v>
      </c>
      <c r="Y3">
        <v>47.168999999999997</v>
      </c>
      <c r="Z3">
        <v>50.783999999999999</v>
      </c>
      <c r="AA3">
        <v>61.816000000000003</v>
      </c>
      <c r="AB3">
        <v>50.831000000000003</v>
      </c>
      <c r="AC3">
        <v>47.095999999999997</v>
      </c>
      <c r="AD3">
        <v>47.113999999999997</v>
      </c>
      <c r="AE3">
        <v>50.746000000000002</v>
      </c>
      <c r="AF3">
        <v>48.292999999999999</v>
      </c>
      <c r="AG3">
        <v>45.793999999999997</v>
      </c>
    </row>
    <row r="4" spans="1:33" x14ac:dyDescent="0.3">
      <c r="A4" s="6" t="s">
        <v>1</v>
      </c>
      <c r="B4">
        <v>0</v>
      </c>
      <c r="C4">
        <v>1.7789999999999999</v>
      </c>
      <c r="D4">
        <v>0.115</v>
      </c>
      <c r="E4">
        <v>3.4</v>
      </c>
      <c r="F4">
        <v>1.4530000000000001</v>
      </c>
      <c r="G4">
        <v>0.38</v>
      </c>
      <c r="H4">
        <v>3.1469999999999998</v>
      </c>
      <c r="I4">
        <v>6.0810000000000004</v>
      </c>
      <c r="J4">
        <v>0.33400000000000002</v>
      </c>
      <c r="K4">
        <v>1.3</v>
      </c>
      <c r="L4">
        <v>9.6370000000000005</v>
      </c>
      <c r="M4">
        <v>8.3000000000000004E-2</v>
      </c>
      <c r="N4">
        <v>9.6170000000000009</v>
      </c>
      <c r="O4">
        <v>0.27</v>
      </c>
      <c r="P4">
        <v>0.83699999999999997</v>
      </c>
      <c r="Q4">
        <v>0.23499999999999999</v>
      </c>
      <c r="R4">
        <v>1.169</v>
      </c>
      <c r="S4">
        <v>0.16900000000000001</v>
      </c>
      <c r="T4">
        <v>3.7210000000000001</v>
      </c>
      <c r="U4">
        <v>2.1429999999999998</v>
      </c>
      <c r="V4">
        <v>0.71299999999999997</v>
      </c>
      <c r="W4">
        <v>0</v>
      </c>
      <c r="X4">
        <v>2.4E-2</v>
      </c>
      <c r="Y4">
        <v>0.17</v>
      </c>
      <c r="Z4">
        <v>0.24299999999999999</v>
      </c>
      <c r="AA4">
        <v>2.028</v>
      </c>
      <c r="AB4">
        <v>1.9330000000000001</v>
      </c>
      <c r="AC4">
        <v>1.72</v>
      </c>
      <c r="AD4">
        <v>0.72399999999999998</v>
      </c>
      <c r="AE4">
        <v>1.083</v>
      </c>
      <c r="AF4">
        <v>0.44900000000000001</v>
      </c>
      <c r="AG4">
        <v>0.32400000000000001</v>
      </c>
    </row>
    <row r="5" spans="1:33" x14ac:dyDescent="0.3">
      <c r="A5" s="6" t="s">
        <v>0</v>
      </c>
      <c r="B5">
        <v>0.32100000000000001</v>
      </c>
      <c r="C5">
        <v>3.14</v>
      </c>
      <c r="D5">
        <v>0.57699999999999996</v>
      </c>
      <c r="E5">
        <v>4.3170000000000002</v>
      </c>
      <c r="F5">
        <v>1.7669999999999999</v>
      </c>
      <c r="G5">
        <v>2.964</v>
      </c>
      <c r="H5">
        <v>25.324999999999999</v>
      </c>
      <c r="I5">
        <v>12.433</v>
      </c>
      <c r="J5">
        <v>0.27400000000000002</v>
      </c>
      <c r="K5">
        <v>4.2469999999999999</v>
      </c>
      <c r="L5">
        <v>23.606000000000002</v>
      </c>
      <c r="M5">
        <v>0.307</v>
      </c>
      <c r="N5">
        <v>13.811999999999999</v>
      </c>
      <c r="O5">
        <v>0.27800000000000002</v>
      </c>
      <c r="P5">
        <v>2.44</v>
      </c>
      <c r="Q5">
        <v>0.85199999999999998</v>
      </c>
      <c r="R5">
        <v>2.044</v>
      </c>
      <c r="S5">
        <v>1.4259999999999999</v>
      </c>
      <c r="T5">
        <v>14.456</v>
      </c>
      <c r="U5">
        <v>0.60799999999999998</v>
      </c>
      <c r="V5">
        <v>0.753</v>
      </c>
      <c r="W5">
        <v>0.21099999999999999</v>
      </c>
      <c r="X5">
        <v>0.16300000000000001</v>
      </c>
      <c r="Y5">
        <v>0.374</v>
      </c>
      <c r="Z5">
        <v>6.7880000000000003</v>
      </c>
      <c r="AA5">
        <v>10.442</v>
      </c>
      <c r="AB5">
        <v>2.5590000000000002</v>
      </c>
      <c r="AC5">
        <v>2.83</v>
      </c>
      <c r="AD5">
        <v>1.853</v>
      </c>
      <c r="AE5">
        <v>6.9219999999999997</v>
      </c>
      <c r="AF5">
        <v>0.63300000000000001</v>
      </c>
      <c r="AG5">
        <v>1.33</v>
      </c>
    </row>
    <row r="6" spans="1:33" ht="15" thickBot="1" x14ac:dyDescent="0.35">
      <c r="A6" s="6"/>
    </row>
    <row r="7" spans="1:33" x14ac:dyDescent="0.3">
      <c r="A7" s="29" t="s">
        <v>51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spans="1:33" x14ac:dyDescent="0.3">
      <c r="A8" s="7" t="s">
        <v>49</v>
      </c>
      <c r="B8">
        <v>0</v>
      </c>
      <c r="C8">
        <v>-2.5999999999999999E-2</v>
      </c>
      <c r="D8">
        <v>0</v>
      </c>
      <c r="E8">
        <v>-3.5000000000000003E-2</v>
      </c>
      <c r="F8">
        <v>-1.2999999999999999E-2</v>
      </c>
      <c r="G8">
        <v>0</v>
      </c>
      <c r="H8">
        <v>-0.19600000000000001</v>
      </c>
      <c r="I8">
        <v>-0.183</v>
      </c>
      <c r="J8">
        <v>0</v>
      </c>
      <c r="K8">
        <v>-0.104</v>
      </c>
      <c r="L8">
        <v>-0.108</v>
      </c>
      <c r="M8">
        <v>0</v>
      </c>
      <c r="N8">
        <v>-0.373</v>
      </c>
      <c r="O8">
        <v>1E-3</v>
      </c>
      <c r="P8">
        <v>-2.1999999999999999E-2</v>
      </c>
      <c r="Q8">
        <v>-1.4E-2</v>
      </c>
      <c r="R8">
        <v>5.0000000000000001E-3</v>
      </c>
      <c r="S8">
        <v>-2E-3</v>
      </c>
      <c r="T8">
        <v>-0.18099999999999999</v>
      </c>
      <c r="U8">
        <v>-1.2E-2</v>
      </c>
      <c r="V8">
        <v>-2E-3</v>
      </c>
      <c r="W8">
        <v>0</v>
      </c>
      <c r="X8">
        <v>0</v>
      </c>
      <c r="Y8">
        <v>-3.0000000000000001E-3</v>
      </c>
      <c r="Z8">
        <v>-8.7999999999999995E-2</v>
      </c>
      <c r="AA8">
        <v>-0.10100000000000001</v>
      </c>
      <c r="AB8">
        <v>-2E-3</v>
      </c>
      <c r="AC8">
        <v>-0.02</v>
      </c>
      <c r="AD8">
        <v>-2E-3</v>
      </c>
      <c r="AE8">
        <v>-2.5000000000000001E-2</v>
      </c>
      <c r="AF8">
        <v>-1.2E-2</v>
      </c>
      <c r="AG8">
        <v>0</v>
      </c>
    </row>
    <row r="9" spans="1:33" x14ac:dyDescent="0.3">
      <c r="A9" s="9" t="s">
        <v>55</v>
      </c>
      <c r="B9" s="4">
        <v>0</v>
      </c>
      <c r="C9" s="4">
        <v>-2.5000000000000001E-2</v>
      </c>
      <c r="D9" s="4">
        <v>0</v>
      </c>
      <c r="E9" s="4">
        <v>-3.3000000000000002E-2</v>
      </c>
      <c r="F9" s="4">
        <v>-1.0999999999999999E-2</v>
      </c>
      <c r="G9" s="4">
        <v>0</v>
      </c>
      <c r="H9" s="4">
        <v>-0.16300000000000001</v>
      </c>
      <c r="I9" s="4">
        <v>-0.17599999999999999</v>
      </c>
      <c r="J9" s="4">
        <v>0</v>
      </c>
      <c r="K9" s="4">
        <v>-2.4E-2</v>
      </c>
      <c r="L9" s="4">
        <v>-9.8000000000000004E-2</v>
      </c>
      <c r="M9" s="4">
        <v>0</v>
      </c>
      <c r="N9" s="4">
        <v>-0.71899999999999997</v>
      </c>
      <c r="O9" s="4">
        <v>1.2999999999999999E-2</v>
      </c>
      <c r="P9" s="4">
        <v>-1.9E-2</v>
      </c>
      <c r="Q9" s="4">
        <v>-1.2999999999999999E-2</v>
      </c>
      <c r="R9" s="4">
        <v>5.0000000000000001E-3</v>
      </c>
      <c r="S9" s="4">
        <v>-2E-3</v>
      </c>
      <c r="T9" s="4">
        <v>-0.16900000000000001</v>
      </c>
      <c r="U9" s="4">
        <v>-0.01</v>
      </c>
      <c r="V9" s="4">
        <v>-1E-3</v>
      </c>
      <c r="W9" s="4">
        <v>0</v>
      </c>
      <c r="X9" s="4">
        <v>0</v>
      </c>
      <c r="Y9" s="4">
        <v>-3.0000000000000001E-3</v>
      </c>
      <c r="Z9" s="4">
        <v>-5.0999999999999997E-2</v>
      </c>
      <c r="AA9" s="4">
        <v>-9.6000000000000002E-2</v>
      </c>
      <c r="AB9" s="4">
        <v>-1E-3</v>
      </c>
      <c r="AC9" s="4">
        <v>-1.9E-2</v>
      </c>
      <c r="AD9" s="4">
        <v>-2E-3</v>
      </c>
      <c r="AE9" s="4">
        <v>-1.2999999999999999E-2</v>
      </c>
      <c r="AF9" s="4">
        <v>-1.0999999999999999E-2</v>
      </c>
      <c r="AG9" s="5">
        <v>0</v>
      </c>
    </row>
    <row r="10" spans="1:33" x14ac:dyDescent="0.3">
      <c r="A10" s="9" t="s">
        <v>59</v>
      </c>
      <c r="B10">
        <v>0</v>
      </c>
      <c r="C10">
        <v>-3.2000000000000001E-2</v>
      </c>
      <c r="D10">
        <v>0</v>
      </c>
      <c r="E10">
        <v>-4.8000000000000001E-2</v>
      </c>
      <c r="F10">
        <v>-1.6E-2</v>
      </c>
      <c r="G10">
        <v>-1E-3</v>
      </c>
      <c r="H10">
        <v>-0.21299999999999999</v>
      </c>
      <c r="I10">
        <v>-0.20899999999999999</v>
      </c>
      <c r="J10">
        <v>0</v>
      </c>
      <c r="K10">
        <v>-3.7999999999999999E-2</v>
      </c>
      <c r="L10">
        <v>-0.158</v>
      </c>
      <c r="M10">
        <v>0</v>
      </c>
      <c r="N10">
        <v>-0.217</v>
      </c>
      <c r="O10">
        <v>1.7999999999999999E-2</v>
      </c>
      <c r="P10">
        <v>-2.3E-2</v>
      </c>
      <c r="Q10">
        <v>-1.6E-2</v>
      </c>
      <c r="R10">
        <v>-8.0000000000000002E-3</v>
      </c>
      <c r="S10">
        <v>-2E-3</v>
      </c>
      <c r="T10">
        <v>-0.20499999999999999</v>
      </c>
      <c r="U10">
        <v>-1.6E-2</v>
      </c>
      <c r="V10">
        <v>-3.0000000000000001E-3</v>
      </c>
      <c r="W10">
        <v>0</v>
      </c>
      <c r="X10">
        <v>0</v>
      </c>
      <c r="Y10">
        <v>-4.0000000000000001E-3</v>
      </c>
      <c r="Z10">
        <v>-8.8999999999999996E-2</v>
      </c>
      <c r="AA10">
        <v>-0.114</v>
      </c>
      <c r="AB10">
        <v>-3.0000000000000001E-3</v>
      </c>
      <c r="AC10">
        <v>-2.5999999999999999E-2</v>
      </c>
      <c r="AD10">
        <v>-3.0000000000000001E-3</v>
      </c>
      <c r="AE10">
        <v>-2.5999999999999999E-2</v>
      </c>
      <c r="AF10">
        <v>-1.2999999999999999E-2</v>
      </c>
      <c r="AG10">
        <v>0</v>
      </c>
    </row>
    <row r="11" spans="1:33" x14ac:dyDescent="0.3">
      <c r="A11" s="9" t="s">
        <v>57</v>
      </c>
      <c r="B11" s="4">
        <v>0</v>
      </c>
      <c r="C11" s="4">
        <v>-2.1999999999999999E-2</v>
      </c>
      <c r="D11" s="4">
        <v>0</v>
      </c>
      <c r="E11" s="4">
        <v>-2.7E-2</v>
      </c>
      <c r="F11" s="4">
        <v>-1.0999999999999999E-2</v>
      </c>
      <c r="G11" s="4">
        <v>0</v>
      </c>
      <c r="H11" s="4">
        <v>-0.16</v>
      </c>
      <c r="I11" s="4">
        <v>-0.17199999999999999</v>
      </c>
      <c r="J11" s="4">
        <v>0</v>
      </c>
      <c r="K11" s="4">
        <v>1E-3</v>
      </c>
      <c r="L11" s="4">
        <v>-9.6000000000000002E-2</v>
      </c>
      <c r="M11" s="4">
        <v>0</v>
      </c>
      <c r="N11" s="4">
        <v>1.2050000000000001</v>
      </c>
      <c r="O11" s="4">
        <v>1.4999999999999999E-2</v>
      </c>
      <c r="P11" s="4">
        <v>-1.6E-2</v>
      </c>
      <c r="Q11" s="4">
        <v>-1.2E-2</v>
      </c>
      <c r="R11" s="4">
        <v>8.0000000000000002E-3</v>
      </c>
      <c r="S11" s="4">
        <v>0</v>
      </c>
      <c r="T11" s="4">
        <v>-0.16</v>
      </c>
      <c r="U11" s="4">
        <v>-7.0000000000000001E-3</v>
      </c>
      <c r="V11" s="4">
        <v>-1E-3</v>
      </c>
      <c r="W11" s="4">
        <v>0</v>
      </c>
      <c r="X11" s="4">
        <v>0</v>
      </c>
      <c r="Y11" s="4">
        <v>-3.0000000000000001E-3</v>
      </c>
      <c r="Z11" s="4">
        <v>-0.02</v>
      </c>
      <c r="AA11" s="4">
        <v>-8.7999999999999995E-2</v>
      </c>
      <c r="AB11" s="4">
        <v>-1E-3</v>
      </c>
      <c r="AC11" s="4">
        <v>-1.4999999999999999E-2</v>
      </c>
      <c r="AD11" s="4">
        <v>-2E-3</v>
      </c>
      <c r="AE11" s="4">
        <v>-5.0000000000000001E-3</v>
      </c>
      <c r="AF11" s="4">
        <v>-0.01</v>
      </c>
      <c r="AG11" s="5">
        <v>0</v>
      </c>
    </row>
    <row r="12" spans="1:33" x14ac:dyDescent="0.3">
      <c r="A12" s="10"/>
      <c r="AG12" s="8"/>
    </row>
    <row r="13" spans="1:33" x14ac:dyDescent="0.3">
      <c r="A13" s="32" t="s">
        <v>52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4"/>
    </row>
    <row r="14" spans="1:33" x14ac:dyDescent="0.3">
      <c r="A14" s="7" t="s">
        <v>49</v>
      </c>
      <c r="B14" s="3">
        <f>IFERROR(B8/B$4,0)</f>
        <v>0</v>
      </c>
      <c r="C14" s="3">
        <f>IFERROR(C8/C$4,0)</f>
        <v>-1.4614952220348511E-2</v>
      </c>
      <c r="D14" s="3">
        <f>IFERROR(D8/D$4,0)</f>
        <v>0</v>
      </c>
      <c r="E14" s="3">
        <f>IFERROR(E8/E$4,0)</f>
        <v>-1.0294117647058825E-2</v>
      </c>
      <c r="F14" s="3">
        <f>IFERROR(F8/F$4,0)</f>
        <v>-8.9470061940812098E-3</v>
      </c>
      <c r="G14" s="3">
        <f>IFERROR(G8/G$4,0)</f>
        <v>0</v>
      </c>
      <c r="H14" s="3">
        <f>IFERROR(H8/H$4,0)</f>
        <v>-6.2281537972672392E-2</v>
      </c>
      <c r="I14" s="3">
        <f>IFERROR(I8/I$4,0)</f>
        <v>-3.0093734583127772E-2</v>
      </c>
      <c r="J14" s="3">
        <f>IFERROR(J8/J$4,0)</f>
        <v>0</v>
      </c>
      <c r="K14" s="3">
        <f>IFERROR(K8/K$4,0)</f>
        <v>-7.9999999999999988E-2</v>
      </c>
      <c r="L14" s="3">
        <f>IFERROR(L8/L$4,0)</f>
        <v>-1.1206807097644494E-2</v>
      </c>
      <c r="M14" s="3">
        <f>IFERROR(M8/M$4,0)</f>
        <v>0</v>
      </c>
      <c r="N14" s="3">
        <f>IFERROR(N8/N$4,0)</f>
        <v>-3.8785484038681498E-2</v>
      </c>
      <c r="O14" s="3">
        <f>IFERROR(O8/O$4,0)</f>
        <v>3.7037037037037034E-3</v>
      </c>
      <c r="P14" s="3">
        <f>IFERROR(P8/P$4,0)</f>
        <v>-2.6284348864994027E-2</v>
      </c>
      <c r="Q14" s="3">
        <f>IFERROR(Q8/Q$4,0)</f>
        <v>-5.9574468085106386E-2</v>
      </c>
      <c r="R14" s="3">
        <f>IFERROR(R8/R$4,0)</f>
        <v>4.2771599657827203E-3</v>
      </c>
      <c r="S14" s="3">
        <f>IFERROR(S8/S$4,0)</f>
        <v>-1.1834319526627219E-2</v>
      </c>
      <c r="T14" s="3">
        <f>IFERROR(T8/T$4,0)</f>
        <v>-4.8642837946788496E-2</v>
      </c>
      <c r="U14" s="3">
        <f>IFERROR(U8/U$4,0)</f>
        <v>-5.5996266915538974E-3</v>
      </c>
      <c r="V14" s="3">
        <f>IFERROR(V8/V$4,0)</f>
        <v>-2.8050490883590466E-3</v>
      </c>
      <c r="W14" s="3">
        <f>IFERROR(W8/W$4,0)</f>
        <v>0</v>
      </c>
      <c r="X14" s="3">
        <f>IFERROR(X8/X$4,0)</f>
        <v>0</v>
      </c>
      <c r="Y14" s="3">
        <f>IFERROR(Y8/Y$4,0)</f>
        <v>-1.7647058823529412E-2</v>
      </c>
      <c r="Z14" s="3">
        <f>IFERROR(Z8/Z$4,0)</f>
        <v>-0.36213991769547321</v>
      </c>
      <c r="AA14" s="3">
        <f>IFERROR(AA8/AA$4,0)</f>
        <v>-4.9802761341222884E-2</v>
      </c>
      <c r="AB14" s="3">
        <f>IFERROR(AB8/AB$4,0)</f>
        <v>-1.0346611484738748E-3</v>
      </c>
      <c r="AC14" s="3">
        <f>IFERROR(AC8/AC$4,0)</f>
        <v>-1.1627906976744186E-2</v>
      </c>
      <c r="AD14" s="3">
        <f>IFERROR(AD8/AD$4,0)</f>
        <v>-2.7624309392265197E-3</v>
      </c>
      <c r="AE14" s="3">
        <f>IFERROR(AE8/AE$4,0)</f>
        <v>-2.3084025854108958E-2</v>
      </c>
      <c r="AF14" s="3">
        <f>IFERROR(AF8/AF$4,0)</f>
        <v>-2.6726057906458798E-2</v>
      </c>
      <c r="AG14" s="11">
        <f>IFERROR(AG8/AG$4,0)</f>
        <v>0</v>
      </c>
    </row>
    <row r="15" spans="1:33" x14ac:dyDescent="0.3">
      <c r="A15" s="9" t="s">
        <v>55</v>
      </c>
      <c r="B15" s="3">
        <f>IFERROR(B9/B$4,0)</f>
        <v>0</v>
      </c>
      <c r="C15" s="3">
        <f>IFERROR(C9/C$4,0)</f>
        <v>-1.4052838673412031E-2</v>
      </c>
      <c r="D15" s="3">
        <f>IFERROR(D9/D$4,0)</f>
        <v>0</v>
      </c>
      <c r="E15" s="3">
        <f>IFERROR(E9/E$4,0)</f>
        <v>-9.705882352941177E-3</v>
      </c>
      <c r="F15" s="3">
        <f>IFERROR(F9/F$4,0)</f>
        <v>-7.5705437026841009E-3</v>
      </c>
      <c r="G15" s="3">
        <f>IFERROR(G9/G$4,0)</f>
        <v>0</v>
      </c>
      <c r="H15" s="3">
        <f>IFERROR(H9/H$4,0)</f>
        <v>-5.1795360660946942E-2</v>
      </c>
      <c r="I15" s="3">
        <f>IFERROR(I9/I$4,0)</f>
        <v>-2.8942608123663869E-2</v>
      </c>
      <c r="J15" s="3">
        <f>IFERROR(J9/J$4,0)</f>
        <v>0</v>
      </c>
      <c r="K15" s="3">
        <f>IFERROR(K9/K$4,0)</f>
        <v>-1.846153846153846E-2</v>
      </c>
      <c r="L15" s="3">
        <f>IFERROR(L9/L$4,0)</f>
        <v>-1.0169139773788523E-2</v>
      </c>
      <c r="M15" s="3">
        <f>IFERROR(M9/M$4,0)</f>
        <v>0</v>
      </c>
      <c r="N15" s="3">
        <f>IFERROR(N9/N$4,0)</f>
        <v>-7.4763439742123308E-2</v>
      </c>
      <c r="O15" s="3">
        <f>IFERROR(O9/O$4,0)</f>
        <v>4.8148148148148141E-2</v>
      </c>
      <c r="P15" s="3">
        <f>IFERROR(P9/P$4,0)</f>
        <v>-2.2700119474313024E-2</v>
      </c>
      <c r="Q15" s="3">
        <f>IFERROR(Q9/Q$4,0)</f>
        <v>-5.5319148936170216E-2</v>
      </c>
      <c r="R15" s="3">
        <f>IFERROR(R9/R$4,0)</f>
        <v>4.2771599657827203E-3</v>
      </c>
      <c r="S15" s="3">
        <f>IFERROR(S9/S$4,0)</f>
        <v>-1.1834319526627219E-2</v>
      </c>
      <c r="T15" s="3">
        <f>IFERROR(T9/T$4,0)</f>
        <v>-4.5417898414404731E-2</v>
      </c>
      <c r="U15" s="3">
        <f>IFERROR(U9/U$4,0)</f>
        <v>-4.6663555762949142E-3</v>
      </c>
      <c r="V15" s="3">
        <f>IFERROR(V9/V$4,0)</f>
        <v>-1.4025245441795233E-3</v>
      </c>
      <c r="W15" s="3">
        <f>IFERROR(W9/W$4,0)</f>
        <v>0</v>
      </c>
      <c r="X15" s="3">
        <f>IFERROR(X9/X$4,0)</f>
        <v>0</v>
      </c>
      <c r="Y15" s="3">
        <f>IFERROR(Y9/Y$4,0)</f>
        <v>-1.7647058823529412E-2</v>
      </c>
      <c r="Z15" s="3">
        <f>IFERROR(Z9/Z$4,0)</f>
        <v>-0.20987654320987653</v>
      </c>
      <c r="AA15" s="3">
        <f>IFERROR(AA9/AA$4,0)</f>
        <v>-4.7337278106508875E-2</v>
      </c>
      <c r="AB15" s="3">
        <f>IFERROR(AB9/AB$4,0)</f>
        <v>-5.1733057423693739E-4</v>
      </c>
      <c r="AC15" s="3">
        <f>IFERROR(AC9/AC$4,0)</f>
        <v>-1.1046511627906977E-2</v>
      </c>
      <c r="AD15" s="3">
        <f>IFERROR(AD9/AD$4,0)</f>
        <v>-2.7624309392265197E-3</v>
      </c>
      <c r="AE15" s="3">
        <f>IFERROR(AE9/AE$4,0)</f>
        <v>-1.2003693444136657E-2</v>
      </c>
      <c r="AF15" s="3">
        <f>IFERROR(AF9/AF$4,0)</f>
        <v>-2.4498886414253896E-2</v>
      </c>
      <c r="AG15" s="11">
        <f>IFERROR(AG9/AG$4,0)</f>
        <v>0</v>
      </c>
    </row>
    <row r="16" spans="1:33" x14ac:dyDescent="0.3">
      <c r="A16" s="9" t="s">
        <v>59</v>
      </c>
      <c r="B16" s="3">
        <f>IFERROR(B10/B$4,0)</f>
        <v>0</v>
      </c>
      <c r="C16" s="3">
        <f>IFERROR(C10/C$4,0)</f>
        <v>-1.7987633501967398E-2</v>
      </c>
      <c r="D16" s="3">
        <f>IFERROR(D10/D$4,0)</f>
        <v>0</v>
      </c>
      <c r="E16" s="3">
        <f>IFERROR(E10/E$4,0)</f>
        <v>-1.411764705882353E-2</v>
      </c>
      <c r="F16" s="3">
        <f>IFERROR(F10/F$4,0)</f>
        <v>-1.1011699931176875E-2</v>
      </c>
      <c r="G16" s="3">
        <f>IFERROR(G10/G$4,0)</f>
        <v>-2.631578947368421E-3</v>
      </c>
      <c r="H16" s="3">
        <f>IFERROR(H10/H$4,0)</f>
        <v>-6.7683508102955203E-2</v>
      </c>
      <c r="I16" s="3">
        <f>IFERROR(I10/I$4,0)</f>
        <v>-3.4369347146850845E-2</v>
      </c>
      <c r="J16" s="3">
        <f>IFERROR(J10/J$4,0)</f>
        <v>0</v>
      </c>
      <c r="K16" s="3">
        <f>IFERROR(K10/K$4,0)</f>
        <v>-2.923076923076923E-2</v>
      </c>
      <c r="L16" s="3">
        <f>IFERROR(L10/L$4,0)</f>
        <v>-1.6395143716924354E-2</v>
      </c>
      <c r="M16" s="3">
        <f>IFERROR(M10/M$4,0)</f>
        <v>0</v>
      </c>
      <c r="N16" s="3">
        <f>IFERROR(N10/N$4,0)</f>
        <v>-2.2564209212852238E-2</v>
      </c>
      <c r="O16" s="3">
        <f>IFERROR(O10/O$4,0)</f>
        <v>6.6666666666666652E-2</v>
      </c>
      <c r="P16" s="3">
        <f>IFERROR(P10/P$4,0)</f>
        <v>-2.7479091995221028E-2</v>
      </c>
      <c r="Q16" s="3">
        <f>IFERROR(Q10/Q$4,0)</f>
        <v>-6.8085106382978725E-2</v>
      </c>
      <c r="R16" s="3">
        <f>IFERROR(R10/R$4,0)</f>
        <v>-6.8434559452523521E-3</v>
      </c>
      <c r="S16" s="3">
        <f>IFERROR(S10/S$4,0)</f>
        <v>-1.1834319526627219E-2</v>
      </c>
      <c r="T16" s="3">
        <f>IFERROR(T10/T$4,0)</f>
        <v>-5.5092717011556026E-2</v>
      </c>
      <c r="U16" s="3">
        <f>IFERROR(U10/U$4,0)</f>
        <v>-7.4661689220718629E-3</v>
      </c>
      <c r="V16" s="3">
        <f>IFERROR(V10/V$4,0)</f>
        <v>-4.2075736325385693E-3</v>
      </c>
      <c r="W16" s="3">
        <f>IFERROR(W10/W$4,0)</f>
        <v>0</v>
      </c>
      <c r="X16" s="3">
        <f>IFERROR(X10/X$4,0)</f>
        <v>0</v>
      </c>
      <c r="Y16" s="3">
        <f>IFERROR(Y10/Y$4,0)</f>
        <v>-2.3529411764705882E-2</v>
      </c>
      <c r="Z16" s="3">
        <f>IFERROR(Z10/Z$4,0)</f>
        <v>-0.36625514403292181</v>
      </c>
      <c r="AA16" s="3">
        <f>IFERROR(AA10/AA$4,0)</f>
        <v>-5.6213017751479293E-2</v>
      </c>
      <c r="AB16" s="3">
        <f>IFERROR(AB10/AB$4,0)</f>
        <v>-1.5519917227108122E-3</v>
      </c>
      <c r="AC16" s="3">
        <f>IFERROR(AC10/AC$4,0)</f>
        <v>-1.5116279069767442E-2</v>
      </c>
      <c r="AD16" s="3">
        <f>IFERROR(AD10/AD$4,0)</f>
        <v>-4.1436464088397788E-3</v>
      </c>
      <c r="AE16" s="3">
        <f>IFERROR(AE10/AE$4,0)</f>
        <v>-2.4007386888273315E-2</v>
      </c>
      <c r="AF16" s="3">
        <f>IFERROR(AF10/AF$4,0)</f>
        <v>-2.8953229398663696E-2</v>
      </c>
      <c r="AG16" s="11">
        <f>IFERROR(AG10/AG$4,0)</f>
        <v>0</v>
      </c>
    </row>
    <row r="17" spans="1:33" ht="15" thickBot="1" x14ac:dyDescent="0.35">
      <c r="A17" s="12" t="s">
        <v>57</v>
      </c>
      <c r="B17" s="13">
        <f>IFERROR(B11/B$4,0)</f>
        <v>0</v>
      </c>
      <c r="C17" s="13">
        <f>IFERROR(C11/C$4,0)</f>
        <v>-1.2366498032602586E-2</v>
      </c>
      <c r="D17" s="13">
        <f>IFERROR(D11/D$4,0)</f>
        <v>0</v>
      </c>
      <c r="E17" s="13">
        <f>IFERROR(E11/E$4,0)</f>
        <v>-7.9411764705882362E-3</v>
      </c>
      <c r="F17" s="13">
        <f>IFERROR(F11/F$4,0)</f>
        <v>-7.5705437026841009E-3</v>
      </c>
      <c r="G17" s="13">
        <f>IFERROR(G11/G$4,0)</f>
        <v>0</v>
      </c>
      <c r="H17" s="13">
        <f>IFERROR(H11/H$4,0)</f>
        <v>-5.0842071814426446E-2</v>
      </c>
      <c r="I17" s="13">
        <f>IFERROR(I11/I$4,0)</f>
        <v>-2.8284821575398779E-2</v>
      </c>
      <c r="J17" s="13">
        <f>IFERROR(J11/J$4,0)</f>
        <v>0</v>
      </c>
      <c r="K17" s="13">
        <f>IFERROR(K11/K$4,0)</f>
        <v>7.6923076923076923E-4</v>
      </c>
      <c r="L17" s="13">
        <f>IFERROR(L11/L$4,0)</f>
        <v>-9.9616063090173287E-3</v>
      </c>
      <c r="M17" s="13">
        <f>IFERROR(M11/M$4,0)</f>
        <v>0</v>
      </c>
      <c r="N17" s="13">
        <f>IFERROR(N11/N$4,0)</f>
        <v>0.12529894977643755</v>
      </c>
      <c r="O17" s="13">
        <f>IFERROR(O11/O$4,0)</f>
        <v>5.5555555555555552E-2</v>
      </c>
      <c r="P17" s="13">
        <f>IFERROR(P11/P$4,0)</f>
        <v>-1.9115890083632021E-2</v>
      </c>
      <c r="Q17" s="13">
        <f>IFERROR(Q11/Q$4,0)</f>
        <v>-5.1063829787234047E-2</v>
      </c>
      <c r="R17" s="13">
        <f>IFERROR(R11/R$4,0)</f>
        <v>6.8434559452523521E-3</v>
      </c>
      <c r="S17" s="13">
        <f>IFERROR(S11/S$4,0)</f>
        <v>0</v>
      </c>
      <c r="T17" s="13">
        <f>IFERROR(T11/T$4,0)</f>
        <v>-4.2999193765116905E-2</v>
      </c>
      <c r="U17" s="13">
        <f>IFERROR(U11/U$4,0)</f>
        <v>-3.2664489034064399E-3</v>
      </c>
      <c r="V17" s="13">
        <f>IFERROR(V11/V$4,0)</f>
        <v>-1.4025245441795233E-3</v>
      </c>
      <c r="W17" s="13">
        <f>IFERROR(W11/W$4,0)</f>
        <v>0</v>
      </c>
      <c r="X17" s="13">
        <f>IFERROR(X11/X$4,0)</f>
        <v>0</v>
      </c>
      <c r="Y17" s="13">
        <f>IFERROR(Y11/Y$4,0)</f>
        <v>-1.7647058823529412E-2</v>
      </c>
      <c r="Z17" s="13">
        <f>IFERROR(Z11/Z$4,0)</f>
        <v>-8.2304526748971193E-2</v>
      </c>
      <c r="AA17" s="13">
        <f>IFERROR(AA11/AA$4,0)</f>
        <v>-4.3392504930966469E-2</v>
      </c>
      <c r="AB17" s="13">
        <f>IFERROR(AB11/AB$4,0)</f>
        <v>-5.1733057423693739E-4</v>
      </c>
      <c r="AC17" s="13">
        <f>IFERROR(AC11/AC$4,0)</f>
        <v>-8.7209302325581394E-3</v>
      </c>
      <c r="AD17" s="13">
        <f>IFERROR(AD11/AD$4,0)</f>
        <v>-2.7624309392265197E-3</v>
      </c>
      <c r="AE17" s="13">
        <f>IFERROR(AE11/AE$4,0)</f>
        <v>-4.6168051708217915E-3</v>
      </c>
      <c r="AF17" s="13">
        <f>IFERROR(AF11/AF$4,0)</f>
        <v>-2.2271714922048998E-2</v>
      </c>
      <c r="AG17" s="14">
        <f>IFERROR(AG11/AG$4,0)</f>
        <v>0</v>
      </c>
    </row>
    <row r="18" spans="1:33" ht="15" thickBot="1" x14ac:dyDescent="0.35">
      <c r="A18" s="6"/>
    </row>
    <row r="19" spans="1:33" x14ac:dyDescent="0.3">
      <c r="A19" s="29" t="s">
        <v>54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spans="1:33" x14ac:dyDescent="0.3">
      <c r="A20" s="7" t="s">
        <v>50</v>
      </c>
      <c r="B20">
        <v>-1E-3</v>
      </c>
      <c r="C20">
        <v>-0.02</v>
      </c>
      <c r="D20">
        <v>-1E-3</v>
      </c>
      <c r="E20">
        <v>-1.9E-2</v>
      </c>
      <c r="F20">
        <v>-2E-3</v>
      </c>
      <c r="G20">
        <v>-1.9E-2</v>
      </c>
      <c r="H20">
        <v>-0.17799999999999999</v>
      </c>
      <c r="I20">
        <v>-2.7E-2</v>
      </c>
      <c r="J20">
        <v>0</v>
      </c>
      <c r="K20">
        <v>-0.308</v>
      </c>
      <c r="L20">
        <v>-0.11799999999999999</v>
      </c>
      <c r="M20">
        <v>-1E-3</v>
      </c>
      <c r="N20">
        <v>-0.03</v>
      </c>
      <c r="O20">
        <v>-1E-3</v>
      </c>
      <c r="P20">
        <v>-4.0000000000000001E-3</v>
      </c>
      <c r="Q20">
        <v>-2E-3</v>
      </c>
      <c r="R20">
        <v>-1E-3</v>
      </c>
      <c r="S20">
        <v>-2E-3</v>
      </c>
      <c r="T20">
        <v>-4.7E-2</v>
      </c>
      <c r="U20">
        <v>-2E-3</v>
      </c>
      <c r="V20">
        <v>-7.0000000000000001E-3</v>
      </c>
      <c r="W20">
        <v>-1E-3</v>
      </c>
      <c r="X20">
        <v>0</v>
      </c>
      <c r="Y20">
        <v>0</v>
      </c>
      <c r="Z20">
        <v>-0.53400000000000003</v>
      </c>
      <c r="AA20">
        <v>-9.4E-2</v>
      </c>
      <c r="AB20">
        <v>-5.0000000000000001E-3</v>
      </c>
      <c r="AC20">
        <v>-3.0000000000000001E-3</v>
      </c>
      <c r="AD20">
        <v>-1E-3</v>
      </c>
      <c r="AE20">
        <v>-0.50800000000000001</v>
      </c>
      <c r="AF20">
        <v>-2E-3</v>
      </c>
      <c r="AG20">
        <v>3.0000000000000001E-3</v>
      </c>
    </row>
    <row r="21" spans="1:33" x14ac:dyDescent="0.3">
      <c r="A21" s="9" t="s">
        <v>56</v>
      </c>
      <c r="B21" s="4">
        <v>-1E-3</v>
      </c>
      <c r="C21" s="4">
        <v>-1.9E-2</v>
      </c>
      <c r="D21" s="4">
        <v>-1E-3</v>
      </c>
      <c r="E21" s="4">
        <v>-1.7999999999999999E-2</v>
      </c>
      <c r="F21" s="4">
        <v>-2E-3</v>
      </c>
      <c r="G21" s="4">
        <v>-1.7999999999999999E-2</v>
      </c>
      <c r="H21" s="4">
        <v>-0.17</v>
      </c>
      <c r="I21" s="4">
        <v>-2.5999999999999999E-2</v>
      </c>
      <c r="J21" s="4">
        <v>0</v>
      </c>
      <c r="K21" s="4">
        <v>-0.21199999999999999</v>
      </c>
      <c r="L21" s="4">
        <v>-0.112</v>
      </c>
      <c r="M21" s="4">
        <v>-1E-3</v>
      </c>
      <c r="N21" s="4">
        <v>-0.126</v>
      </c>
      <c r="O21" s="4">
        <v>-1E-3</v>
      </c>
      <c r="P21" s="4">
        <v>-3.0000000000000001E-3</v>
      </c>
      <c r="Q21" s="4">
        <v>-2E-3</v>
      </c>
      <c r="R21" s="4">
        <v>-1E-3</v>
      </c>
      <c r="S21" s="4">
        <v>-7.0000000000000001E-3</v>
      </c>
      <c r="T21" s="4">
        <v>-4.5999999999999999E-2</v>
      </c>
      <c r="U21" s="4">
        <v>-2E-3</v>
      </c>
      <c r="V21" s="4">
        <v>-7.0000000000000001E-3</v>
      </c>
      <c r="W21" s="4">
        <v>-1E-3</v>
      </c>
      <c r="X21" s="4">
        <v>0</v>
      </c>
      <c r="Y21" s="4">
        <v>0</v>
      </c>
      <c r="Z21" s="4">
        <v>-0.36699999999999999</v>
      </c>
      <c r="AA21" s="4">
        <v>-8.6999999999999994E-2</v>
      </c>
      <c r="AB21" s="4">
        <v>-5.0000000000000001E-3</v>
      </c>
      <c r="AC21" s="4">
        <v>-3.0000000000000001E-3</v>
      </c>
      <c r="AD21" s="4">
        <v>-1E-3</v>
      </c>
      <c r="AE21" s="4">
        <v>-0.34799999999999998</v>
      </c>
      <c r="AF21" s="4">
        <v>-2E-3</v>
      </c>
      <c r="AG21" s="5">
        <v>3.0000000000000001E-3</v>
      </c>
    </row>
    <row r="22" spans="1:33" x14ac:dyDescent="0.3">
      <c r="A22" s="9" t="s">
        <v>60</v>
      </c>
      <c r="B22">
        <v>-1E-3</v>
      </c>
      <c r="C22">
        <v>-2.3E-2</v>
      </c>
      <c r="D22">
        <v>-1E-3</v>
      </c>
      <c r="E22">
        <v>-2.1000000000000001E-2</v>
      </c>
      <c r="F22">
        <v>-2E-3</v>
      </c>
      <c r="G22">
        <v>-2.1999999999999999E-2</v>
      </c>
      <c r="H22">
        <v>-0.20799999999999999</v>
      </c>
      <c r="I22">
        <v>-0.03</v>
      </c>
      <c r="J22">
        <v>0</v>
      </c>
      <c r="K22">
        <v>-0.308</v>
      </c>
      <c r="L22">
        <v>-0.13800000000000001</v>
      </c>
      <c r="M22">
        <v>-1E-3</v>
      </c>
      <c r="N22">
        <v>3.2000000000000001E-2</v>
      </c>
      <c r="O22">
        <v>0</v>
      </c>
      <c r="P22">
        <v>-4.0000000000000001E-3</v>
      </c>
      <c r="Q22">
        <v>-2E-3</v>
      </c>
      <c r="R22">
        <v>-2E-3</v>
      </c>
      <c r="S22">
        <v>1E-3</v>
      </c>
      <c r="T22">
        <v>-5.6000000000000001E-2</v>
      </c>
      <c r="U22">
        <v>-2E-3</v>
      </c>
      <c r="V22">
        <v>-8.0000000000000002E-3</v>
      </c>
      <c r="W22">
        <v>-1E-3</v>
      </c>
      <c r="X22">
        <v>0</v>
      </c>
      <c r="Y22">
        <v>0</v>
      </c>
      <c r="Z22">
        <v>-0.5</v>
      </c>
      <c r="AA22">
        <v>-0.111</v>
      </c>
      <c r="AB22">
        <v>-6.0000000000000001E-3</v>
      </c>
      <c r="AC22">
        <v>-3.0000000000000001E-3</v>
      </c>
      <c r="AD22">
        <v>-2E-3</v>
      </c>
      <c r="AE22">
        <v>-0.50600000000000001</v>
      </c>
      <c r="AF22">
        <v>-3.0000000000000001E-3</v>
      </c>
      <c r="AG22">
        <v>3.0000000000000001E-3</v>
      </c>
    </row>
    <row r="23" spans="1:33" x14ac:dyDescent="0.3">
      <c r="A23" s="9" t="s">
        <v>58</v>
      </c>
      <c r="B23" s="4">
        <v>-1E-3</v>
      </c>
      <c r="C23" s="4">
        <v>-1.7000000000000001E-2</v>
      </c>
      <c r="D23" s="4">
        <v>-1E-3</v>
      </c>
      <c r="E23" s="4">
        <v>-1.4999999999999999E-2</v>
      </c>
      <c r="F23" s="4">
        <v>-1E-3</v>
      </c>
      <c r="G23" s="4">
        <v>-1.7000000000000001E-2</v>
      </c>
      <c r="H23" s="4">
        <v>-0.155</v>
      </c>
      <c r="I23" s="4">
        <v>-2.4E-2</v>
      </c>
      <c r="J23" s="4">
        <v>0</v>
      </c>
      <c r="K23" s="4">
        <v>-0.17599999999999999</v>
      </c>
      <c r="L23" s="4">
        <v>-0.10100000000000001</v>
      </c>
      <c r="M23" s="4">
        <v>0</v>
      </c>
      <c r="N23" s="4">
        <v>0.13500000000000001</v>
      </c>
      <c r="O23" s="4">
        <v>0</v>
      </c>
      <c r="P23" s="4">
        <v>-3.0000000000000001E-3</v>
      </c>
      <c r="Q23" s="4">
        <v>-2E-3</v>
      </c>
      <c r="R23" s="4">
        <v>-1E-3</v>
      </c>
      <c r="S23" s="4">
        <v>5.0000000000000001E-3</v>
      </c>
      <c r="T23" s="4">
        <v>-4.2000000000000003E-2</v>
      </c>
      <c r="U23" s="4">
        <v>-2E-3</v>
      </c>
      <c r="V23" s="4">
        <v>-6.0000000000000001E-3</v>
      </c>
      <c r="W23" s="4">
        <v>-1E-3</v>
      </c>
      <c r="X23" s="4">
        <v>0</v>
      </c>
      <c r="Y23" s="4">
        <v>0</v>
      </c>
      <c r="Z23" s="4">
        <v>-0.30399999999999999</v>
      </c>
      <c r="AA23" s="4">
        <v>-8.3000000000000004E-2</v>
      </c>
      <c r="AB23" s="4">
        <v>-5.0000000000000001E-3</v>
      </c>
      <c r="AC23" s="4">
        <v>-2E-3</v>
      </c>
      <c r="AD23" s="4">
        <v>-1E-3</v>
      </c>
      <c r="AE23" s="4">
        <v>-0.28699999999999998</v>
      </c>
      <c r="AF23" s="4">
        <v>-2E-3</v>
      </c>
      <c r="AG23" s="5">
        <v>3.0000000000000001E-3</v>
      </c>
    </row>
    <row r="24" spans="1:33" x14ac:dyDescent="0.3">
      <c r="A24" s="15"/>
      <c r="AG24" s="8"/>
    </row>
    <row r="25" spans="1:33" x14ac:dyDescent="0.3">
      <c r="A25" s="35" t="s">
        <v>53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7"/>
    </row>
    <row r="26" spans="1:33" x14ac:dyDescent="0.3">
      <c r="A26" s="16"/>
      <c r="B26" s="3">
        <f>B20/B$5</f>
        <v>-3.1152647975077881E-3</v>
      </c>
      <c r="C26" s="3">
        <f>C20/C$5</f>
        <v>-6.3694267515923561E-3</v>
      </c>
      <c r="D26" s="3">
        <f>D20/D$5</f>
        <v>-1.7331022530329291E-3</v>
      </c>
      <c r="E26" s="3">
        <f>E20/E$5</f>
        <v>-4.4012045401899463E-3</v>
      </c>
      <c r="F26" s="3">
        <f>F20/F$5</f>
        <v>-1.1318619128466328E-3</v>
      </c>
      <c r="G26" s="3">
        <f>G20/G$5</f>
        <v>-6.41025641025641E-3</v>
      </c>
      <c r="H26" s="3">
        <f>H20/H$5</f>
        <v>-7.0286278381046395E-3</v>
      </c>
      <c r="I26" s="3">
        <f>I20/I$5</f>
        <v>-2.1716399903482669E-3</v>
      </c>
      <c r="J26" s="3">
        <f>J20/J$5</f>
        <v>0</v>
      </c>
      <c r="K26" s="3">
        <f>K20/K$5</f>
        <v>-7.2521780080056511E-2</v>
      </c>
      <c r="L26" s="3">
        <f>L20/L$5</f>
        <v>-4.9987291366601705E-3</v>
      </c>
      <c r="M26" s="3">
        <f>M20/M$5</f>
        <v>-3.2573289902280132E-3</v>
      </c>
      <c r="N26" s="3">
        <f>N20/N$5</f>
        <v>-2.1720243266724589E-3</v>
      </c>
      <c r="O26" s="3">
        <f>O20/O$5</f>
        <v>-3.5971223021582731E-3</v>
      </c>
      <c r="P26" s="3">
        <f>P20/P$5</f>
        <v>-1.639344262295082E-3</v>
      </c>
      <c r="Q26" s="3">
        <f>Q20/Q$5</f>
        <v>-2.3474178403755869E-3</v>
      </c>
      <c r="R26" s="3">
        <f>R20/R$5</f>
        <v>-4.8923679060665359E-4</v>
      </c>
      <c r="S26" s="3">
        <f>S20/S$5</f>
        <v>-1.4025245441795233E-3</v>
      </c>
      <c r="T26" s="3">
        <f>T20/T$5</f>
        <v>-3.251245157719978E-3</v>
      </c>
      <c r="U26" s="3">
        <f>U20/U$5</f>
        <v>-3.2894736842105266E-3</v>
      </c>
      <c r="V26" s="3">
        <f>V20/V$5</f>
        <v>-9.2961487383798145E-3</v>
      </c>
      <c r="W26" s="3">
        <f>W20/W$5</f>
        <v>-4.7393364928909956E-3</v>
      </c>
      <c r="X26" s="3">
        <f>X20/X$5</f>
        <v>0</v>
      </c>
      <c r="Y26" s="3">
        <f>Y20/Y$5</f>
        <v>0</v>
      </c>
      <c r="Z26" s="3">
        <f>Z20/Z$5</f>
        <v>-7.8668238067177376E-2</v>
      </c>
      <c r="AA26" s="3">
        <f>AA20/AA$5</f>
        <v>-9.0021068760773801E-3</v>
      </c>
      <c r="AB26" s="3">
        <f>AB20/AB$5</f>
        <v>-1.9538882375928096E-3</v>
      </c>
      <c r="AC26" s="3">
        <f>AC20/AC$5</f>
        <v>-1.0600706713780918E-3</v>
      </c>
      <c r="AD26" s="3">
        <f>AD20/AD$5</f>
        <v>-5.3966540744738263E-4</v>
      </c>
      <c r="AE26" s="3">
        <f>AE20/AE$5</f>
        <v>-7.3389193874602715E-2</v>
      </c>
      <c r="AF26" s="3">
        <f>AF20/AF$5</f>
        <v>-3.1595576619273301E-3</v>
      </c>
      <c r="AG26" s="11">
        <f>AG20/AG$5</f>
        <v>2.255639097744361E-3</v>
      </c>
    </row>
    <row r="27" spans="1:33" x14ac:dyDescent="0.3">
      <c r="A27" s="16"/>
      <c r="B27" s="3">
        <f>B21/B$5</f>
        <v>-3.1152647975077881E-3</v>
      </c>
      <c r="C27" s="3">
        <f>C21/C$5</f>
        <v>-6.0509554140127384E-3</v>
      </c>
      <c r="D27" s="3">
        <f>D21/D$5</f>
        <v>-1.7331022530329291E-3</v>
      </c>
      <c r="E27" s="3">
        <f>E21/E$5</f>
        <v>-4.1695621959694229E-3</v>
      </c>
      <c r="F27" s="3">
        <f>F21/F$5</f>
        <v>-1.1318619128466328E-3</v>
      </c>
      <c r="G27" s="3">
        <f>G21/G$5</f>
        <v>-6.0728744939271247E-3</v>
      </c>
      <c r="H27" s="3">
        <f>H21/H$5</f>
        <v>-6.7127344521224095E-3</v>
      </c>
      <c r="I27" s="3">
        <f>I21/I$5</f>
        <v>-2.091208879594627E-3</v>
      </c>
      <c r="J27" s="3">
        <f>J21/J$5</f>
        <v>0</v>
      </c>
      <c r="K27" s="3">
        <f>K21/K$5</f>
        <v>-4.9917588886272665E-2</v>
      </c>
      <c r="L27" s="3">
        <f>L21/L$5</f>
        <v>-4.7445564686943997E-3</v>
      </c>
      <c r="M27" s="3">
        <f>M21/M$5</f>
        <v>-3.2573289902280132E-3</v>
      </c>
      <c r="N27" s="3">
        <f>N21/N$5</f>
        <v>-9.1225021720243264E-3</v>
      </c>
      <c r="O27" s="3">
        <f>O21/O$5</f>
        <v>-3.5971223021582731E-3</v>
      </c>
      <c r="P27" s="3">
        <f>P21/P$5</f>
        <v>-1.2295081967213116E-3</v>
      </c>
      <c r="Q27" s="3">
        <f>Q21/Q$5</f>
        <v>-2.3474178403755869E-3</v>
      </c>
      <c r="R27" s="3">
        <f>R21/R$5</f>
        <v>-4.8923679060665359E-4</v>
      </c>
      <c r="S27" s="3">
        <f>S21/S$5</f>
        <v>-4.9088359046283317E-3</v>
      </c>
      <c r="T27" s="3">
        <f>T21/T$5</f>
        <v>-3.1820697288323188E-3</v>
      </c>
      <c r="U27" s="3">
        <f>U21/U$5</f>
        <v>-3.2894736842105266E-3</v>
      </c>
      <c r="V27" s="3">
        <f>V21/V$5</f>
        <v>-9.2961487383798145E-3</v>
      </c>
      <c r="W27" s="3">
        <f>W21/W$5</f>
        <v>-4.7393364928909956E-3</v>
      </c>
      <c r="X27" s="3">
        <f>X21/X$5</f>
        <v>0</v>
      </c>
      <c r="Y27" s="3">
        <f>Y21/Y$5</f>
        <v>0</v>
      </c>
      <c r="Z27" s="3">
        <f>Z21/Z$5</f>
        <v>-5.4065998821449614E-2</v>
      </c>
      <c r="AA27" s="3">
        <f>AA21/AA$5</f>
        <v>-8.3317372150928937E-3</v>
      </c>
      <c r="AB27" s="3">
        <f>AB21/AB$5</f>
        <v>-1.9538882375928096E-3</v>
      </c>
      <c r="AC27" s="3">
        <f>AC21/AC$5</f>
        <v>-1.0600706713780918E-3</v>
      </c>
      <c r="AD27" s="3">
        <f>AD21/AD$5</f>
        <v>-5.3966540744738263E-4</v>
      </c>
      <c r="AE27" s="3">
        <f>AE21/AE$5</f>
        <v>-5.0274487142444382E-2</v>
      </c>
      <c r="AF27" s="3">
        <f>AF21/AF$5</f>
        <v>-3.1595576619273301E-3</v>
      </c>
      <c r="AG27" s="11">
        <f>AG21/AG$5</f>
        <v>2.255639097744361E-3</v>
      </c>
    </row>
    <row r="28" spans="1:33" x14ac:dyDescent="0.3">
      <c r="A28" s="16"/>
      <c r="B28" s="3">
        <f>B22/B$5</f>
        <v>-3.1152647975077881E-3</v>
      </c>
      <c r="C28" s="3">
        <f>C22/C$5</f>
        <v>-7.3248407643312094E-3</v>
      </c>
      <c r="D28" s="3">
        <f>D22/D$5</f>
        <v>-1.7331022530329291E-3</v>
      </c>
      <c r="E28" s="3">
        <f>E22/E$5</f>
        <v>-4.864489228630994E-3</v>
      </c>
      <c r="F28" s="3">
        <f>F22/F$5</f>
        <v>-1.1318619128466328E-3</v>
      </c>
      <c r="G28" s="3">
        <f>G22/G$5</f>
        <v>-7.4224021592442643E-3</v>
      </c>
      <c r="H28" s="3">
        <f>H22/H$5</f>
        <v>-8.2132280355380061E-3</v>
      </c>
      <c r="I28" s="3">
        <f>I22/I$5</f>
        <v>-2.4129333226091854E-3</v>
      </c>
      <c r="J28" s="3">
        <f>J22/J$5</f>
        <v>0</v>
      </c>
      <c r="K28" s="3">
        <f>K22/K$5</f>
        <v>-7.2521780080056511E-2</v>
      </c>
      <c r="L28" s="3">
        <f>L22/L$5</f>
        <v>-5.845971363212743E-3</v>
      </c>
      <c r="M28" s="3">
        <f>M22/M$5</f>
        <v>-3.2573289902280132E-3</v>
      </c>
      <c r="N28" s="3">
        <f>N22/N$5</f>
        <v>2.3168259484506229E-3</v>
      </c>
      <c r="O28" s="3">
        <f>O22/O$5</f>
        <v>0</v>
      </c>
      <c r="P28" s="3">
        <f>P22/P$5</f>
        <v>-1.639344262295082E-3</v>
      </c>
      <c r="Q28" s="3">
        <f>Q22/Q$5</f>
        <v>-2.3474178403755869E-3</v>
      </c>
      <c r="R28" s="3">
        <f>R22/R$5</f>
        <v>-9.7847358121330719E-4</v>
      </c>
      <c r="S28" s="3">
        <f>S22/S$5</f>
        <v>7.0126227208976166E-4</v>
      </c>
      <c r="T28" s="3">
        <f>T22/T$5</f>
        <v>-3.87382401770891E-3</v>
      </c>
      <c r="U28" s="3">
        <f>U22/U$5</f>
        <v>-3.2894736842105266E-3</v>
      </c>
      <c r="V28" s="3">
        <f>V22/V$5</f>
        <v>-1.0624169986719788E-2</v>
      </c>
      <c r="W28" s="3">
        <f>W22/W$5</f>
        <v>-4.7393364928909956E-3</v>
      </c>
      <c r="X28" s="3">
        <f>X22/X$5</f>
        <v>0</v>
      </c>
      <c r="Y28" s="3">
        <f>Y22/Y$5</f>
        <v>0</v>
      </c>
      <c r="Z28" s="3">
        <f>Z22/Z$5</f>
        <v>-7.3659398939304649E-2</v>
      </c>
      <c r="AA28" s="3">
        <f>AA22/AA$5</f>
        <v>-1.0630147481325417E-2</v>
      </c>
      <c r="AB28" s="3">
        <f>AB22/AB$5</f>
        <v>-2.3446658851113715E-3</v>
      </c>
      <c r="AC28" s="3">
        <f>AC22/AC$5</f>
        <v>-1.0600706713780918E-3</v>
      </c>
      <c r="AD28" s="3">
        <f>AD22/AD$5</f>
        <v>-1.0793308148947653E-3</v>
      </c>
      <c r="AE28" s="3">
        <f>AE22/AE$5</f>
        <v>-7.310026004045074E-2</v>
      </c>
      <c r="AF28" s="3">
        <f>AF22/AF$5</f>
        <v>-4.7393364928909956E-3</v>
      </c>
      <c r="AG28" s="11">
        <f>AG22/AG$5</f>
        <v>2.255639097744361E-3</v>
      </c>
    </row>
    <row r="29" spans="1:33" ht="15" thickBot="1" x14ac:dyDescent="0.35">
      <c r="A29" s="17"/>
      <c r="B29" s="13">
        <f>B23/B$5</f>
        <v>-3.1152647975077881E-3</v>
      </c>
      <c r="C29" s="13">
        <f>C23/C$5</f>
        <v>-5.4140127388535037E-3</v>
      </c>
      <c r="D29" s="13">
        <f>D23/D$5</f>
        <v>-1.7331022530329291E-3</v>
      </c>
      <c r="E29" s="13">
        <f>E23/E$5</f>
        <v>-3.4746351633078523E-3</v>
      </c>
      <c r="F29" s="13">
        <f>F23/F$5</f>
        <v>-5.6593095642331638E-4</v>
      </c>
      <c r="G29" s="13">
        <f>G23/G$5</f>
        <v>-5.7354925775978411E-3</v>
      </c>
      <c r="H29" s="13">
        <f>H23/H$5</f>
        <v>-6.1204343534057258E-3</v>
      </c>
      <c r="I29" s="13">
        <f>I23/I$5</f>
        <v>-1.9303466580873482E-3</v>
      </c>
      <c r="J29" s="13">
        <f>J23/J$5</f>
        <v>0</v>
      </c>
      <c r="K29" s="13">
        <f>K23/K$5</f>
        <v>-4.144101718860372E-2</v>
      </c>
      <c r="L29" s="13">
        <f>L23/L$5</f>
        <v>-4.2785732440904856E-3</v>
      </c>
      <c r="M29" s="13">
        <f>M23/M$5</f>
        <v>0</v>
      </c>
      <c r="N29" s="13">
        <f>N23/N$5</f>
        <v>9.7741094700260645E-3</v>
      </c>
      <c r="O29" s="13">
        <f>O23/O$5</f>
        <v>0</v>
      </c>
      <c r="P29" s="13">
        <f>P23/P$5</f>
        <v>-1.2295081967213116E-3</v>
      </c>
      <c r="Q29" s="13">
        <f>Q23/Q$5</f>
        <v>-2.3474178403755869E-3</v>
      </c>
      <c r="R29" s="13">
        <f>R23/R$5</f>
        <v>-4.8923679060665359E-4</v>
      </c>
      <c r="S29" s="13">
        <f>S23/S$5</f>
        <v>3.5063113604488082E-3</v>
      </c>
      <c r="T29" s="13">
        <f>T23/T$5</f>
        <v>-2.9053680132816828E-3</v>
      </c>
      <c r="U29" s="13">
        <f>U23/U$5</f>
        <v>-3.2894736842105266E-3</v>
      </c>
      <c r="V29" s="13">
        <f>V23/V$5</f>
        <v>-7.9681274900398405E-3</v>
      </c>
      <c r="W29" s="13">
        <f>W23/W$5</f>
        <v>-4.7393364928909956E-3</v>
      </c>
      <c r="X29" s="13">
        <f>X23/X$5</f>
        <v>0</v>
      </c>
      <c r="Y29" s="13">
        <f>Y23/Y$5</f>
        <v>0</v>
      </c>
      <c r="Z29" s="13">
        <f>Z23/Z$5</f>
        <v>-4.4784914555097227E-2</v>
      </c>
      <c r="AA29" s="13">
        <f>AA23/AA$5</f>
        <v>-7.9486688373874743E-3</v>
      </c>
      <c r="AB29" s="13">
        <f>AB23/AB$5</f>
        <v>-1.9538882375928096E-3</v>
      </c>
      <c r="AC29" s="13">
        <f>AC23/AC$5</f>
        <v>-7.0671378091872788E-4</v>
      </c>
      <c r="AD29" s="13">
        <f>AD23/AD$5</f>
        <v>-5.3966540744738263E-4</v>
      </c>
      <c r="AE29" s="13">
        <f>AE23/AE$5</f>
        <v>-4.1462005200809011E-2</v>
      </c>
      <c r="AF29" s="13">
        <f>AF23/AF$5</f>
        <v>-3.1595576619273301E-3</v>
      </c>
      <c r="AG29" s="14">
        <f>AG23/AG$5</f>
        <v>2.255639097744361E-3</v>
      </c>
    </row>
  </sheetData>
  <mergeCells count="4">
    <mergeCell ref="A7:AG7"/>
    <mergeCell ref="A13:AG13"/>
    <mergeCell ref="A19:AG19"/>
    <mergeCell ref="A25:AG25"/>
  </mergeCells>
  <conditionalFormatting sqref="A7:AG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3:AG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9:AG2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5:AG2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9231-36AE-4F23-8EFD-74A43DAF92DB}">
  <dimension ref="A1:AI16"/>
  <sheetViews>
    <sheetView workbookViewId="0">
      <selection activeCell="D12" sqref="D12"/>
    </sheetView>
  </sheetViews>
  <sheetFormatPr defaultRowHeight="14.4" x14ac:dyDescent="0.3"/>
  <cols>
    <col min="1" max="1" width="12.5546875" bestFit="1" customWidth="1"/>
    <col min="2" max="3" width="13.6640625" bestFit="1" customWidth="1"/>
    <col min="4" max="5" width="14.33203125" bestFit="1" customWidth="1"/>
    <col min="6" max="6" width="14.6640625" bestFit="1" customWidth="1"/>
    <col min="7" max="7" width="15.6640625" bestFit="1" customWidth="1"/>
    <col min="8" max="8" width="13.6640625" bestFit="1" customWidth="1"/>
    <col min="9" max="9" width="15.6640625" bestFit="1" customWidth="1"/>
    <col min="10" max="10" width="14.6640625" bestFit="1" customWidth="1"/>
    <col min="11" max="13" width="15.6640625" bestFit="1" customWidth="1"/>
    <col min="14" max="14" width="13.33203125" bestFit="1" customWidth="1"/>
    <col min="15" max="15" width="15.33203125" bestFit="1" customWidth="1"/>
    <col min="16" max="16" width="14.33203125" bestFit="1" customWidth="1"/>
    <col min="17" max="17" width="15.6640625" bestFit="1" customWidth="1"/>
    <col min="18" max="18" width="14.6640625" bestFit="1" customWidth="1"/>
    <col min="19" max="19" width="14.33203125" bestFit="1" customWidth="1"/>
    <col min="20" max="20" width="15.6640625" bestFit="1" customWidth="1"/>
    <col min="21" max="23" width="13.6640625" bestFit="1" customWidth="1"/>
    <col min="24" max="25" width="13.33203125" bestFit="1" customWidth="1"/>
    <col min="26" max="26" width="16.6640625" bestFit="1" customWidth="1"/>
    <col min="27" max="28" width="15.6640625" bestFit="1" customWidth="1"/>
    <col min="29" max="29" width="14.6640625" bestFit="1" customWidth="1"/>
    <col min="30" max="30" width="14.33203125" bestFit="1" customWidth="1"/>
    <col min="31" max="31" width="16.6640625" bestFit="1" customWidth="1"/>
    <col min="32" max="32" width="15.6640625" bestFit="1" customWidth="1"/>
    <col min="33" max="33" width="16.33203125" bestFit="1" customWidth="1"/>
    <col min="34" max="34" width="16.6640625" bestFit="1" customWidth="1"/>
    <col min="35" max="35" width="10.5546875" bestFit="1" customWidth="1"/>
  </cols>
  <sheetData>
    <row r="1" spans="1:35" x14ac:dyDescent="0.3">
      <c r="A1" s="18"/>
      <c r="B1" s="22" t="s">
        <v>40</v>
      </c>
      <c r="C1" s="22" t="s">
        <v>39</v>
      </c>
      <c r="D1" s="22" t="s">
        <v>38</v>
      </c>
      <c r="E1" s="22" t="s">
        <v>37</v>
      </c>
      <c r="F1" s="22" t="s">
        <v>36</v>
      </c>
      <c r="G1" s="22" t="s">
        <v>35</v>
      </c>
      <c r="H1" s="22" t="s">
        <v>33</v>
      </c>
      <c r="I1" s="22" t="s">
        <v>29</v>
      </c>
      <c r="J1" s="22" t="s">
        <v>28</v>
      </c>
      <c r="K1" s="22" t="s">
        <v>27</v>
      </c>
      <c r="L1" s="22" t="s">
        <v>26</v>
      </c>
      <c r="M1" s="22" t="s">
        <v>25</v>
      </c>
      <c r="N1" s="22" t="s">
        <v>24</v>
      </c>
      <c r="O1" s="22" t="s">
        <v>23</v>
      </c>
      <c r="P1" s="22" t="s">
        <v>22</v>
      </c>
      <c r="Q1" s="22" t="s">
        <v>21</v>
      </c>
      <c r="R1" s="22" t="s">
        <v>20</v>
      </c>
      <c r="S1" s="22" t="s">
        <v>19</v>
      </c>
      <c r="T1" s="22" t="s">
        <v>18</v>
      </c>
      <c r="U1" s="22" t="s">
        <v>17</v>
      </c>
      <c r="V1" s="22" t="s">
        <v>16</v>
      </c>
      <c r="W1" s="22" t="s">
        <v>15</v>
      </c>
      <c r="X1" s="22" t="s">
        <v>13</v>
      </c>
      <c r="Y1" s="22" t="s">
        <v>12</v>
      </c>
      <c r="Z1" s="22" t="s">
        <v>10</v>
      </c>
      <c r="AA1" s="22" t="s">
        <v>9</v>
      </c>
      <c r="AB1" s="22" t="s">
        <v>8</v>
      </c>
      <c r="AC1" s="22" t="s">
        <v>7</v>
      </c>
      <c r="AD1" s="22" t="s">
        <v>6</v>
      </c>
      <c r="AE1" s="22" t="s">
        <v>5</v>
      </c>
      <c r="AF1" s="22" t="s">
        <v>4</v>
      </c>
      <c r="AG1" s="22" t="s">
        <v>3</v>
      </c>
      <c r="AH1" s="23" t="s">
        <v>63</v>
      </c>
      <c r="AI1" s="23" t="s">
        <v>64</v>
      </c>
    </row>
    <row r="2" spans="1:35" x14ac:dyDescent="0.3">
      <c r="A2" s="22" t="s">
        <v>61</v>
      </c>
      <c r="B2" s="18">
        <v>1282.196153654186</v>
      </c>
      <c r="C2" s="18">
        <v>3614.9934013464949</v>
      </c>
      <c r="D2" s="18">
        <v>-2642.4958890855778</v>
      </c>
      <c r="E2" s="18">
        <v>-3322.3509565185991</v>
      </c>
      <c r="F2" s="18">
        <v>7408.6887375930464</v>
      </c>
      <c r="G2" s="18">
        <v>167378.13574977711</v>
      </c>
      <c r="H2" s="18">
        <v>7836.3056997587701</v>
      </c>
      <c r="I2" s="18">
        <v>851178.59077596548</v>
      </c>
      <c r="J2" s="18">
        <v>35732.033741575389</v>
      </c>
      <c r="K2" s="18">
        <v>137106.59802175831</v>
      </c>
      <c r="L2" s="18">
        <v>598576.41441980517</v>
      </c>
      <c r="M2" s="18">
        <v>342406.42795928492</v>
      </c>
      <c r="N2" s="18">
        <v>-240.9331549887938</v>
      </c>
      <c r="O2" s="18">
        <v>-30728.157637646451</v>
      </c>
      <c r="P2" s="18">
        <v>-5828.8617938319921</v>
      </c>
      <c r="Q2" s="18">
        <v>157872.03407805591</v>
      </c>
      <c r="R2" s="18">
        <v>10164.070233433969</v>
      </c>
      <c r="S2" s="18">
        <v>-1132.9018746869281</v>
      </c>
      <c r="T2" s="18">
        <v>284297.58688465459</v>
      </c>
      <c r="U2" s="18">
        <v>7959.5613924944118</v>
      </c>
      <c r="V2" s="18">
        <v>2784.577136594005</v>
      </c>
      <c r="W2" s="18">
        <v>3964.974449507723</v>
      </c>
      <c r="X2" s="18">
        <v>-681.54885073846049</v>
      </c>
      <c r="Y2" s="18">
        <v>-374.63500808249802</v>
      </c>
      <c r="Z2" s="18">
        <v>595776.00602484471</v>
      </c>
      <c r="AA2" s="18">
        <v>96326.635845401324</v>
      </c>
      <c r="AB2" s="18">
        <v>529076.82004202041</v>
      </c>
      <c r="AC2" s="18">
        <v>53114.171010542661</v>
      </c>
      <c r="AD2" s="18">
        <v>-2568.7800000000002</v>
      </c>
      <c r="AE2" s="18">
        <v>1137194.645379893</v>
      </c>
      <c r="AF2" s="18">
        <v>148171.13707019819</v>
      </c>
      <c r="AG2" s="18">
        <v>-526667.23175940698</v>
      </c>
      <c r="AH2" s="18">
        <f>SUM(B2:AG2)</f>
        <v>4605034.7072831746</v>
      </c>
      <c r="AI2" s="18">
        <f>AH2/1000000</f>
        <v>4.605034707283175</v>
      </c>
    </row>
    <row r="3" spans="1:35" x14ac:dyDescent="0.3">
      <c r="A3" s="38" t="s">
        <v>43</v>
      </c>
      <c r="B3" s="18">
        <v>1447.3478279999999</v>
      </c>
      <c r="C3" s="18">
        <v>2975.5035200000002</v>
      </c>
      <c r="D3" s="18">
        <v>-1362.9872869999999</v>
      </c>
      <c r="E3" s="18">
        <v>-3284.1439500000001</v>
      </c>
      <c r="F3" s="18">
        <v>9320.0701570000001</v>
      </c>
      <c r="G3" s="18">
        <v>163735.5828</v>
      </c>
      <c r="H3" s="18">
        <v>7553.0502699999997</v>
      </c>
      <c r="I3" s="18">
        <v>852016.772</v>
      </c>
      <c r="J3" s="18">
        <v>33180.030379999997</v>
      </c>
      <c r="K3" s="18">
        <v>232611.18700000001</v>
      </c>
      <c r="L3" s="18">
        <v>619991.34920000006</v>
      </c>
      <c r="M3" s="18">
        <v>342430.07669999998</v>
      </c>
      <c r="N3" s="18">
        <v>-240.933155</v>
      </c>
      <c r="O3" s="18">
        <v>-30772.045910000001</v>
      </c>
      <c r="P3" s="18">
        <v>-6902.4040850000001</v>
      </c>
      <c r="Q3" s="18">
        <v>158376.02669999999</v>
      </c>
      <c r="R3" s="18">
        <v>10204.50589</v>
      </c>
      <c r="S3" s="18">
        <v>-1132.901875</v>
      </c>
      <c r="T3" s="18">
        <v>311315.33889999997</v>
      </c>
      <c r="U3" s="18">
        <v>9079.2070640000002</v>
      </c>
      <c r="V3" s="18">
        <v>2784.5771370000002</v>
      </c>
      <c r="W3" s="18">
        <v>3951.301559</v>
      </c>
      <c r="X3" s="18">
        <v>-681.5488507</v>
      </c>
      <c r="Y3" s="18">
        <v>-26.467451059999998</v>
      </c>
      <c r="Z3" s="18">
        <v>1309231.7949999999</v>
      </c>
      <c r="AA3" s="18">
        <v>99624.865770000004</v>
      </c>
      <c r="AB3" s="18">
        <v>528495.86970000004</v>
      </c>
      <c r="AC3" s="18">
        <v>51734.4499</v>
      </c>
      <c r="AD3" s="18">
        <v>-2568.7800000000002</v>
      </c>
      <c r="AE3" s="18">
        <v>1931657.888</v>
      </c>
      <c r="AF3" s="18">
        <v>152127.62119999999</v>
      </c>
      <c r="AG3" s="18">
        <v>-526664.82860000001</v>
      </c>
      <c r="AH3" s="18">
        <f>SUM(B3:AG3)</f>
        <v>6260207.3755112402</v>
      </c>
      <c r="AI3" s="18">
        <f>AH3/1000000</f>
        <v>6.2602073755112402</v>
      </c>
    </row>
    <row r="4" spans="1:35" x14ac:dyDescent="0.3">
      <c r="A4" s="38" t="s">
        <v>62</v>
      </c>
      <c r="B4" s="18">
        <v>1447.3478279999999</v>
      </c>
      <c r="C4" s="18">
        <v>5433.3422689999998</v>
      </c>
      <c r="D4" s="18">
        <v>284.96218219999997</v>
      </c>
      <c r="E4" s="18">
        <v>-3296.8796189999998</v>
      </c>
      <c r="F4" s="18">
        <v>8129.5251699999999</v>
      </c>
      <c r="G4" s="18">
        <v>166564.06959999999</v>
      </c>
      <c r="H4" s="18">
        <v>5648.2322489999997</v>
      </c>
      <c r="I4" s="18">
        <v>842955.43169999996</v>
      </c>
      <c r="J4" s="18">
        <v>35268.70667</v>
      </c>
      <c r="K4" s="18">
        <v>175669.28479999999</v>
      </c>
      <c r="L4" s="18">
        <v>597592.99950000003</v>
      </c>
      <c r="M4" s="18">
        <v>342327.47350000002</v>
      </c>
      <c r="N4" s="18">
        <v>-231.41747530000001</v>
      </c>
      <c r="O4" s="18">
        <v>-30768.851480000001</v>
      </c>
      <c r="P4" s="18">
        <v>-6814.6937660000003</v>
      </c>
      <c r="Q4" s="18">
        <v>158619.05970000001</v>
      </c>
      <c r="R4" s="18">
        <v>10178.12609</v>
      </c>
      <c r="S4" s="18">
        <v>-1132.901875</v>
      </c>
      <c r="T4" s="18">
        <v>306947.8725</v>
      </c>
      <c r="U4" s="18">
        <v>8866.0915619999996</v>
      </c>
      <c r="V4" s="18">
        <v>2784.5771370000002</v>
      </c>
      <c r="W4" s="18">
        <v>3964.9744500000002</v>
      </c>
      <c r="X4" s="18">
        <v>-681.5488507</v>
      </c>
      <c r="Y4" s="18">
        <v>-116.65774450000001</v>
      </c>
      <c r="Z4" s="18">
        <v>1183827.868</v>
      </c>
      <c r="AA4" s="18">
        <v>99810.819870000007</v>
      </c>
      <c r="AB4" s="18">
        <v>531448.30189999996</v>
      </c>
      <c r="AC4" s="18">
        <v>53043.263729999999</v>
      </c>
      <c r="AD4" s="18">
        <v>-2568.7800000000002</v>
      </c>
      <c r="AE4" s="18">
        <v>1258704.5209999999</v>
      </c>
      <c r="AF4" s="18">
        <v>150894.27979999999</v>
      </c>
      <c r="AG4" s="18">
        <v>-526648.94449999998</v>
      </c>
      <c r="AH4" s="18">
        <f>SUM(B4:AG4)</f>
        <v>5378150.4558966989</v>
      </c>
      <c r="AI4" s="18">
        <f>AH4/1000000</f>
        <v>5.3781504558966988</v>
      </c>
    </row>
    <row r="5" spans="1:35" x14ac:dyDescent="0.3">
      <c r="A5" s="39" t="s">
        <v>44</v>
      </c>
      <c r="B5" s="18">
        <v>1447.347827995749</v>
      </c>
      <c r="C5" s="18">
        <v>1813.679591987049</v>
      </c>
      <c r="D5" s="18">
        <v>-722.76598745235242</v>
      </c>
      <c r="E5" s="18">
        <v>-3258.672612569429</v>
      </c>
      <c r="F5" s="18">
        <v>14964.943993602339</v>
      </c>
      <c r="G5" s="18">
        <v>164320.0340801909</v>
      </c>
      <c r="H5" s="18">
        <v>8568.2016445468471</v>
      </c>
      <c r="I5" s="18">
        <v>850614.16939736763</v>
      </c>
      <c r="J5" s="18">
        <v>33430.190571819017</v>
      </c>
      <c r="K5" s="18">
        <v>184834.61816436891</v>
      </c>
      <c r="L5" s="18">
        <v>602254.09472369868</v>
      </c>
      <c r="M5" s="18">
        <v>342406.0758140398</v>
      </c>
      <c r="N5" s="18">
        <v>-255.47886857141569</v>
      </c>
      <c r="O5" s="18">
        <v>-30770.65562931601</v>
      </c>
      <c r="P5" s="18">
        <v>-5882.6008923930467</v>
      </c>
      <c r="Q5" s="18">
        <v>159177.48976962469</v>
      </c>
      <c r="R5" s="18">
        <v>10130.854794323501</v>
      </c>
      <c r="S5" s="18">
        <v>-1132.9018746869281</v>
      </c>
      <c r="T5" s="18">
        <v>311032.8015555779</v>
      </c>
      <c r="U5" s="18">
        <v>9051.0361735885708</v>
      </c>
      <c r="V5" s="18">
        <v>2784.577136594005</v>
      </c>
      <c r="W5" s="18">
        <v>3876.5093833387641</v>
      </c>
      <c r="X5" s="18">
        <v>-681.54885073846049</v>
      </c>
      <c r="Y5" s="18">
        <v>-32.541773972951198</v>
      </c>
      <c r="Z5" s="18">
        <v>1136636.0674584289</v>
      </c>
      <c r="AA5" s="18">
        <v>101870.5237141564</v>
      </c>
      <c r="AB5" s="18">
        <v>528720.25245726516</v>
      </c>
      <c r="AC5" s="18">
        <v>52971.274476141669</v>
      </c>
      <c r="AD5" s="18">
        <v>-2568.7800000000002</v>
      </c>
      <c r="AE5" s="18">
        <v>1761997.6319736829</v>
      </c>
      <c r="AF5" s="18">
        <v>151546.8357429906</v>
      </c>
      <c r="AG5" s="18">
        <v>-526710.42969397118</v>
      </c>
      <c r="AH5" s="18">
        <f>SUM(B5:AG5)</f>
        <v>5862432.8342616577</v>
      </c>
      <c r="AI5" s="18">
        <f>AH5/1000000</f>
        <v>5.8624328342616581</v>
      </c>
    </row>
    <row r="6" spans="1:35" x14ac:dyDescent="0.3">
      <c r="A6" s="39" t="s">
        <v>41</v>
      </c>
      <c r="B6" s="18">
        <v>1447.347827995749</v>
      </c>
      <c r="C6" s="18">
        <v>2600.9184727085521</v>
      </c>
      <c r="D6" s="18">
        <v>-655.88489667186514</v>
      </c>
      <c r="E6" s="18">
        <v>-3335.0866253083982</v>
      </c>
      <c r="F6" s="18">
        <v>8350.3732916174631</v>
      </c>
      <c r="G6" s="18">
        <v>166659.7134281125</v>
      </c>
      <c r="H6" s="18">
        <v>6998.9944739171078</v>
      </c>
      <c r="I6" s="18">
        <v>846640.68096796842</v>
      </c>
      <c r="J6" s="18">
        <v>34079.719011726207</v>
      </c>
      <c r="K6" s="18">
        <v>158068.75171559161</v>
      </c>
      <c r="L6" s="18">
        <v>598912.9759985744</v>
      </c>
      <c r="M6" s="18">
        <v>342341.62838508858</v>
      </c>
      <c r="N6" s="18">
        <v>-223.90776948883291</v>
      </c>
      <c r="O6" s="18">
        <v>-30715.955742452039</v>
      </c>
      <c r="P6" s="18">
        <v>-6658.7743639541559</v>
      </c>
      <c r="Q6" s="18">
        <v>159134.8300935564</v>
      </c>
      <c r="R6" s="18">
        <v>10159.01479432351</v>
      </c>
      <c r="S6" s="18">
        <v>-1132.9018746869281</v>
      </c>
      <c r="T6" s="18">
        <v>304095.8118760339</v>
      </c>
      <c r="U6" s="18">
        <v>8036.6012052092337</v>
      </c>
      <c r="V6" s="18">
        <v>2784.577136594005</v>
      </c>
      <c r="W6" s="18">
        <v>3964.974449507723</v>
      </c>
      <c r="X6" s="18">
        <v>-681.54885073846049</v>
      </c>
      <c r="Y6" s="18">
        <v>-111.82488057514929</v>
      </c>
      <c r="Z6" s="18">
        <v>988561.77737692161</v>
      </c>
      <c r="AA6" s="18">
        <v>99864.81110011111</v>
      </c>
      <c r="AB6" s="18">
        <v>527669.54224136041</v>
      </c>
      <c r="AC6" s="18">
        <v>52620.835487804383</v>
      </c>
      <c r="AD6" s="18">
        <v>-2568.7800000000002</v>
      </c>
      <c r="AE6" s="18">
        <v>1257014.30313305</v>
      </c>
      <c r="AF6" s="18">
        <v>152382.6459279937</v>
      </c>
      <c r="AG6" s="18">
        <v>-526822.13347291236</v>
      </c>
      <c r="AH6" s="18">
        <f>SUM(B6:AG6)</f>
        <v>5159484.0299189789</v>
      </c>
      <c r="AI6" s="18">
        <f>AH6/1000000</f>
        <v>5.1594840299189793</v>
      </c>
    </row>
    <row r="7" spans="1:35" x14ac:dyDescent="0.3">
      <c r="A7" s="40" t="s">
        <v>73</v>
      </c>
      <c r="B7">
        <f>B3/B$2</f>
        <v>1.1288037511851374</v>
      </c>
      <c r="C7">
        <f>C3/C$2</f>
        <v>0.82310067810682563</v>
      </c>
      <c r="D7">
        <f>D3/D$2</f>
        <v>0.51579542379975274</v>
      </c>
      <c r="E7">
        <f>E3/E$2</f>
        <v>0.98850000887364564</v>
      </c>
      <c r="F7">
        <f>F3/F$2</f>
        <v>1.2579918642968835</v>
      </c>
      <c r="G7">
        <f>G3/G$2</f>
        <v>0.97823758202670774</v>
      </c>
      <c r="H7">
        <f>H3/H$2</f>
        <v>0.9638534482176353</v>
      </c>
      <c r="I7">
        <f>I3/I$2</f>
        <v>1.0009847301531285</v>
      </c>
      <c r="J7">
        <f>J3/J$2</f>
        <v>0.92857939797011735</v>
      </c>
      <c r="K7">
        <f>K3/K$2</f>
        <v>1.6965717941822571</v>
      </c>
      <c r="L7">
        <f>L3/L$2</f>
        <v>1.035776442680175</v>
      </c>
      <c r="M7">
        <f>M3/M$2</f>
        <v>1.0000690662872658</v>
      </c>
      <c r="N7">
        <f>N3/N$2</f>
        <v>1.0000000000465117</v>
      </c>
      <c r="O7">
        <f>O3/O$2</f>
        <v>1.0014282754231831</v>
      </c>
      <c r="P7">
        <f>P3/P$2</f>
        <v>1.1841770021557232</v>
      </c>
      <c r="Q7">
        <f>Q3/Q$2</f>
        <v>1.0031924122906715</v>
      </c>
      <c r="R7">
        <f>R3/R$2</f>
        <v>1.0039782936990165</v>
      </c>
      <c r="S7">
        <f>S3/S$2</f>
        <v>1.0000000002763452</v>
      </c>
      <c r="T7">
        <f>T3/T$2</f>
        <v>1.0950333497776295</v>
      </c>
      <c r="U7">
        <f>U3/U$2</f>
        <v>1.1406667548995069</v>
      </c>
      <c r="V7">
        <f>V3/V$2</f>
        <v>1.0000000001458014</v>
      </c>
      <c r="W7">
        <f>W3/W$2</f>
        <v>0.99655158168562208</v>
      </c>
      <c r="X7">
        <f>X3/X$2</f>
        <v>0.99999999994356903</v>
      </c>
      <c r="Y7">
        <f>Y3/Y$2</f>
        <v>7.0648632639722833E-2</v>
      </c>
      <c r="Z7">
        <f>Z3/Z$2</f>
        <v>2.19752353528887</v>
      </c>
      <c r="AA7">
        <f>AA3/AA$2</f>
        <v>1.034240061387508</v>
      </c>
      <c r="AB7">
        <f>AB3/AB$2</f>
        <v>0.99890195465003695</v>
      </c>
      <c r="AC7">
        <f>AC3/AC$2</f>
        <v>0.97402348404781092</v>
      </c>
      <c r="AD7">
        <f>AD3/AD$2</f>
        <v>1</v>
      </c>
      <c r="AE7">
        <f>AE3/AE$2</f>
        <v>1.6986167634958458</v>
      </c>
      <c r="AF7">
        <f>AF3/AF$2</f>
        <v>1.0267021243680363</v>
      </c>
      <c r="AG7">
        <f>AG3/AG$2</f>
        <v>0.99999543704399652</v>
      </c>
    </row>
    <row r="8" spans="1:35" x14ac:dyDescent="0.3">
      <c r="A8" s="41"/>
      <c r="B8">
        <f>B4/B$2</f>
        <v>1.1288037511851374</v>
      </c>
      <c r="C8">
        <f>C4/C$2</f>
        <v>1.5030019880468426</v>
      </c>
      <c r="D8">
        <f>D4/D$2</f>
        <v>-0.10783826887943038</v>
      </c>
      <c r="E8">
        <f>E4/E$2</f>
        <v>0.9923333392973962</v>
      </c>
      <c r="F8">
        <f>F4/F$2</f>
        <v>1.0972960881389573</v>
      </c>
      <c r="G8">
        <f>G4/G$2</f>
        <v>0.99513636505669945</v>
      </c>
      <c r="H8">
        <f>H4/H$2</f>
        <v>0.72077742566549863</v>
      </c>
      <c r="I8">
        <f>I4/I$2</f>
        <v>0.99033909080294302</v>
      </c>
      <c r="J8">
        <f>J4/J$2</f>
        <v>0.98703328573664995</v>
      </c>
      <c r="K8">
        <f>K4/K$2</f>
        <v>1.2812606200915431</v>
      </c>
      <c r="L8">
        <f>L4/L$2</f>
        <v>0.99835707706465793</v>
      </c>
      <c r="M8">
        <f>M4/M$2</f>
        <v>0.99976941303422528</v>
      </c>
      <c r="N8">
        <f>N4/N$2</f>
        <v>0.96050489734699906</v>
      </c>
      <c r="O8">
        <f>O4/O$2</f>
        <v>1.0013243176774027</v>
      </c>
      <c r="P8">
        <f>P4/P$2</f>
        <v>1.1691294127459326</v>
      </c>
      <c r="Q8">
        <f>Q4/Q$2</f>
        <v>1.0047318426363896</v>
      </c>
      <c r="R8">
        <f>R4/R$2</f>
        <v>1.0013828964423912</v>
      </c>
      <c r="S8">
        <f>S4/S$2</f>
        <v>1.0000000002763452</v>
      </c>
      <c r="T8">
        <f>T4/T$2</f>
        <v>1.0796710442165487</v>
      </c>
      <c r="U8">
        <f>U4/U$2</f>
        <v>1.113891975299093</v>
      </c>
      <c r="V8">
        <f>V4/V$2</f>
        <v>1.0000000001458014</v>
      </c>
      <c r="W8">
        <f>W4/W$2</f>
        <v>1.0000000001241565</v>
      </c>
      <c r="X8">
        <f>X4/X$2</f>
        <v>0.99999999994356903</v>
      </c>
      <c r="Y8">
        <f>Y4/Y$2</f>
        <v>0.31139039860981416</v>
      </c>
      <c r="Z8">
        <f>Z4/Z$2</f>
        <v>1.9870351541996014</v>
      </c>
      <c r="AA8">
        <f>AA4/AA$2</f>
        <v>1.0361705149777118</v>
      </c>
      <c r="AB8">
        <f>AB4/AB$2</f>
        <v>1.0044823015640549</v>
      </c>
      <c r="AC8">
        <f>AC4/AC$2</f>
        <v>0.99866500259359059</v>
      </c>
      <c r="AD8">
        <f>AD4/AD$2</f>
        <v>1</v>
      </c>
      <c r="AE8">
        <f>AE4/AE$2</f>
        <v>1.1068505520262235</v>
      </c>
      <c r="AF8">
        <f>AF4/AF$2</f>
        <v>1.0183783615597932</v>
      </c>
      <c r="AG8">
        <f>AG4/AG$2</f>
        <v>0.99996527739281238</v>
      </c>
    </row>
    <row r="9" spans="1:35" x14ac:dyDescent="0.3">
      <c r="A9" s="41"/>
      <c r="B9">
        <f>B5/B$2</f>
        <v>1.1288037511818221</v>
      </c>
      <c r="C9">
        <f>C5/C$2</f>
        <v>0.50171034650063218</v>
      </c>
      <c r="D9">
        <f>D5/D$2</f>
        <v>0.27351640940582955</v>
      </c>
      <c r="E9">
        <f>E5/E$2</f>
        <v>0.98083334819753754</v>
      </c>
      <c r="F9">
        <f>F5/F$2</f>
        <v>2.0199180345730365</v>
      </c>
      <c r="G9">
        <f>G5/G$2</f>
        <v>0.9817293838535881</v>
      </c>
      <c r="H9">
        <f>H5/H$2</f>
        <v>1.0933980848667768</v>
      </c>
      <c r="I9">
        <f>I5/I$2</f>
        <v>0.9993368942960803</v>
      </c>
      <c r="J9">
        <f>J5/J$2</f>
        <v>0.93558040422764677</v>
      </c>
      <c r="K9">
        <f>K5/K$2</f>
        <v>1.3481088498384033</v>
      </c>
      <c r="L9">
        <f>L5/L$2</f>
        <v>1.0061440447957815</v>
      </c>
      <c r="M9">
        <f>M5/M$2</f>
        <v>0.99999897155772677</v>
      </c>
      <c r="N9">
        <f>N5/N$2</f>
        <v>1.0603724032223727</v>
      </c>
      <c r="O9">
        <f>O5/O$2</f>
        <v>1.0013830309050971</v>
      </c>
      <c r="P9">
        <f>P5/P$2</f>
        <v>1.0092194840882864</v>
      </c>
      <c r="Q9">
        <f>Q5/Q$2</f>
        <v>1.0082690750087082</v>
      </c>
      <c r="R9">
        <f>R5/R$2</f>
        <v>0.99673207304282407</v>
      </c>
      <c r="S9">
        <f>S5/S$2</f>
        <v>1</v>
      </c>
      <c r="T9">
        <f>T5/T$2</f>
        <v>1.0940395413267097</v>
      </c>
      <c r="U9">
        <f>U5/U$2</f>
        <v>1.1371275032972774</v>
      </c>
      <c r="V9">
        <f>V5/V$2</f>
        <v>1</v>
      </c>
      <c r="W9">
        <f>W5/W$2</f>
        <v>0.97768836412553872</v>
      </c>
      <c r="X9">
        <f>X5/X$2</f>
        <v>1</v>
      </c>
      <c r="Y9">
        <f>Y5/Y$2</f>
        <v>8.6862608327797297E-2</v>
      </c>
      <c r="Z9">
        <f>Z5/Z$2</f>
        <v>1.9078245111654086</v>
      </c>
      <c r="AA9">
        <f>AA5/AA$2</f>
        <v>1.057553010339245</v>
      </c>
      <c r="AB9">
        <f>AB5/AB$2</f>
        <v>0.99932605706534838</v>
      </c>
      <c r="AC9">
        <f>AC5/AC$2</f>
        <v>0.99730963447828969</v>
      </c>
      <c r="AD9">
        <f>AD5/AD$2</f>
        <v>1</v>
      </c>
      <c r="AE9">
        <f>AE5/AE$2</f>
        <v>1.549424840445909</v>
      </c>
      <c r="AF9">
        <f>AF5/AF$2</f>
        <v>1.0227824307725542</v>
      </c>
      <c r="AG9">
        <f>AG5/AG$2</f>
        <v>1.0000820213067365</v>
      </c>
    </row>
    <row r="10" spans="1:35" x14ac:dyDescent="0.3">
      <c r="A10" s="41"/>
      <c r="B10">
        <f>B6/B$2</f>
        <v>1.1288037511818221</v>
      </c>
      <c r="C10">
        <f>C6/C$2</f>
        <v>0.71948083549468578</v>
      </c>
      <c r="D10">
        <f>D6/D$2</f>
        <v>0.24820659111747218</v>
      </c>
      <c r="E10">
        <f>E6/E$2</f>
        <v>1.0038333303604821</v>
      </c>
      <c r="F10">
        <f>F6/F$2</f>
        <v>1.1271054281503468</v>
      </c>
      <c r="G10">
        <f>G6/G$2</f>
        <v>0.99570778872373977</v>
      </c>
      <c r="H10">
        <f>H6/H$2</f>
        <v>0.89314974964957816</v>
      </c>
      <c r="I10">
        <f>I6/I$2</f>
        <v>0.99466867487367117</v>
      </c>
      <c r="J10">
        <f>J6/J$2</f>
        <v>0.95375816720091533</v>
      </c>
      <c r="K10">
        <f>K6/K$2</f>
        <v>1.1528894597071593</v>
      </c>
      <c r="L10">
        <f>L6/L$2</f>
        <v>1.0005622700304613</v>
      </c>
      <c r="M10">
        <f>M6/M$2</f>
        <v>0.99981075245992745</v>
      </c>
      <c r="N10">
        <f>N6/N$2</f>
        <v>0.92933564705632665</v>
      </c>
      <c r="O10">
        <f>O6/O$2</f>
        <v>0.99960290833774357</v>
      </c>
      <c r="P10">
        <f>P6/P$2</f>
        <v>1.1423798675412691</v>
      </c>
      <c r="Q10">
        <f>Q6/Q$2</f>
        <v>1.0079988582073767</v>
      </c>
      <c r="R10">
        <f>R6/R$2</f>
        <v>0.99950261666887841</v>
      </c>
      <c r="S10">
        <f>S6/S$2</f>
        <v>1</v>
      </c>
      <c r="T10">
        <f>T6/T$2</f>
        <v>1.0696390891260426</v>
      </c>
      <c r="U10">
        <f>U6/U$2</f>
        <v>1.009678901752987</v>
      </c>
      <c r="V10">
        <f>V6/V$2</f>
        <v>1</v>
      </c>
      <c r="W10">
        <f>W6/W$2</f>
        <v>1</v>
      </c>
      <c r="X10">
        <f>X6/X$2</f>
        <v>1</v>
      </c>
      <c r="Y10">
        <f>Y6/Y$2</f>
        <v>0.29849020556702605</v>
      </c>
      <c r="Z10">
        <f>Z6/Z$2</f>
        <v>1.6592843071556951</v>
      </c>
      <c r="AA10">
        <f>AA6/AA$2</f>
        <v>1.0367310165423855</v>
      </c>
      <c r="AB10">
        <f>AB6/AB$2</f>
        <v>0.99734012576746756</v>
      </c>
      <c r="AC10">
        <f>AC6/AC$2</f>
        <v>0.99071179097118256</v>
      </c>
      <c r="AD10">
        <f>AD6/AD$2</f>
        <v>1</v>
      </c>
      <c r="AE10">
        <f>AE6/AE$2</f>
        <v>1.1053642472200789</v>
      </c>
      <c r="AF10">
        <f>AF6/AF$2</f>
        <v>1.028423274202183</v>
      </c>
      <c r="AG10">
        <f>AG6/AG$2</f>
        <v>1.0002941168619659</v>
      </c>
    </row>
    <row r="12" spans="1:35" x14ac:dyDescent="0.3">
      <c r="A12" s="41" t="s">
        <v>74</v>
      </c>
      <c r="B12">
        <f>B2*[1]costs!B2</f>
        <v>60905.599494727488</v>
      </c>
      <c r="C12">
        <f>C2*[1]costs!C2</f>
        <v>180547.23043684935</v>
      </c>
      <c r="D12">
        <f>D2*[1]costs!D2</f>
        <v>-125774.87683280624</v>
      </c>
      <c r="E12">
        <f>E2*[1]costs!E2</f>
        <v>-168858.48736505781</v>
      </c>
      <c r="F12">
        <f>F2*[1]costs!F2</f>
        <v>349134.45675907232</v>
      </c>
      <c r="G12">
        <f>G2*[1]costs!G2</f>
        <v>8601562.3961810451</v>
      </c>
      <c r="H12">
        <f>H2*[1]costs!H2</f>
        <v>388539.70920543931</v>
      </c>
      <c r="I12">
        <f>I2*[1]costs!I2</f>
        <v>43994016.642846555</v>
      </c>
      <c r="J12">
        <f>J2*[1]costs!J2</f>
        <v>1846631.5037646161</v>
      </c>
      <c r="K12">
        <f>K2*[1]costs!K2</f>
        <v>6910858.073286728</v>
      </c>
      <c r="L12">
        <f>L2*[1]costs!L2</f>
        <v>37001599.633774675</v>
      </c>
      <c r="M12">
        <f>M2*[1]costs!M2</f>
        <v>17404861.139598414</v>
      </c>
      <c r="N12">
        <f>N2*[1]costs!N2</f>
        <v>-12246.873201235379</v>
      </c>
      <c r="O12">
        <f>O2*[1]costs!O2</f>
        <v>-1563909.5829680162</v>
      </c>
      <c r="P12">
        <f>P2*[1]costs!P2</f>
        <v>-298443.55270599184</v>
      </c>
      <c r="Q12">
        <f>Q2*[1]costs!Q2</f>
        <v>7410513.2796239434</v>
      </c>
      <c r="R12">
        <f>R2*[1]costs!R2</f>
        <v>470616.77994845965</v>
      </c>
      <c r="S12">
        <f>S2*[1]costs!S2</f>
        <v>-40988.389826173057</v>
      </c>
      <c r="T12">
        <f>T2*[1]costs!T2</f>
        <v>13422826.267172081</v>
      </c>
      <c r="U12">
        <f>U2*[1]costs!U2</f>
        <v>379655.15929919848</v>
      </c>
      <c r="V12">
        <f>V2*[1]costs!V2</f>
        <v>130719.18910026898</v>
      </c>
      <c r="W12">
        <f>W2*[1]costs!W2</f>
        <v>194466.13685055578</v>
      </c>
      <c r="X12">
        <f>X2*[1]costs!X2</f>
        <v>-34891.893413555488</v>
      </c>
      <c r="Y12">
        <f>Y2*[1]costs!Y2</f>
        <v>-19179.439238783485</v>
      </c>
      <c r="Z12">
        <f>Z2*[1]costs!Z2</f>
        <v>36828489.588431805</v>
      </c>
      <c r="AA12">
        <f>AA2*[1]costs!AA2</f>
        <v>5039905.9140672423</v>
      </c>
      <c r="AB12">
        <f>AB2*[1]costs!AB2</f>
        <v>32705412.707717534</v>
      </c>
      <c r="AC12">
        <f>AC2*[1]costs!AC2</f>
        <v>2526694.2291425248</v>
      </c>
      <c r="AD12">
        <f>AD2*[1]costs!AD2</f>
        <v>-121166.78382</v>
      </c>
      <c r="AE12">
        <f>AE2*[1]costs!AE2</f>
        <v>58824804.616211109</v>
      </c>
      <c r="AF12">
        <f>AF2*[1]costs!AF2</f>
        <v>7524723.0249729445</v>
      </c>
      <c r="AG12">
        <f>AG2*[1]costs!AG2</f>
        <v>-32556461.598439503</v>
      </c>
      <c r="AH12">
        <f>SUM(B12:AG12)/1000000000</f>
        <v>0.24725556180007457</v>
      </c>
    </row>
    <row r="13" spans="1:35" x14ac:dyDescent="0.3">
      <c r="A13" s="41"/>
      <c r="B13">
        <f>B3*('costs WV'!B$3+'costs WV'!B20)</f>
        <v>68749.021829999998</v>
      </c>
      <c r="C13">
        <f>C3*('costs WV'!C$3+'costs WV'!C20)</f>
        <v>148549.03773248001</v>
      </c>
      <c r="D13">
        <f>D3*('costs WV'!D$3+'costs WV'!D20)</f>
        <v>-64872.742912052003</v>
      </c>
      <c r="E13">
        <f>E3*('costs WV'!E$3+'costs WV'!E20)</f>
        <v>-166854.21752370003</v>
      </c>
      <c r="F13">
        <f>F3*('costs WV'!F$3+'costs WV'!F20)</f>
        <v>439189.66600831097</v>
      </c>
      <c r="G13">
        <f>G3*('costs WV'!G$3+'costs WV'!G20)</f>
        <v>8411260.6240188014</v>
      </c>
      <c r="H13">
        <f>H3*('costs WV'!H$3+'costs WV'!H20)</f>
        <v>389042.51330716</v>
      </c>
      <c r="I13">
        <f>I3*('costs WV'!I$3+'costs WV'!I20)</f>
        <v>43285860.084688</v>
      </c>
      <c r="J13">
        <f>J3*('costs WV'!J$3+'costs WV'!J20)</f>
        <v>1686574.1242457798</v>
      </c>
      <c r="K13">
        <f>K3*('costs WV'!K$3+'costs WV'!K20)</f>
        <v>11767102.116769001</v>
      </c>
      <c r="L13">
        <f>L3*('costs WV'!L$3+'costs WV'!L20)</f>
        <v>31671018.091183603</v>
      </c>
      <c r="M13">
        <f>M3*('costs WV'!M$3+'costs WV'!M20)</f>
        <v>16073325.370221298</v>
      </c>
      <c r="N13">
        <f>N3*('costs WV'!N$3+'costs WV'!N20)</f>
        <v>-11148.45894816</v>
      </c>
      <c r="O13">
        <f>O3*('costs WV'!O$3+'costs WV'!O20)</f>
        <v>-1113301.8489778901</v>
      </c>
      <c r="P13">
        <f>P3*('costs WV'!P$3+'costs WV'!P20)</f>
        <v>-325862.49685285002</v>
      </c>
      <c r="Q13">
        <f>Q3*('costs WV'!Q$3+'costs WV'!Q20)</f>
        <v>7553902.9694831995</v>
      </c>
      <c r="R13">
        <f>R3*('costs WV'!R$3+'costs WV'!R20)</f>
        <v>479030.11999427009</v>
      </c>
      <c r="S13">
        <f>S3*('costs WV'!S$3+'costs WV'!S20)</f>
        <v>-55562.0395575</v>
      </c>
      <c r="T13">
        <f>T3*('costs WV'!T$3+'costs WV'!T20)</f>
        <v>15923156.9540572</v>
      </c>
      <c r="U13">
        <f>U3*('costs WV'!U$3+'costs WV'!U20)</f>
        <v>464791.84722735197</v>
      </c>
      <c r="V13">
        <f>V3*('costs WV'!V$3+'costs WV'!V20)</f>
        <v>172111.92826083302</v>
      </c>
      <c r="W13">
        <f>W3*('costs WV'!W$3+'costs WV'!W20)</f>
        <v>206732.09756687999</v>
      </c>
      <c r="X13">
        <f>X3*('costs WV'!X$3+'costs WV'!X20)</f>
        <v>-32421.960376649698</v>
      </c>
      <c r="Y13">
        <f>Y3*('costs WV'!Y$3+'costs WV'!Y20)</f>
        <v>-1248.4431990491398</v>
      </c>
      <c r="Z13">
        <f>Z3*('costs WV'!Z$3+'costs WV'!Z20)</f>
        <v>65788897.698749997</v>
      </c>
      <c r="AA13">
        <f>AA3*('costs WV'!AA$3+'costs WV'!AA20)</f>
        <v>6149045.9650559407</v>
      </c>
      <c r="AB13">
        <f>AB3*('costs WV'!AB$3+'costs WV'!AB20)</f>
        <v>26861331.073372204</v>
      </c>
      <c r="AC13">
        <f>AC3*('costs WV'!AC$3+'costs WV'!AC20)</f>
        <v>2436330.4491406996</v>
      </c>
      <c r="AD13">
        <f>AD3*('costs WV'!AD$3+'costs WV'!AD20)</f>
        <v>-121022.93214</v>
      </c>
      <c r="AE13">
        <f>AE3*('costs WV'!AE$3+'costs WV'!AE20)</f>
        <v>97042628.977344006</v>
      </c>
      <c r="AF13">
        <f>AF3*('costs WV'!AF$3+'costs WV'!AF20)</f>
        <v>7346394.9553691996</v>
      </c>
      <c r="AG13">
        <f>AG3*('costs WV'!AG$3+'costs WV'!AG20)</f>
        <v>-24119669.1553942</v>
      </c>
      <c r="AH13">
        <f>SUM(B13:AG13)/1000000000</f>
        <v>0.31835306138974417</v>
      </c>
    </row>
    <row r="14" spans="1:35" x14ac:dyDescent="0.3">
      <c r="A14" s="41"/>
      <c r="B14">
        <f>B4*('costs WV'!B$3+'costs WV'!B21)</f>
        <v>68749.021829999998</v>
      </c>
      <c r="C14">
        <f>C4*('costs WV'!C$3+'costs WV'!C21)</f>
        <v>271259.61277982499</v>
      </c>
      <c r="D14">
        <f>D4*('costs WV'!D$3+'costs WV'!D21)</f>
        <v>13563.0600239912</v>
      </c>
      <c r="E14">
        <f>E4*('costs WV'!E$3+'costs WV'!E21)</f>
        <v>-167504.56280253301</v>
      </c>
      <c r="F14">
        <f>F4*('costs WV'!F$3+'costs WV'!F21)</f>
        <v>383087.61458590999</v>
      </c>
      <c r="G14">
        <f>G4*('costs WV'!G$3+'costs WV'!G21)</f>
        <v>8556729.3834911995</v>
      </c>
      <c r="H14">
        <f>H4*('costs WV'!H$3+'costs WV'!H21)</f>
        <v>290974.33253948396</v>
      </c>
      <c r="I14">
        <f>I4*('costs WV'!I$3+'costs WV'!I21)</f>
        <v>42826350.707518496</v>
      </c>
      <c r="J14">
        <f>J4*('costs WV'!J$3+'costs WV'!J21)</f>
        <v>1792743.6287427701</v>
      </c>
      <c r="K14">
        <f>K4*('costs WV'!K$3+'costs WV'!K21)</f>
        <v>8903446.3615183998</v>
      </c>
      <c r="L14">
        <f>L4*('costs WV'!L$3+'costs WV'!L21)</f>
        <v>30530428.751455501</v>
      </c>
      <c r="M14">
        <f>M4*('costs WV'!M$3+'costs WV'!M21)</f>
        <v>16068509.278616501</v>
      </c>
      <c r="N14">
        <f>N4*('costs WV'!N$3+'costs WV'!N21)</f>
        <v>-10685.9333394528</v>
      </c>
      <c r="O14">
        <f>O4*('costs WV'!O$3+'costs WV'!O21)</f>
        <v>-1113186.2776949201</v>
      </c>
      <c r="P14">
        <f>P4*('costs WV'!P$3+'costs WV'!P21)</f>
        <v>-321728.50738662598</v>
      </c>
      <c r="Q14">
        <f>Q4*('costs WV'!Q$3+'costs WV'!Q21)</f>
        <v>7565494.6714512007</v>
      </c>
      <c r="R14">
        <f>R4*('costs WV'!R$3+'costs WV'!R21)</f>
        <v>477791.77304287005</v>
      </c>
      <c r="S14">
        <f>S4*('costs WV'!S$3+'costs WV'!S21)</f>
        <v>-55556.375048125003</v>
      </c>
      <c r="T14">
        <f>T4*('costs WV'!T$3+'costs WV'!T21)</f>
        <v>15700076.730502499</v>
      </c>
      <c r="U14">
        <f>U4*('costs WV'!U$3+'costs WV'!U21)</f>
        <v>453881.82533346594</v>
      </c>
      <c r="V14">
        <f>V4*('costs WV'!V$3+'costs WV'!V21)</f>
        <v>172111.92826083302</v>
      </c>
      <c r="W14">
        <f>W4*('costs WV'!W$3+'costs WV'!W21)</f>
        <v>207447.46322400001</v>
      </c>
      <c r="X14">
        <f>X4*('costs WV'!X$3+'costs WV'!X21)</f>
        <v>-32421.960376649698</v>
      </c>
      <c r="Y14">
        <f>Y4*('costs WV'!Y$3+'costs WV'!Y21)</f>
        <v>-5502.6291503205002</v>
      </c>
      <c r="Z14">
        <f>Z4*('costs WV'!Z$3+'costs WV'!Z21)</f>
        <v>59685049.620956004</v>
      </c>
      <c r="AA14">
        <f>AA4*('costs WV'!AA$3+'costs WV'!AA21)</f>
        <v>6161222.0997552304</v>
      </c>
      <c r="AB14">
        <f>AB4*('costs WV'!AB$3+'costs WV'!AB21)</f>
        <v>27011391.392369397</v>
      </c>
      <c r="AC14">
        <f>AC4*('costs WV'!AC$3+'costs WV'!AC21)</f>
        <v>2497966.4188368898</v>
      </c>
      <c r="AD14">
        <f>AD4*('costs WV'!AD$3+'costs WV'!AD21)</f>
        <v>-121022.93214</v>
      </c>
      <c r="AE14">
        <f>AE4*('costs WV'!AE$3+'costs WV'!AE21)</f>
        <v>63436190.449358001</v>
      </c>
      <c r="AF14">
        <f>AF4*('costs WV'!AF$3+'costs WV'!AF21)</f>
        <v>7286835.6658217991</v>
      </c>
      <c r="AG14">
        <f>AG4*('costs WV'!AG$3+'costs WV'!AG21)</f>
        <v>-24118941.711266499</v>
      </c>
      <c r="AH14">
        <f>SUM(B14:AG14)/1000000000</f>
        <v>0.27441475090280909</v>
      </c>
    </row>
    <row r="15" spans="1:35" x14ac:dyDescent="0.3">
      <c r="A15" s="41"/>
      <c r="B15">
        <f>B5*('costs WV'!B$3+'costs WV'!B22)</f>
        <v>68749.021829798075</v>
      </c>
      <c r="C15">
        <f>C5*('costs WV'!C$3+'costs WV'!C22)</f>
        <v>90540.698911585467</v>
      </c>
      <c r="D15">
        <f>D5*('costs WV'!D$3+'costs WV'!D22)</f>
        <v>-34400.76993878217</v>
      </c>
      <c r="E15">
        <f>E5*('costs WV'!E$3+'costs WV'!E22)</f>
        <v>-165553.60340897727</v>
      </c>
      <c r="F15">
        <f>F5*('costs WV'!F$3+'costs WV'!F22)</f>
        <v>705193.05581052299</v>
      </c>
      <c r="G15">
        <f>G5*('costs WV'!G$3+'costs WV'!G22)</f>
        <v>8440791.5106312465</v>
      </c>
      <c r="H15">
        <f>H5*('costs WV'!H$3+'costs WV'!H22)</f>
        <v>441073.8842579826</v>
      </c>
      <c r="I15">
        <f>I5*('costs WV'!I$3+'costs WV'!I22)</f>
        <v>43212050.419555672</v>
      </c>
      <c r="J15">
        <f>J5*('costs WV'!J$3+'costs WV'!J22)</f>
        <v>1699290.0169561326</v>
      </c>
      <c r="K15">
        <f>K5*('costs WV'!K$3+'costs WV'!K22)</f>
        <v>9350228.82908093</v>
      </c>
      <c r="L15">
        <f>L5*('costs WV'!L$3+'costs WV'!L22)</f>
        <v>30752900.838876229</v>
      </c>
      <c r="M15">
        <f>M5*('costs WV'!M$3+'costs WV'!M22)</f>
        <v>16072198.792635214</v>
      </c>
      <c r="N15">
        <f>N5*('costs WV'!N$3+'costs WV'!N22)</f>
        <v>-11837.357896387974</v>
      </c>
      <c r="O15">
        <f>O5*('costs WV'!O$3+'costs WV'!O22)</f>
        <v>-1113282.3206686534</v>
      </c>
      <c r="P15">
        <f>P5*('costs WV'!P$3+'costs WV'!P22)</f>
        <v>-277717.58812987572</v>
      </c>
      <c r="Q15">
        <f>Q5*('costs WV'!Q$3+'costs WV'!Q22)</f>
        <v>7592129.5520520192</v>
      </c>
      <c r="R15">
        <f>R5*('costs WV'!R$3+'costs WV'!R22)</f>
        <v>475562.58575513377</v>
      </c>
      <c r="S15">
        <f>S5*('costs WV'!S$3+'costs WV'!S22)</f>
        <v>-55565.438247769758</v>
      </c>
      <c r="T15">
        <f>T5*('costs WV'!T$3+'costs WV'!T22)</f>
        <v>15905906.438750699</v>
      </c>
      <c r="U15">
        <f>U5*('costs WV'!U$3+'costs WV'!U22)</f>
        <v>463349.6948345197</v>
      </c>
      <c r="V15">
        <f>V5*('costs WV'!V$3+'costs WV'!V22)</f>
        <v>172109.14365860226</v>
      </c>
      <c r="W15">
        <f>W5*('costs WV'!W$3+'costs WV'!W22)</f>
        <v>202818.97093628414</v>
      </c>
      <c r="X15">
        <f>X5*('costs WV'!X$3+'costs WV'!X22)</f>
        <v>-32421.960378479303</v>
      </c>
      <c r="Y15">
        <f>Y5*('costs WV'!Y$3+'costs WV'!Y22)</f>
        <v>-1534.962936530135</v>
      </c>
      <c r="Z15">
        <f>Z5*('costs WV'!Z$3+'costs WV'!Z22)</f>
        <v>57154608.016079634</v>
      </c>
      <c r="AA15">
        <f>AA5*('costs WV'!AA$3+'costs WV'!AA22)</f>
        <v>6285920.6657820214</v>
      </c>
      <c r="AB15">
        <f>AB5*('costs WV'!AB$3+'costs WV'!AB22)</f>
        <v>26872206.831140503</v>
      </c>
      <c r="AC15">
        <f>AC5*('costs WV'!AC$3+'costs WV'!AC22)</f>
        <v>2494576.2289049393</v>
      </c>
      <c r="AD15">
        <f>AD5*('costs WV'!AD$3+'costs WV'!AD22)</f>
        <v>-121020.36336</v>
      </c>
      <c r="AE15">
        <f>AE5*('costs WV'!AE$3+'costs WV'!AE22)</f>
        <v>88522761.030357838</v>
      </c>
      <c r="AF15">
        <f>AF5*('costs WV'!AF$3+'costs WV'!AF22)</f>
        <v>7318196.6980290161</v>
      </c>
      <c r="AG15">
        <f>AG5*('costs WV'!AG$3+'costs WV'!AG22)</f>
        <v>-24121757.548694797</v>
      </c>
      <c r="AH15">
        <f>SUM(B15:AG15)/1000000000</f>
        <v>0.2983580710111664</v>
      </c>
    </row>
    <row r="16" spans="1:35" x14ac:dyDescent="0.3">
      <c r="A16" s="41"/>
      <c r="B16">
        <f>B6*('costs WV'!B$3+'costs WV'!B23)</f>
        <v>68749.021829798075</v>
      </c>
      <c r="C16">
        <f>C6*('costs WV'!C$3+'costs WV'!C23)</f>
        <v>129856.05658691988</v>
      </c>
      <c r="D16">
        <f>D6*('costs WV'!D$3+'costs WV'!D23)</f>
        <v>-31217.497541994097</v>
      </c>
      <c r="E16">
        <f>E6*('costs WV'!E$3+'costs WV'!E23)</f>
        <v>-169455.75143191972</v>
      </c>
      <c r="F16">
        <f>F6*('costs WV'!F$3+'costs WV'!F23)</f>
        <v>393502.99099418137</v>
      </c>
      <c r="G16">
        <f>G6*('costs WV'!G$3+'costs WV'!G23)</f>
        <v>8561809.4579424225</v>
      </c>
      <c r="H16">
        <f>H6*('costs WV'!H$3+'costs WV'!H23)</f>
        <v>360665.18423542246</v>
      </c>
      <c r="I16">
        <f>I6*('costs WV'!I$3+'costs WV'!I23)</f>
        <v>43015273.07793957</v>
      </c>
      <c r="J16">
        <f>J6*('costs WV'!J$3+'costs WV'!J23)</f>
        <v>1732306.1970850548</v>
      </c>
      <c r="K16">
        <f>K6*('costs WV'!K$3+'costs WV'!K23)</f>
        <v>8017089.0182630913</v>
      </c>
      <c r="L16">
        <f>L6*('costs WV'!L$3+'costs WV'!L23)</f>
        <v>30604453.073527154</v>
      </c>
      <c r="M16">
        <f>M6*('costs WV'!M$3+'costs WV'!M23)</f>
        <v>16069516.036396056</v>
      </c>
      <c r="N16">
        <f>N6*('costs WV'!N$3+'costs WV'!N23)</f>
        <v>-10397.605091752934</v>
      </c>
      <c r="O16">
        <f>O6*('costs WV'!O$3+'costs WV'!O23)</f>
        <v>-1111303.2787619147</v>
      </c>
      <c r="P16">
        <f>P6*('costs WV'!P$3+'costs WV'!P23)</f>
        <v>-314367.39649663965</v>
      </c>
      <c r="Q16">
        <f>Q6*('costs WV'!Q$3+'costs WV'!Q23)</f>
        <v>7590094.8561422657</v>
      </c>
      <c r="R16">
        <f>R6*('costs WV'!R$3+'costs WV'!R23)</f>
        <v>476894.63148992858</v>
      </c>
      <c r="S16">
        <f>S6*('costs WV'!S$3+'costs WV'!S23)</f>
        <v>-55569.969855268508</v>
      </c>
      <c r="T16">
        <f>T6*('costs WV'!T$3+'costs WV'!T23)</f>
        <v>15555413.064894762</v>
      </c>
      <c r="U16">
        <f>U6*('costs WV'!U$3+'costs WV'!U23)</f>
        <v>411417.7254982763</v>
      </c>
      <c r="V16">
        <f>V6*('costs WV'!V$3+'costs WV'!V23)</f>
        <v>172114.71281287546</v>
      </c>
      <c r="W16">
        <f>W6*('costs WV'!W$3+'costs WV'!W23)</f>
        <v>207447.46319824408</v>
      </c>
      <c r="X16">
        <f>X6*('costs WV'!X$3+'costs WV'!X23)</f>
        <v>-32421.960378479303</v>
      </c>
      <c r="Y16">
        <f>Y6*('costs WV'!Y$3+'costs WV'!Y23)</f>
        <v>-5274.6677918492169</v>
      </c>
      <c r="Z16">
        <f>Z6*('costs WV'!Z$3+'costs WV'!Z23)</f>
        <v>49902598.521986999</v>
      </c>
      <c r="AA16">
        <f>AA6*('costs WV'!AA$3+'costs WV'!AA23)</f>
        <v>6164954.3836431596</v>
      </c>
      <c r="AB16">
        <f>AB6*('costs WV'!AB$3+'costs WV'!AB23)</f>
        <v>26819332.153959386</v>
      </c>
      <c r="AC16">
        <f>AC6*('costs WV'!AC$3+'costs WV'!AC23)</f>
        <v>2478125.6264626593</v>
      </c>
      <c r="AD16">
        <f>AD6*('costs WV'!AD$3+'costs WV'!AD23)</f>
        <v>-121022.93214</v>
      </c>
      <c r="AE16">
        <f>AE6*('costs WV'!AE$3+'costs WV'!AE23)</f>
        <v>63427684.721790574</v>
      </c>
      <c r="AF16">
        <f>AF6*('costs WV'!AF$3+'costs WV'!AF23)</f>
        <v>7358710.3545087427</v>
      </c>
      <c r="AG16">
        <f>AG6*('costs WV'!AG$3+'costs WV'!AG23)</f>
        <v>-24126873.246658966</v>
      </c>
      <c r="AH16">
        <f>SUM(B16:AG16)/1000000000</f>
        <v>0.2635401040250388</v>
      </c>
    </row>
  </sheetData>
  <mergeCells count="2">
    <mergeCell ref="A7:A10"/>
    <mergeCell ref="A12:A16"/>
  </mergeCells>
  <conditionalFormatting sqref="B7:AG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Costs</vt:lpstr>
      <vt:lpstr>Market</vt:lpstr>
      <vt:lpstr>PerUnit</vt:lpstr>
      <vt:lpstr>costs WV</vt:lpstr>
      <vt:lpstr>StoredEnergy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Dauchat</dc:creator>
  <cp:lastModifiedBy>Liam Dauchat</cp:lastModifiedBy>
  <dcterms:created xsi:type="dcterms:W3CDTF">2024-11-14T13:59:12Z</dcterms:created>
  <dcterms:modified xsi:type="dcterms:W3CDTF">2025-01-09T12:35:28Z</dcterms:modified>
</cp:coreProperties>
</file>