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 SBA\"/>
    </mc:Choice>
  </mc:AlternateContent>
  <xr:revisionPtr revIDLastSave="0" documentId="13_ncr:1_{4D1E2EFC-9374-40C1-855F-58B83B4F216B}" xr6:coauthVersionLast="47" xr6:coauthVersionMax="47" xr10:uidLastSave="{00000000-0000-0000-0000-000000000000}"/>
  <bookViews>
    <workbookView xWindow="-120" yWindow="-120" windowWidth="29040" windowHeight="15720" activeTab="3" xr2:uid="{25D8B869-48BD-4426-B2E0-714236B2ED23}"/>
  </bookViews>
  <sheets>
    <sheet name="Covid Parish" sheetId="1" r:id="rId1"/>
    <sheet name="Sheet4" sheetId="8" r:id="rId2"/>
    <sheet name="Covid Travel" sheetId="2" r:id="rId3"/>
    <sheet name="Sheet2" sheetId="6" r:id="rId4"/>
    <sheet name="Sheet1" sheetId="4" r:id="rId5"/>
    <sheet name="sheet 2" sheetId="3" r:id="rId6"/>
    <sheet name="Sheet3" sheetId="7" r:id="rId7"/>
  </sheets>
  <definedNames>
    <definedName name="_xlnm._FilterDatabase" localSheetId="2" hidden="1">'Covid Travel'!$A$3:$L$30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9" i="7" l="1"/>
  <c r="E8" i="7"/>
  <c r="E5" i="7"/>
  <c r="I30" i="2"/>
  <c r="K28" i="2"/>
  <c r="L28" i="2"/>
  <c r="K27" i="2"/>
  <c r="L27" i="2"/>
  <c r="K26" i="2"/>
  <c r="K14" i="2"/>
  <c r="L26" i="2"/>
  <c r="K25" i="2"/>
  <c r="E7" i="7" l="1"/>
  <c r="E6" i="7"/>
  <c r="X14" i="6"/>
  <c r="W14" i="6"/>
  <c r="T14" i="6"/>
  <c r="S14" i="6"/>
  <c r="P14" i="6"/>
  <c r="O14" i="6"/>
  <c r="L14" i="6"/>
  <c r="K14" i="6"/>
  <c r="H14" i="6"/>
  <c r="G14" i="6"/>
  <c r="D14" i="6"/>
  <c r="C14" i="6"/>
  <c r="X13" i="6"/>
  <c r="W13" i="6"/>
  <c r="V13" i="6"/>
  <c r="V14" i="6" s="1"/>
  <c r="U13" i="6"/>
  <c r="U14" i="6" s="1"/>
  <c r="T13" i="6"/>
  <c r="S13" i="6"/>
  <c r="R13" i="6"/>
  <c r="R14" i="6" s="1"/>
  <c r="Q13" i="6"/>
  <c r="Q14" i="6" s="1"/>
  <c r="P13" i="6"/>
  <c r="O13" i="6"/>
  <c r="N13" i="6"/>
  <c r="N14" i="6" s="1"/>
  <c r="M13" i="6"/>
  <c r="M14" i="6" s="1"/>
  <c r="L13" i="6"/>
  <c r="K13" i="6"/>
  <c r="J13" i="6"/>
  <c r="J14" i="6" s="1"/>
  <c r="I13" i="6"/>
  <c r="I14" i="6" s="1"/>
  <c r="H13" i="6"/>
  <c r="G13" i="6"/>
  <c r="F13" i="6"/>
  <c r="F14" i="6" s="1"/>
  <c r="E13" i="6"/>
  <c r="E14" i="6" s="1"/>
  <c r="D13" i="6"/>
  <c r="C13" i="6"/>
  <c r="K4" i="2"/>
  <c r="L4" i="2" s="1"/>
  <c r="K8" i="2"/>
  <c r="L8" i="2" s="1"/>
  <c r="K5" i="2"/>
  <c r="L5" i="2" s="1"/>
  <c r="K6" i="2"/>
  <c r="L6" i="2" s="1"/>
  <c r="K7" i="2"/>
  <c r="L7" i="2" s="1"/>
  <c r="K9" i="2"/>
  <c r="L9" i="2" s="1"/>
  <c r="K10" i="2"/>
  <c r="L10" i="2" s="1"/>
  <c r="K11" i="2"/>
  <c r="L11" i="2" s="1"/>
  <c r="K12" i="2"/>
  <c r="L12" i="2" s="1"/>
  <c r="K13" i="2"/>
  <c r="L13" i="2" s="1"/>
  <c r="L14" i="2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L25" i="2"/>
  <c r="G4" i="1"/>
  <c r="E8" i="1"/>
  <c r="E7" i="1"/>
  <c r="G7" i="1" s="1"/>
  <c r="H7" i="1" s="1"/>
  <c r="E6" i="1"/>
  <c r="G6" i="1" s="1"/>
  <c r="E5" i="1"/>
  <c r="G5" i="1" s="1"/>
  <c r="E9" i="1"/>
  <c r="G9" i="1" s="1"/>
  <c r="E10" i="1"/>
  <c r="G10" i="1" s="1"/>
  <c r="E4" i="1"/>
  <c r="D2" i="1"/>
  <c r="H9" i="1" l="1"/>
  <c r="H10" i="1"/>
  <c r="H4" i="1"/>
  <c r="H6" i="1"/>
  <c r="G8" i="1"/>
  <c r="H8" i="1" s="1"/>
  <c r="D13" i="1"/>
  <c r="H5" i="1"/>
  <c r="D14" i="1" l="1"/>
</calcChain>
</file>

<file path=xl/sharedStrings.xml><?xml version="1.0" encoding="utf-8"?>
<sst xmlns="http://schemas.openxmlformats.org/spreadsheetml/2006/main" count="478" uniqueCount="112">
  <si>
    <t>Parish</t>
  </si>
  <si>
    <t>St. Patrick</t>
  </si>
  <si>
    <t>St. Mark</t>
  </si>
  <si>
    <t>St. John</t>
  </si>
  <si>
    <t>St. George</t>
  </si>
  <si>
    <t xml:space="preserve">St. Andrew </t>
  </si>
  <si>
    <t>St. David</t>
  </si>
  <si>
    <t>Carriacou</t>
  </si>
  <si>
    <t xml:space="preserve"> Percentage of cases (%)</t>
  </si>
  <si>
    <t>Number of Covid cases</t>
  </si>
  <si>
    <t>Percentage vaccinated (%)</t>
  </si>
  <si>
    <t>No. of cases Vaccinated</t>
  </si>
  <si>
    <t>No. of cases unvaccinated</t>
  </si>
  <si>
    <t>Total of Vaccinated persons</t>
  </si>
  <si>
    <t>Total of Unvaccinated</t>
  </si>
  <si>
    <t>First Name</t>
  </si>
  <si>
    <t>Last Name</t>
  </si>
  <si>
    <t>Zoye</t>
  </si>
  <si>
    <t>Francis</t>
  </si>
  <si>
    <t>Delona</t>
  </si>
  <si>
    <t>Duncan</t>
  </si>
  <si>
    <t>Jonica</t>
  </si>
  <si>
    <t>George</t>
  </si>
  <si>
    <t>Kareema</t>
  </si>
  <si>
    <t>Adolphus</t>
  </si>
  <si>
    <t>Lyndon</t>
  </si>
  <si>
    <t>Richards</t>
  </si>
  <si>
    <t xml:space="preserve">Vershawn </t>
  </si>
  <si>
    <t>Noel</t>
  </si>
  <si>
    <t>Kishawn</t>
  </si>
  <si>
    <t>Samuel</t>
  </si>
  <si>
    <t>Josh</t>
  </si>
  <si>
    <t>Charles</t>
  </si>
  <si>
    <t>Carlene</t>
  </si>
  <si>
    <t>Joseph</t>
  </si>
  <si>
    <t>Genesys</t>
  </si>
  <si>
    <t xml:space="preserve">Anna </t>
  </si>
  <si>
    <t>Vincent</t>
  </si>
  <si>
    <t>Veron</t>
  </si>
  <si>
    <t>Rohan</t>
  </si>
  <si>
    <t>Baldeo</t>
  </si>
  <si>
    <t>Krystal</t>
  </si>
  <si>
    <t>Earlan</t>
  </si>
  <si>
    <t>Bartley</t>
  </si>
  <si>
    <t>Delrona</t>
  </si>
  <si>
    <t>Johnson</t>
  </si>
  <si>
    <t>Rishaun</t>
  </si>
  <si>
    <t>Bain</t>
  </si>
  <si>
    <t>Aria</t>
  </si>
  <si>
    <t>Sylvester</t>
  </si>
  <si>
    <t>Jada</t>
  </si>
  <si>
    <t>Douglas</t>
  </si>
  <si>
    <t>Rackel</t>
  </si>
  <si>
    <t>Baptiste</t>
  </si>
  <si>
    <t>Nickyaya</t>
  </si>
  <si>
    <t>Kiara</t>
  </si>
  <si>
    <t>St.John</t>
  </si>
  <si>
    <t>St.Mark</t>
  </si>
  <si>
    <t>St.George</t>
  </si>
  <si>
    <t>St. Andrew</t>
  </si>
  <si>
    <t>St.Andrew</t>
  </si>
  <si>
    <t>St.Patrick</t>
  </si>
  <si>
    <t>carriacou</t>
  </si>
  <si>
    <t>DOB</t>
  </si>
  <si>
    <t>Europe</t>
  </si>
  <si>
    <t>North America</t>
  </si>
  <si>
    <t>Caribbean</t>
  </si>
  <si>
    <t>caribbean</t>
  </si>
  <si>
    <t>Africa</t>
  </si>
  <si>
    <t>Asia</t>
  </si>
  <si>
    <t>South America</t>
  </si>
  <si>
    <t>Region of Origin</t>
  </si>
  <si>
    <t>Status</t>
  </si>
  <si>
    <t>Unvaccinated</t>
  </si>
  <si>
    <t>Vaccinated</t>
  </si>
  <si>
    <t xml:space="preserve">Vaccinated </t>
  </si>
  <si>
    <t xml:space="preserve">       23/10/2006</t>
  </si>
  <si>
    <t xml:space="preserve">          20/1/1990</t>
  </si>
  <si>
    <t xml:space="preserve">       28/06/1971</t>
  </si>
  <si>
    <t xml:space="preserve">      21/11/2005</t>
  </si>
  <si>
    <t xml:space="preserve">         20/4/2004</t>
  </si>
  <si>
    <t xml:space="preserve">         18/2/2004</t>
  </si>
  <si>
    <t xml:space="preserve">       17/02/2005</t>
  </si>
  <si>
    <t xml:space="preserve">           18/10/06</t>
  </si>
  <si>
    <t xml:space="preserve">      13/10/2007</t>
  </si>
  <si>
    <t xml:space="preserve">         27/7/2006</t>
  </si>
  <si>
    <t xml:space="preserve">         19/9/2003</t>
  </si>
  <si>
    <t>Vaccine Name</t>
  </si>
  <si>
    <t>None</t>
  </si>
  <si>
    <t>Pfizer</t>
  </si>
  <si>
    <t>Moderna</t>
  </si>
  <si>
    <t>Johnson&amp;Johnson</t>
  </si>
  <si>
    <t>AstraZeneca</t>
  </si>
  <si>
    <t>Test Result</t>
  </si>
  <si>
    <t>Positive</t>
  </si>
  <si>
    <t>Negative</t>
  </si>
  <si>
    <t>Days in Quarantine</t>
  </si>
  <si>
    <t xml:space="preserve"> Total Accomodation on Cost</t>
  </si>
  <si>
    <t>Total Cost</t>
  </si>
  <si>
    <t xml:space="preserve">       29/10/2005</t>
  </si>
  <si>
    <t>Covid Test</t>
  </si>
  <si>
    <t>Number of persons tested positive</t>
  </si>
  <si>
    <t>positive</t>
  </si>
  <si>
    <t>Column1</t>
  </si>
  <si>
    <t>Jacob</t>
  </si>
  <si>
    <t>Alexander</t>
  </si>
  <si>
    <t xml:space="preserve">          16/3/2007</t>
  </si>
  <si>
    <t>Roy</t>
  </si>
  <si>
    <t>Antoine</t>
  </si>
  <si>
    <t xml:space="preserve">       19/12/1995</t>
  </si>
  <si>
    <t>John</t>
  </si>
  <si>
    <t xml:space="preserve">        20/8/2000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</si>
</sst>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1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Sheet3!$D$4:$D$10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Caribbean</c:v>
                </c:pt>
                <c:pt idx="3">
                  <c:v>Europe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Sheet3!$E$4:$E$10</c:f>
              <c:numCache>
                <c:formatCode>General</c:formatCode>
                <c:ptCount val="7"/>
                <c:pt idx="0">
                  <c:v>6100</c:v>
                </c:pt>
                <c:pt idx="1">
                  <c:v>3200</c:v>
                </c:pt>
                <c:pt idx="2">
                  <c:v>3750</c:v>
                </c:pt>
                <c:pt idx="3">
                  <c:v>2750</c:v>
                </c:pt>
                <c:pt idx="4">
                  <c:v>12350</c:v>
                </c:pt>
                <c:pt idx="5">
                  <c:v>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A-4363-9E7E-0518C81F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306720"/>
        <c:axId val="928309216"/>
      </c:barChart>
      <c:catAx>
        <c:axId val="9283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09216"/>
        <c:crosses val="autoZero"/>
        <c:auto val="1"/>
        <c:lblAlgn val="ctr"/>
        <c:lblOffset val="100"/>
        <c:noMultiLvlLbl val="0"/>
      </c:catAx>
      <c:valAx>
        <c:axId val="928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0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7</xdr:row>
      <xdr:rowOff>71437</xdr:rowOff>
    </xdr:from>
    <xdr:to>
      <xdr:col>11</xdr:col>
      <xdr:colOff>342900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A7DF70-868E-45E0-BA94-F1919884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610279-BD3D-4D21-9923-AE162F92FA47}" name="Table1" displayName="Table1" ref="A1:A2" insertRow="1" totalsRowShown="0">
  <autoFilter ref="A1:A2" xr:uid="{23610279-BD3D-4D21-9923-AE162F92FA47}"/>
  <tableColumns count="1">
    <tableColumn id="1" xr3:uid="{BF681EE6-D825-4E6C-A05E-9D05999E431C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321C-2E63-4613-B3C9-A3A2316125E1}">
  <dimension ref="A1:I21"/>
  <sheetViews>
    <sheetView workbookViewId="0">
      <selection activeCell="B23" sqref="B23"/>
    </sheetView>
  </sheetViews>
  <sheetFormatPr defaultRowHeight="15" x14ac:dyDescent="0.25"/>
  <cols>
    <col min="3" max="3" width="27.42578125" customWidth="1"/>
    <col min="4" max="4" width="21.7109375" customWidth="1"/>
    <col min="5" max="5" width="23.5703125" customWidth="1"/>
    <col min="6" max="6" width="27" customWidth="1"/>
    <col min="7" max="7" width="31.5703125" customWidth="1"/>
    <col min="8" max="8" width="27.5703125" customWidth="1"/>
  </cols>
  <sheetData>
    <row r="1" spans="1:9" ht="15.75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1"/>
      <c r="D2" s="1">
        <f>SUM(D4:D10)</f>
        <v>100</v>
      </c>
      <c r="E2" s="1">
        <v>18786</v>
      </c>
      <c r="F2" s="1"/>
      <c r="G2" s="1"/>
      <c r="H2" s="1"/>
      <c r="I2" s="1"/>
    </row>
    <row r="3" spans="1:9" ht="31.5" x14ac:dyDescent="0.25">
      <c r="A3" s="1"/>
      <c r="B3" s="1"/>
      <c r="C3" s="2" t="s">
        <v>0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1"/>
    </row>
    <row r="4" spans="1:9" ht="15.75" x14ac:dyDescent="0.25">
      <c r="A4" s="1"/>
      <c r="B4" s="1"/>
      <c r="C4" s="1" t="s">
        <v>1</v>
      </c>
      <c r="D4" s="1">
        <v>18</v>
      </c>
      <c r="E4" s="3">
        <f t="shared" ref="E4:E10" si="0">$E$2/100*D4</f>
        <v>3381.4800000000005</v>
      </c>
      <c r="F4" s="1">
        <v>16</v>
      </c>
      <c r="G4" s="3">
        <f t="shared" ref="G4:G10" si="1">E4*F4/100</f>
        <v>541.03680000000008</v>
      </c>
      <c r="H4" s="3">
        <f t="shared" ref="H4:H10" si="2">E4-G4</f>
        <v>2840.4432000000006</v>
      </c>
      <c r="I4" s="1"/>
    </row>
    <row r="5" spans="1:9" ht="15.75" x14ac:dyDescent="0.25">
      <c r="A5" s="1"/>
      <c r="B5" s="1"/>
      <c r="C5" s="1" t="s">
        <v>5</v>
      </c>
      <c r="D5" s="1">
        <v>25</v>
      </c>
      <c r="E5" s="3">
        <f t="shared" si="0"/>
        <v>4696.5</v>
      </c>
      <c r="F5" s="1">
        <v>42</v>
      </c>
      <c r="G5" s="3">
        <f t="shared" si="1"/>
        <v>1972.53</v>
      </c>
      <c r="H5" s="3">
        <f t="shared" si="2"/>
        <v>2723.9700000000003</v>
      </c>
      <c r="I5" s="1"/>
    </row>
    <row r="6" spans="1:9" ht="15.75" x14ac:dyDescent="0.25">
      <c r="A6" s="1"/>
      <c r="B6" s="1"/>
      <c r="C6" s="1" t="s">
        <v>4</v>
      </c>
      <c r="D6" s="1">
        <v>19</v>
      </c>
      <c r="E6" s="3">
        <f t="shared" si="0"/>
        <v>3569.34</v>
      </c>
      <c r="F6" s="1">
        <v>35</v>
      </c>
      <c r="G6" s="3">
        <f t="shared" si="1"/>
        <v>1249.269</v>
      </c>
      <c r="H6" s="3">
        <f t="shared" si="2"/>
        <v>2320.0709999999999</v>
      </c>
      <c r="I6" s="1"/>
    </row>
    <row r="7" spans="1:9" ht="15.75" x14ac:dyDescent="0.25">
      <c r="A7" s="1"/>
      <c r="B7" s="1"/>
      <c r="C7" s="1" t="s">
        <v>3</v>
      </c>
      <c r="D7" s="1">
        <v>15</v>
      </c>
      <c r="E7" s="3">
        <f t="shared" si="0"/>
        <v>2817.9</v>
      </c>
      <c r="F7" s="1">
        <v>30</v>
      </c>
      <c r="G7" s="3">
        <f t="shared" si="1"/>
        <v>845.37</v>
      </c>
      <c r="H7" s="3">
        <f t="shared" si="2"/>
        <v>1972.5300000000002</v>
      </c>
      <c r="I7" s="1"/>
    </row>
    <row r="8" spans="1:9" ht="15.75" x14ac:dyDescent="0.25">
      <c r="A8" s="1"/>
      <c r="B8" s="1"/>
      <c r="C8" s="1" t="s">
        <v>2</v>
      </c>
      <c r="D8" s="1">
        <v>10</v>
      </c>
      <c r="E8" s="3">
        <f t="shared" si="0"/>
        <v>1878.6000000000001</v>
      </c>
      <c r="F8" s="1">
        <v>20</v>
      </c>
      <c r="G8" s="3">
        <f t="shared" si="1"/>
        <v>375.72</v>
      </c>
      <c r="H8" s="3">
        <f t="shared" si="2"/>
        <v>1502.88</v>
      </c>
      <c r="I8" s="1"/>
    </row>
    <row r="9" spans="1:9" ht="15.75" x14ac:dyDescent="0.25">
      <c r="A9" s="1"/>
      <c r="B9" s="1"/>
      <c r="C9" s="1" t="s">
        <v>6</v>
      </c>
      <c r="D9" s="1">
        <v>8</v>
      </c>
      <c r="E9" s="3">
        <f t="shared" si="0"/>
        <v>1502.88</v>
      </c>
      <c r="F9" s="1">
        <v>18</v>
      </c>
      <c r="G9" s="3">
        <f t="shared" si="1"/>
        <v>270.51840000000004</v>
      </c>
      <c r="H9" s="3">
        <f t="shared" si="2"/>
        <v>1232.3616000000002</v>
      </c>
      <c r="I9" s="1"/>
    </row>
    <row r="10" spans="1:9" ht="15.75" x14ac:dyDescent="0.25">
      <c r="A10" s="1"/>
      <c r="B10" s="1"/>
      <c r="C10" s="1" t="s">
        <v>7</v>
      </c>
      <c r="D10" s="1">
        <v>5</v>
      </c>
      <c r="E10" s="3">
        <f t="shared" si="0"/>
        <v>939.30000000000007</v>
      </c>
      <c r="F10" s="1">
        <v>15</v>
      </c>
      <c r="G10" s="3">
        <f t="shared" si="1"/>
        <v>140.89500000000001</v>
      </c>
      <c r="H10" s="3">
        <f t="shared" si="2"/>
        <v>798.40500000000009</v>
      </c>
      <c r="I10" s="1"/>
    </row>
    <row r="11" spans="1:9" ht="15.75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ht="15.75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ht="15.75" x14ac:dyDescent="0.25">
      <c r="A13" s="1"/>
      <c r="B13" s="1"/>
      <c r="C13" s="1" t="s">
        <v>13</v>
      </c>
      <c r="D13" s="3">
        <f>SUM(G4:G10)</f>
        <v>5395.3392000000003</v>
      </c>
      <c r="E13" s="1"/>
      <c r="F13" s="1"/>
      <c r="G13" s="1"/>
      <c r="H13" s="1"/>
      <c r="I13" s="1"/>
    </row>
    <row r="14" spans="1:9" ht="15.75" x14ac:dyDescent="0.25">
      <c r="A14" s="1"/>
      <c r="B14" s="1"/>
      <c r="C14" s="1" t="s">
        <v>14</v>
      </c>
      <c r="D14" s="3">
        <f>SUM(H4:H10)</f>
        <v>13390.660800000003</v>
      </c>
      <c r="E14" s="1"/>
      <c r="F14" s="1"/>
      <c r="G14" s="1"/>
      <c r="H14" s="1"/>
      <c r="I14" s="1"/>
    </row>
    <row r="15" spans="1:9" ht="15.75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ht="15.75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ht="15.75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ht="15.75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ht="15.75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ht="15.75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ht="15.75" x14ac:dyDescent="0.25">
      <c r="A21" s="1"/>
      <c r="B21" s="1"/>
      <c r="C21" s="1"/>
      <c r="D21" s="1"/>
      <c r="E21" s="1"/>
      <c r="F21" s="1"/>
      <c r="G21" s="1"/>
      <c r="H21" s="1"/>
      <c r="I21" s="1"/>
    </row>
  </sheetData>
  <sortState xmlns:xlrd2="http://schemas.microsoft.com/office/spreadsheetml/2017/richdata2" ref="C4:H10">
    <sortCondition descending="1" ref="H4:H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62FC0-0DA0-4E3B-B914-C66A05524440}">
  <dimension ref="A1"/>
  <sheetViews>
    <sheetView workbookViewId="0">
      <selection activeCell="F18" sqref="F18"/>
    </sheetView>
  </sheetViews>
  <sheetFormatPr defaultRowHeight="15" x14ac:dyDescent="0.25"/>
  <cols>
    <col min="1" max="1" width="11" customWidth="1"/>
  </cols>
  <sheetData>
    <row r="1" spans="1:1" x14ac:dyDescent="0.25">
      <c r="A1" t="s">
        <v>103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7D98-DB23-432F-9E64-F51AEA7C5AF7}">
  <dimension ref="A1:L30"/>
  <sheetViews>
    <sheetView topLeftCell="A2" zoomScale="90" zoomScaleNormal="90" workbookViewId="0">
      <selection activeCell="F32" sqref="F32"/>
    </sheetView>
  </sheetViews>
  <sheetFormatPr defaultRowHeight="15" x14ac:dyDescent="0.25"/>
  <cols>
    <col min="1" max="1" width="13.85546875" customWidth="1"/>
    <col min="2" max="2" width="15.85546875" customWidth="1"/>
    <col min="3" max="3" width="13.42578125" customWidth="1"/>
    <col min="4" max="4" width="16.28515625" customWidth="1"/>
    <col min="5" max="5" width="20.140625" customWidth="1"/>
    <col min="6" max="6" width="14.85546875" customWidth="1"/>
    <col min="7" max="7" width="16.42578125" customWidth="1"/>
    <col min="8" max="8" width="16.5703125" customWidth="1"/>
    <col min="9" max="9" width="21" customWidth="1"/>
    <col min="10" max="10" width="28" customWidth="1"/>
    <col min="11" max="11" width="29.42578125" customWidth="1"/>
    <col min="12" max="12" width="26.7109375" customWidth="1"/>
  </cols>
  <sheetData>
    <row r="1" spans="1:12" x14ac:dyDescent="0.25">
      <c r="K1">
        <v>250</v>
      </c>
    </row>
    <row r="2" spans="1:12" x14ac:dyDescent="0.25">
      <c r="J2" s="6">
        <v>150</v>
      </c>
    </row>
    <row r="3" spans="1:12" x14ac:dyDescent="0.25">
      <c r="A3" t="s">
        <v>15</v>
      </c>
      <c r="B3" t="s">
        <v>16</v>
      </c>
      <c r="C3" t="s">
        <v>63</v>
      </c>
      <c r="D3" t="s">
        <v>0</v>
      </c>
      <c r="E3" t="s">
        <v>71</v>
      </c>
      <c r="F3" t="s">
        <v>72</v>
      </c>
      <c r="G3" t="s">
        <v>87</v>
      </c>
      <c r="H3" t="s">
        <v>93</v>
      </c>
      <c r="I3" t="s">
        <v>96</v>
      </c>
      <c r="J3" t="s">
        <v>100</v>
      </c>
      <c r="K3" t="s">
        <v>97</v>
      </c>
      <c r="L3" t="s">
        <v>98</v>
      </c>
    </row>
    <row r="4" spans="1:12" x14ac:dyDescent="0.25">
      <c r="A4" t="s">
        <v>17</v>
      </c>
      <c r="B4" t="s">
        <v>18</v>
      </c>
      <c r="C4" s="4">
        <v>38995</v>
      </c>
      <c r="D4" t="s">
        <v>62</v>
      </c>
      <c r="E4" t="s">
        <v>65</v>
      </c>
      <c r="F4" t="s">
        <v>73</v>
      </c>
      <c r="G4" t="s">
        <v>88</v>
      </c>
      <c r="H4" t="s">
        <v>94</v>
      </c>
      <c r="I4">
        <v>14</v>
      </c>
      <c r="J4" s="6">
        <v>150</v>
      </c>
      <c r="K4" s="5">
        <f>I4*$K$1</f>
        <v>3500</v>
      </c>
      <c r="L4" s="7">
        <f>J4+K4</f>
        <v>3650</v>
      </c>
    </row>
    <row r="5" spans="1:12" x14ac:dyDescent="0.25">
      <c r="A5" t="s">
        <v>19</v>
      </c>
      <c r="B5" t="s">
        <v>20</v>
      </c>
      <c r="C5" t="s">
        <v>76</v>
      </c>
      <c r="D5" t="s">
        <v>57</v>
      </c>
      <c r="E5" t="s">
        <v>66</v>
      </c>
      <c r="F5" t="s">
        <v>74</v>
      </c>
      <c r="G5" t="s">
        <v>89</v>
      </c>
      <c r="H5" t="s">
        <v>95</v>
      </c>
      <c r="I5">
        <v>0</v>
      </c>
      <c r="J5" s="6">
        <v>150</v>
      </c>
      <c r="K5" s="5">
        <f t="shared" ref="K5:K24" si="0">I5*$K$1</f>
        <v>0</v>
      </c>
      <c r="L5" s="7">
        <f t="shared" ref="L5:L28" si="1">J5+K5</f>
        <v>150</v>
      </c>
    </row>
    <row r="6" spans="1:12" x14ac:dyDescent="0.25">
      <c r="A6" t="s">
        <v>21</v>
      </c>
      <c r="B6" t="s">
        <v>22</v>
      </c>
      <c r="C6" s="4">
        <v>38965</v>
      </c>
      <c r="D6" t="s">
        <v>56</v>
      </c>
      <c r="E6" t="s">
        <v>68</v>
      </c>
      <c r="F6" t="s">
        <v>74</v>
      </c>
      <c r="G6" t="s">
        <v>90</v>
      </c>
      <c r="H6" t="s">
        <v>95</v>
      </c>
      <c r="I6">
        <v>0</v>
      </c>
      <c r="J6" s="6">
        <v>150</v>
      </c>
      <c r="K6" s="5">
        <f t="shared" si="0"/>
        <v>0</v>
      </c>
      <c r="L6" s="7">
        <f t="shared" si="1"/>
        <v>150</v>
      </c>
    </row>
    <row r="7" spans="1:12" x14ac:dyDescent="0.25">
      <c r="A7" t="s">
        <v>23</v>
      </c>
      <c r="B7" t="s">
        <v>24</v>
      </c>
      <c r="C7" t="s">
        <v>82</v>
      </c>
      <c r="D7" t="s">
        <v>4</v>
      </c>
      <c r="E7" t="s">
        <v>70</v>
      </c>
      <c r="F7" t="s">
        <v>74</v>
      </c>
      <c r="G7" t="s">
        <v>89</v>
      </c>
      <c r="H7" t="s">
        <v>95</v>
      </c>
      <c r="I7">
        <v>0</v>
      </c>
      <c r="J7" s="6">
        <v>150</v>
      </c>
      <c r="K7" s="5">
        <f t="shared" si="0"/>
        <v>0</v>
      </c>
      <c r="L7" s="7">
        <f t="shared" si="1"/>
        <v>150</v>
      </c>
    </row>
    <row r="8" spans="1:12" x14ac:dyDescent="0.25">
      <c r="A8" t="s">
        <v>25</v>
      </c>
      <c r="B8" t="s">
        <v>26</v>
      </c>
      <c r="C8" s="4" t="s">
        <v>79</v>
      </c>
      <c r="D8" t="s">
        <v>4</v>
      </c>
      <c r="E8" t="s">
        <v>66</v>
      </c>
      <c r="F8" t="s">
        <v>74</v>
      </c>
      <c r="G8" t="s">
        <v>91</v>
      </c>
      <c r="H8" t="s">
        <v>94</v>
      </c>
      <c r="I8">
        <v>5</v>
      </c>
      <c r="J8" s="6">
        <v>150</v>
      </c>
      <c r="K8" s="5">
        <f t="shared" ref="K8:K23" si="2">I8*$K$1</f>
        <v>1250</v>
      </c>
      <c r="L8" s="7">
        <f t="shared" si="1"/>
        <v>1400</v>
      </c>
    </row>
    <row r="9" spans="1:12" x14ac:dyDescent="0.25">
      <c r="A9" t="s">
        <v>27</v>
      </c>
      <c r="B9" t="s">
        <v>28</v>
      </c>
      <c r="C9" s="4">
        <v>38544</v>
      </c>
      <c r="D9" t="s">
        <v>56</v>
      </c>
      <c r="E9" t="s">
        <v>69</v>
      </c>
      <c r="F9" t="s">
        <v>73</v>
      </c>
      <c r="G9" t="s">
        <v>88</v>
      </c>
      <c r="H9" t="s">
        <v>95</v>
      </c>
      <c r="I9">
        <v>0</v>
      </c>
      <c r="J9" s="6">
        <v>150</v>
      </c>
      <c r="K9" s="5">
        <f t="shared" si="2"/>
        <v>0</v>
      </c>
      <c r="L9" s="7">
        <f t="shared" ref="L9:L23" si="3">J9+K9</f>
        <v>150</v>
      </c>
    </row>
    <row r="10" spans="1:12" x14ac:dyDescent="0.25">
      <c r="A10" t="s">
        <v>29</v>
      </c>
      <c r="B10" t="s">
        <v>30</v>
      </c>
      <c r="C10" s="4" t="s">
        <v>99</v>
      </c>
      <c r="D10" t="s">
        <v>56</v>
      </c>
      <c r="E10" t="s">
        <v>70</v>
      </c>
      <c r="F10" t="s">
        <v>73</v>
      </c>
      <c r="G10" t="s">
        <v>88</v>
      </c>
      <c r="H10" t="s">
        <v>95</v>
      </c>
      <c r="I10">
        <v>0</v>
      </c>
      <c r="J10" s="6">
        <v>150</v>
      </c>
      <c r="K10" s="5">
        <f t="shared" si="2"/>
        <v>0</v>
      </c>
      <c r="L10" s="7">
        <f t="shared" si="3"/>
        <v>150</v>
      </c>
    </row>
    <row r="11" spans="1:12" x14ac:dyDescent="0.25">
      <c r="A11" t="s">
        <v>31</v>
      </c>
      <c r="B11" t="s">
        <v>32</v>
      </c>
      <c r="C11" s="4">
        <v>38839</v>
      </c>
      <c r="D11" t="s">
        <v>57</v>
      </c>
      <c r="E11" t="s">
        <v>64</v>
      </c>
      <c r="F11" t="s">
        <v>74</v>
      </c>
      <c r="G11" t="s">
        <v>92</v>
      </c>
      <c r="H11" t="s">
        <v>94</v>
      </c>
      <c r="I11">
        <v>8</v>
      </c>
      <c r="J11" s="6">
        <v>150</v>
      </c>
      <c r="K11" s="5">
        <f t="shared" si="2"/>
        <v>2000</v>
      </c>
      <c r="L11" s="7">
        <f t="shared" si="3"/>
        <v>2150</v>
      </c>
    </row>
    <row r="12" spans="1:12" x14ac:dyDescent="0.25">
      <c r="A12" t="s">
        <v>33</v>
      </c>
      <c r="B12" t="s">
        <v>34</v>
      </c>
      <c r="C12" s="4">
        <v>38757</v>
      </c>
      <c r="D12" t="s">
        <v>56</v>
      </c>
      <c r="E12" t="s">
        <v>68</v>
      </c>
      <c r="F12" t="s">
        <v>73</v>
      </c>
      <c r="G12" t="s">
        <v>88</v>
      </c>
      <c r="H12" t="s">
        <v>95</v>
      </c>
      <c r="I12">
        <v>0</v>
      </c>
      <c r="J12" s="6">
        <v>150</v>
      </c>
      <c r="K12" s="5">
        <f t="shared" si="2"/>
        <v>0</v>
      </c>
      <c r="L12" s="7">
        <f t="shared" si="3"/>
        <v>150</v>
      </c>
    </row>
    <row r="13" spans="1:12" x14ac:dyDescent="0.25">
      <c r="A13" t="s">
        <v>35</v>
      </c>
      <c r="B13" t="s">
        <v>34</v>
      </c>
      <c r="C13" t="s">
        <v>83</v>
      </c>
      <c r="D13" t="s">
        <v>56</v>
      </c>
      <c r="E13" t="s">
        <v>68</v>
      </c>
      <c r="F13" t="s">
        <v>75</v>
      </c>
      <c r="G13" t="s">
        <v>89</v>
      </c>
      <c r="H13" t="s">
        <v>94</v>
      </c>
      <c r="I13">
        <v>12</v>
      </c>
      <c r="J13" s="6">
        <v>150</v>
      </c>
      <c r="K13" s="5">
        <f t="shared" si="2"/>
        <v>3000</v>
      </c>
      <c r="L13" s="7">
        <f t="shared" si="3"/>
        <v>3150</v>
      </c>
    </row>
    <row r="14" spans="1:12" x14ac:dyDescent="0.25">
      <c r="A14" t="s">
        <v>36</v>
      </c>
      <c r="B14" t="s">
        <v>37</v>
      </c>
      <c r="C14" s="4">
        <v>25727</v>
      </c>
      <c r="D14" t="s">
        <v>56</v>
      </c>
      <c r="E14" t="s">
        <v>66</v>
      </c>
      <c r="F14" t="s">
        <v>73</v>
      </c>
      <c r="G14" t="s">
        <v>88</v>
      </c>
      <c r="H14" t="s">
        <v>102</v>
      </c>
      <c r="I14">
        <v>7</v>
      </c>
      <c r="J14" s="6">
        <v>150</v>
      </c>
      <c r="K14" s="5">
        <f>I14*$K$1</f>
        <v>1750</v>
      </c>
      <c r="L14" s="7">
        <f t="shared" si="3"/>
        <v>1900</v>
      </c>
    </row>
    <row r="15" spans="1:12" x14ac:dyDescent="0.25">
      <c r="A15" t="s">
        <v>38</v>
      </c>
      <c r="B15" t="s">
        <v>20</v>
      </c>
      <c r="C15" t="s">
        <v>78</v>
      </c>
      <c r="D15" t="s">
        <v>58</v>
      </c>
      <c r="E15" t="s">
        <v>67</v>
      </c>
      <c r="F15" t="s">
        <v>74</v>
      </c>
      <c r="G15" t="s">
        <v>90</v>
      </c>
      <c r="H15" t="s">
        <v>95</v>
      </c>
      <c r="I15">
        <v>0</v>
      </c>
      <c r="J15" s="6">
        <v>150</v>
      </c>
      <c r="K15" s="5">
        <f t="shared" si="2"/>
        <v>0</v>
      </c>
      <c r="L15" s="7">
        <f t="shared" si="3"/>
        <v>150</v>
      </c>
    </row>
    <row r="16" spans="1:12" x14ac:dyDescent="0.25">
      <c r="A16" t="s">
        <v>39</v>
      </c>
      <c r="B16" t="s">
        <v>40</v>
      </c>
      <c r="C16" t="s">
        <v>77</v>
      </c>
      <c r="D16" t="s">
        <v>56</v>
      </c>
      <c r="E16" t="s">
        <v>66</v>
      </c>
      <c r="F16" t="s">
        <v>73</v>
      </c>
      <c r="G16" t="s">
        <v>88</v>
      </c>
      <c r="H16" t="s">
        <v>95</v>
      </c>
      <c r="I16">
        <v>0</v>
      </c>
      <c r="J16" s="6">
        <v>150</v>
      </c>
      <c r="K16" s="5">
        <f t="shared" si="2"/>
        <v>0</v>
      </c>
      <c r="L16" s="7">
        <f t="shared" si="3"/>
        <v>150</v>
      </c>
    </row>
    <row r="17" spans="1:12" x14ac:dyDescent="0.25">
      <c r="A17" t="s">
        <v>41</v>
      </c>
      <c r="B17" t="s">
        <v>18</v>
      </c>
      <c r="C17" s="4">
        <v>36856</v>
      </c>
      <c r="D17" t="s">
        <v>6</v>
      </c>
      <c r="E17" t="s">
        <v>65</v>
      </c>
      <c r="F17" t="s">
        <v>74</v>
      </c>
      <c r="G17" t="s">
        <v>91</v>
      </c>
      <c r="H17" t="s">
        <v>94</v>
      </c>
      <c r="I17">
        <v>6</v>
      </c>
      <c r="J17" s="6">
        <v>150</v>
      </c>
      <c r="K17" s="5">
        <f t="shared" si="2"/>
        <v>1500</v>
      </c>
      <c r="L17" s="7">
        <f t="shared" si="3"/>
        <v>1650</v>
      </c>
    </row>
    <row r="18" spans="1:12" x14ac:dyDescent="0.25">
      <c r="A18" t="s">
        <v>42</v>
      </c>
      <c r="B18" t="s">
        <v>43</v>
      </c>
      <c r="C18" s="4">
        <v>32874</v>
      </c>
      <c r="D18" t="s">
        <v>59</v>
      </c>
      <c r="E18" t="s">
        <v>64</v>
      </c>
      <c r="F18" t="s">
        <v>74</v>
      </c>
      <c r="G18" t="s">
        <v>89</v>
      </c>
      <c r="H18" t="s">
        <v>95</v>
      </c>
      <c r="I18">
        <v>0</v>
      </c>
      <c r="J18" s="6">
        <v>150</v>
      </c>
      <c r="K18" s="5">
        <f t="shared" si="2"/>
        <v>0</v>
      </c>
      <c r="L18" s="7">
        <f t="shared" si="3"/>
        <v>150</v>
      </c>
    </row>
    <row r="19" spans="1:12" x14ac:dyDescent="0.25">
      <c r="A19" t="s">
        <v>44</v>
      </c>
      <c r="B19" t="s">
        <v>45</v>
      </c>
      <c r="C19" t="s">
        <v>81</v>
      </c>
      <c r="D19" t="s">
        <v>56</v>
      </c>
      <c r="E19" t="s">
        <v>68</v>
      </c>
      <c r="F19" t="s">
        <v>74</v>
      </c>
      <c r="G19" t="s">
        <v>92</v>
      </c>
      <c r="H19" t="s">
        <v>94</v>
      </c>
      <c r="I19">
        <v>10</v>
      </c>
      <c r="J19" s="6">
        <v>150</v>
      </c>
      <c r="K19" s="5">
        <f t="shared" si="2"/>
        <v>2500</v>
      </c>
      <c r="L19" s="7">
        <f t="shared" si="3"/>
        <v>2650</v>
      </c>
    </row>
    <row r="20" spans="1:12" x14ac:dyDescent="0.25">
      <c r="A20" t="s">
        <v>46</v>
      </c>
      <c r="B20" t="s">
        <v>47</v>
      </c>
      <c r="C20" t="s">
        <v>86</v>
      </c>
      <c r="D20" t="s">
        <v>58</v>
      </c>
      <c r="E20" t="s">
        <v>64</v>
      </c>
      <c r="F20" t="s">
        <v>73</v>
      </c>
      <c r="G20" t="s">
        <v>88</v>
      </c>
      <c r="H20" t="s">
        <v>95</v>
      </c>
      <c r="I20">
        <v>0</v>
      </c>
      <c r="J20" s="6">
        <v>150</v>
      </c>
      <c r="K20" s="5">
        <f t="shared" si="2"/>
        <v>0</v>
      </c>
      <c r="L20" s="7">
        <f t="shared" si="3"/>
        <v>150</v>
      </c>
    </row>
    <row r="21" spans="1:12" x14ac:dyDescent="0.25">
      <c r="A21" t="s">
        <v>48</v>
      </c>
      <c r="B21" t="s">
        <v>49</v>
      </c>
      <c r="C21" t="s">
        <v>80</v>
      </c>
      <c r="D21" t="s">
        <v>60</v>
      </c>
      <c r="E21" t="s">
        <v>65</v>
      </c>
      <c r="F21" t="s">
        <v>74</v>
      </c>
      <c r="G21" t="s">
        <v>90</v>
      </c>
      <c r="H21" t="s">
        <v>94</v>
      </c>
      <c r="I21">
        <v>13</v>
      </c>
      <c r="J21" s="6">
        <v>150</v>
      </c>
      <c r="K21" s="5">
        <f t="shared" si="2"/>
        <v>3250</v>
      </c>
      <c r="L21" s="7">
        <f t="shared" si="3"/>
        <v>3400</v>
      </c>
    </row>
    <row r="22" spans="1:12" x14ac:dyDescent="0.25">
      <c r="A22" t="s">
        <v>50</v>
      </c>
      <c r="B22" t="s">
        <v>51</v>
      </c>
      <c r="C22" s="4">
        <v>38329</v>
      </c>
      <c r="D22" t="s">
        <v>61</v>
      </c>
      <c r="E22" t="s">
        <v>69</v>
      </c>
      <c r="F22" t="s">
        <v>74</v>
      </c>
      <c r="G22" t="s">
        <v>89</v>
      </c>
      <c r="H22" t="s">
        <v>94</v>
      </c>
      <c r="I22">
        <v>11</v>
      </c>
      <c r="J22" s="6">
        <v>150</v>
      </c>
      <c r="K22" s="5">
        <f t="shared" si="2"/>
        <v>2750</v>
      </c>
      <c r="L22" s="7">
        <f t="shared" si="3"/>
        <v>2900</v>
      </c>
    </row>
    <row r="23" spans="1:12" x14ac:dyDescent="0.25">
      <c r="A23" t="s">
        <v>52</v>
      </c>
      <c r="B23" t="s">
        <v>53</v>
      </c>
      <c r="C23" t="s">
        <v>85</v>
      </c>
      <c r="D23" t="s">
        <v>58</v>
      </c>
      <c r="E23" t="s">
        <v>70</v>
      </c>
      <c r="F23" t="s">
        <v>73</v>
      </c>
      <c r="G23" t="s">
        <v>88</v>
      </c>
      <c r="H23" t="s">
        <v>95</v>
      </c>
      <c r="I23">
        <v>0</v>
      </c>
      <c r="J23" s="6">
        <v>150</v>
      </c>
      <c r="K23" s="5">
        <f t="shared" si="2"/>
        <v>0</v>
      </c>
      <c r="L23" s="7">
        <f t="shared" si="3"/>
        <v>150</v>
      </c>
    </row>
    <row r="24" spans="1:12" x14ac:dyDescent="0.25">
      <c r="A24" t="s">
        <v>54</v>
      </c>
      <c r="B24" t="s">
        <v>53</v>
      </c>
      <c r="C24" t="s">
        <v>84</v>
      </c>
      <c r="D24" t="s">
        <v>58</v>
      </c>
      <c r="E24" t="s">
        <v>64</v>
      </c>
      <c r="F24" t="s">
        <v>74</v>
      </c>
      <c r="G24" t="s">
        <v>91</v>
      </c>
      <c r="H24" t="s">
        <v>95</v>
      </c>
      <c r="I24">
        <v>0</v>
      </c>
      <c r="J24" s="6">
        <v>150</v>
      </c>
      <c r="K24" s="5">
        <f t="shared" si="0"/>
        <v>0</v>
      </c>
      <c r="L24" s="7">
        <f t="shared" si="1"/>
        <v>150</v>
      </c>
    </row>
    <row r="25" spans="1:12" x14ac:dyDescent="0.25">
      <c r="A25" t="s">
        <v>55</v>
      </c>
      <c r="B25" t="s">
        <v>37</v>
      </c>
      <c r="C25" s="4">
        <v>38934</v>
      </c>
      <c r="D25" t="s">
        <v>62</v>
      </c>
      <c r="E25" t="s">
        <v>65</v>
      </c>
      <c r="F25" t="s">
        <v>73</v>
      </c>
      <c r="G25" t="s">
        <v>88</v>
      </c>
      <c r="H25" t="s">
        <v>94</v>
      </c>
      <c r="I25">
        <v>14</v>
      </c>
      <c r="J25" s="6">
        <v>150</v>
      </c>
      <c r="K25" s="5">
        <f>I25*$K$1</f>
        <v>3500</v>
      </c>
      <c r="L25" s="7">
        <f t="shared" si="1"/>
        <v>3650</v>
      </c>
    </row>
    <row r="26" spans="1:12" x14ac:dyDescent="0.25">
      <c r="A26" t="s">
        <v>104</v>
      </c>
      <c r="B26" t="s">
        <v>105</v>
      </c>
      <c r="C26" t="s">
        <v>106</v>
      </c>
      <c r="D26" t="s">
        <v>62</v>
      </c>
      <c r="E26" t="s">
        <v>70</v>
      </c>
      <c r="F26" t="s">
        <v>74</v>
      </c>
      <c r="G26" t="s">
        <v>89</v>
      </c>
      <c r="H26" t="s">
        <v>94</v>
      </c>
      <c r="I26">
        <v>10</v>
      </c>
      <c r="J26" s="6">
        <v>150</v>
      </c>
      <c r="K26" s="5">
        <f>I26*$K$1</f>
        <v>2500</v>
      </c>
      <c r="L26" s="7">
        <f t="shared" si="1"/>
        <v>2650</v>
      </c>
    </row>
    <row r="27" spans="1:12" x14ac:dyDescent="0.25">
      <c r="A27" t="s">
        <v>107</v>
      </c>
      <c r="B27" t="s">
        <v>108</v>
      </c>
      <c r="C27" t="s">
        <v>109</v>
      </c>
      <c r="D27" t="s">
        <v>4</v>
      </c>
      <c r="E27" t="s">
        <v>69</v>
      </c>
      <c r="F27" t="s">
        <v>73</v>
      </c>
      <c r="G27" t="s">
        <v>88</v>
      </c>
      <c r="H27" t="s">
        <v>95</v>
      </c>
      <c r="I27">
        <v>0</v>
      </c>
      <c r="J27" s="6">
        <v>150</v>
      </c>
      <c r="K27" s="5">
        <f>I27*$K$1</f>
        <v>0</v>
      </c>
      <c r="L27" s="7">
        <f t="shared" si="1"/>
        <v>150</v>
      </c>
    </row>
    <row r="28" spans="1:12" x14ac:dyDescent="0.25">
      <c r="A28" t="s">
        <v>110</v>
      </c>
      <c r="B28" t="s">
        <v>53</v>
      </c>
      <c r="C28" t="s">
        <v>111</v>
      </c>
      <c r="D28" t="s">
        <v>59</v>
      </c>
      <c r="E28" t="s">
        <v>64</v>
      </c>
      <c r="F28" t="s">
        <v>74</v>
      </c>
      <c r="G28" t="s">
        <v>91</v>
      </c>
      <c r="H28" t="s">
        <v>95</v>
      </c>
      <c r="I28">
        <v>0</v>
      </c>
      <c r="J28" s="6">
        <v>150</v>
      </c>
      <c r="K28" s="5">
        <f>I28*$K$1</f>
        <v>0</v>
      </c>
      <c r="L28" s="7">
        <f t="shared" si="1"/>
        <v>150</v>
      </c>
    </row>
    <row r="29" spans="1:12" x14ac:dyDescent="0.25">
      <c r="J29" s="6"/>
      <c r="K29" s="5"/>
      <c r="L29" s="7"/>
    </row>
    <row r="30" spans="1:12" ht="45" x14ac:dyDescent="0.25">
      <c r="H30" s="8" t="s">
        <v>101</v>
      </c>
      <c r="I30">
        <f>COUNTIF(H4:H28,"Positive")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BEFA-4434-46B2-8FD2-6F5DDA902550}">
  <dimension ref="B3:X14"/>
  <sheetViews>
    <sheetView tabSelected="1" workbookViewId="0">
      <selection activeCell="G24" sqref="G24"/>
    </sheetView>
  </sheetViews>
  <sheetFormatPr defaultRowHeight="15" x14ac:dyDescent="0.25"/>
  <cols>
    <col min="2" max="2" width="26.5703125" bestFit="1" customWidth="1"/>
    <col min="3" max="3" width="14" bestFit="1" customWidth="1"/>
    <col min="4" max="4" width="13.85546875" bestFit="1" customWidth="1"/>
    <col min="5" max="5" width="10.7109375" bestFit="1" customWidth="1"/>
    <col min="8" max="8" width="11.5703125" customWidth="1"/>
    <col min="13" max="13" width="12.85546875" bestFit="1" customWidth="1"/>
    <col min="14" max="14" width="13.85546875" bestFit="1" customWidth="1"/>
    <col min="15" max="15" width="14.140625" bestFit="1" customWidth="1"/>
    <col min="16" max="16" width="12.28515625" customWidth="1"/>
    <col min="21" max="21" width="11" customWidth="1"/>
  </cols>
  <sheetData>
    <row r="3" spans="2:24" x14ac:dyDescent="0.25">
      <c r="B3" t="s">
        <v>15</v>
      </c>
      <c r="C3" t="s">
        <v>17</v>
      </c>
      <c r="D3" t="s">
        <v>19</v>
      </c>
      <c r="E3" t="s">
        <v>21</v>
      </c>
      <c r="F3" t="s">
        <v>23</v>
      </c>
      <c r="G3" t="s">
        <v>25</v>
      </c>
      <c r="H3" t="s">
        <v>27</v>
      </c>
      <c r="I3" t="s">
        <v>29</v>
      </c>
      <c r="J3" t="s">
        <v>31</v>
      </c>
      <c r="K3" t="s">
        <v>33</v>
      </c>
      <c r="L3" t="s">
        <v>35</v>
      </c>
      <c r="M3" t="s">
        <v>36</v>
      </c>
      <c r="N3" t="s">
        <v>38</v>
      </c>
      <c r="O3" t="s">
        <v>39</v>
      </c>
      <c r="P3" t="s">
        <v>41</v>
      </c>
      <c r="Q3" t="s">
        <v>42</v>
      </c>
      <c r="R3" t="s">
        <v>44</v>
      </c>
      <c r="S3" t="s">
        <v>46</v>
      </c>
      <c r="T3" t="s">
        <v>48</v>
      </c>
      <c r="U3" t="s">
        <v>50</v>
      </c>
      <c r="V3" t="s">
        <v>52</v>
      </c>
      <c r="W3" t="s">
        <v>54</v>
      </c>
      <c r="X3" t="s">
        <v>55</v>
      </c>
    </row>
    <row r="4" spans="2:24" x14ac:dyDescent="0.25">
      <c r="B4" t="s">
        <v>16</v>
      </c>
      <c r="C4" t="s">
        <v>18</v>
      </c>
      <c r="D4" t="s">
        <v>20</v>
      </c>
      <c r="E4" t="s">
        <v>22</v>
      </c>
      <c r="F4" t="s">
        <v>24</v>
      </c>
      <c r="G4" t="s">
        <v>26</v>
      </c>
      <c r="H4" t="s">
        <v>28</v>
      </c>
      <c r="I4" t="s">
        <v>30</v>
      </c>
      <c r="J4" t="s">
        <v>32</v>
      </c>
      <c r="K4" t="s">
        <v>34</v>
      </c>
      <c r="L4" t="s">
        <v>34</v>
      </c>
      <c r="M4" t="s">
        <v>37</v>
      </c>
      <c r="N4" t="s">
        <v>20</v>
      </c>
      <c r="O4" t="s">
        <v>40</v>
      </c>
      <c r="P4" t="s">
        <v>18</v>
      </c>
      <c r="Q4" t="s">
        <v>43</v>
      </c>
      <c r="R4" t="s">
        <v>45</v>
      </c>
      <c r="S4" t="s">
        <v>47</v>
      </c>
      <c r="T4" t="s">
        <v>49</v>
      </c>
      <c r="U4" t="s">
        <v>51</v>
      </c>
      <c r="V4" t="s">
        <v>53</v>
      </c>
      <c r="W4" t="s">
        <v>53</v>
      </c>
      <c r="X4" t="s">
        <v>37</v>
      </c>
    </row>
    <row r="5" spans="2:24" x14ac:dyDescent="0.25">
      <c r="B5" t="s">
        <v>63</v>
      </c>
      <c r="C5" s="4">
        <v>38995</v>
      </c>
      <c r="D5" t="s">
        <v>76</v>
      </c>
      <c r="E5" s="4">
        <v>38965</v>
      </c>
      <c r="F5" t="s">
        <v>82</v>
      </c>
      <c r="G5" s="4" t="s">
        <v>79</v>
      </c>
      <c r="H5" s="4">
        <v>38544</v>
      </c>
      <c r="I5" s="4" t="s">
        <v>99</v>
      </c>
      <c r="J5" s="4">
        <v>38839</v>
      </c>
      <c r="K5" s="4">
        <v>38757</v>
      </c>
      <c r="L5" t="s">
        <v>83</v>
      </c>
      <c r="M5" s="4">
        <v>25727</v>
      </c>
      <c r="N5" t="s">
        <v>78</v>
      </c>
      <c r="O5" t="s">
        <v>77</v>
      </c>
      <c r="P5" s="4">
        <v>36856</v>
      </c>
      <c r="Q5" s="4">
        <v>32874</v>
      </c>
      <c r="R5" t="s">
        <v>81</v>
      </c>
      <c r="S5" t="s">
        <v>86</v>
      </c>
      <c r="T5" t="s">
        <v>80</v>
      </c>
      <c r="U5" s="4">
        <v>38329</v>
      </c>
      <c r="V5" t="s">
        <v>85</v>
      </c>
      <c r="W5" t="s">
        <v>84</v>
      </c>
      <c r="X5" s="4">
        <v>38934</v>
      </c>
    </row>
    <row r="6" spans="2:24" x14ac:dyDescent="0.25">
      <c r="B6" t="s">
        <v>0</v>
      </c>
      <c r="C6" t="s">
        <v>62</v>
      </c>
      <c r="D6" t="s">
        <v>57</v>
      </c>
      <c r="E6" t="s">
        <v>56</v>
      </c>
      <c r="F6" t="s">
        <v>4</v>
      </c>
      <c r="G6" t="s">
        <v>4</v>
      </c>
      <c r="H6" t="s">
        <v>56</v>
      </c>
      <c r="I6" t="s">
        <v>56</v>
      </c>
      <c r="J6" t="s">
        <v>57</v>
      </c>
      <c r="K6" t="s">
        <v>56</v>
      </c>
      <c r="L6" t="s">
        <v>56</v>
      </c>
      <c r="M6" t="s">
        <v>56</v>
      </c>
      <c r="N6" t="s">
        <v>58</v>
      </c>
      <c r="O6" t="s">
        <v>56</v>
      </c>
      <c r="P6" t="s">
        <v>6</v>
      </c>
      <c r="Q6" t="s">
        <v>59</v>
      </c>
      <c r="R6" t="s">
        <v>56</v>
      </c>
      <c r="S6" t="s">
        <v>58</v>
      </c>
      <c r="T6" t="s">
        <v>60</v>
      </c>
      <c r="U6" t="s">
        <v>61</v>
      </c>
      <c r="V6" t="s">
        <v>58</v>
      </c>
      <c r="W6" t="s">
        <v>58</v>
      </c>
      <c r="X6" t="s">
        <v>62</v>
      </c>
    </row>
    <row r="7" spans="2:24" x14ac:dyDescent="0.25">
      <c r="B7" t="s">
        <v>71</v>
      </c>
      <c r="C7" t="s">
        <v>65</v>
      </c>
      <c r="D7" t="s">
        <v>66</v>
      </c>
      <c r="E7" t="s">
        <v>68</v>
      </c>
      <c r="F7" t="s">
        <v>70</v>
      </c>
      <c r="G7" t="s">
        <v>66</v>
      </c>
      <c r="H7" t="s">
        <v>69</v>
      </c>
      <c r="I7" t="s">
        <v>70</v>
      </c>
      <c r="J7" t="s">
        <v>64</v>
      </c>
      <c r="K7" t="s">
        <v>68</v>
      </c>
      <c r="L7" t="s">
        <v>68</v>
      </c>
      <c r="M7" t="s">
        <v>66</v>
      </c>
      <c r="N7" t="s">
        <v>67</v>
      </c>
      <c r="O7" t="s">
        <v>66</v>
      </c>
      <c r="P7" t="s">
        <v>65</v>
      </c>
      <c r="Q7" t="s">
        <v>64</v>
      </c>
      <c r="R7" t="s">
        <v>68</v>
      </c>
      <c r="S7" t="s">
        <v>64</v>
      </c>
      <c r="T7" t="s">
        <v>65</v>
      </c>
      <c r="U7" t="s">
        <v>69</v>
      </c>
      <c r="V7" t="s">
        <v>70</v>
      </c>
      <c r="W7" t="s">
        <v>64</v>
      </c>
      <c r="X7" t="s">
        <v>65</v>
      </c>
    </row>
    <row r="8" spans="2:24" x14ac:dyDescent="0.25">
      <c r="B8" t="s">
        <v>72</v>
      </c>
      <c r="C8" t="s">
        <v>73</v>
      </c>
      <c r="D8" t="s">
        <v>74</v>
      </c>
      <c r="E8" t="s">
        <v>74</v>
      </c>
      <c r="F8" t="s">
        <v>74</v>
      </c>
      <c r="G8" t="s">
        <v>74</v>
      </c>
      <c r="H8" t="s">
        <v>73</v>
      </c>
      <c r="I8" t="s">
        <v>73</v>
      </c>
      <c r="J8" t="s">
        <v>74</v>
      </c>
      <c r="K8" t="s">
        <v>73</v>
      </c>
      <c r="L8" t="s">
        <v>75</v>
      </c>
      <c r="M8" t="s">
        <v>73</v>
      </c>
      <c r="N8" t="s">
        <v>74</v>
      </c>
      <c r="O8" t="s">
        <v>73</v>
      </c>
      <c r="P8" t="s">
        <v>74</v>
      </c>
      <c r="Q8" t="s">
        <v>74</v>
      </c>
      <c r="R8" t="s">
        <v>74</v>
      </c>
      <c r="S8" t="s">
        <v>73</v>
      </c>
      <c r="T8" t="s">
        <v>74</v>
      </c>
      <c r="U8" t="s">
        <v>74</v>
      </c>
      <c r="V8" t="s">
        <v>73</v>
      </c>
      <c r="W8" t="s">
        <v>74</v>
      </c>
      <c r="X8" t="s">
        <v>73</v>
      </c>
    </row>
    <row r="9" spans="2:24" x14ac:dyDescent="0.25">
      <c r="B9" t="s">
        <v>87</v>
      </c>
      <c r="C9" t="s">
        <v>88</v>
      </c>
      <c r="D9" t="s">
        <v>89</v>
      </c>
      <c r="E9" t="s">
        <v>90</v>
      </c>
      <c r="F9" t="s">
        <v>89</v>
      </c>
      <c r="G9" t="s">
        <v>91</v>
      </c>
      <c r="H9" t="s">
        <v>88</v>
      </c>
      <c r="I9" t="s">
        <v>88</v>
      </c>
      <c r="J9" t="s">
        <v>92</v>
      </c>
      <c r="K9" t="s">
        <v>88</v>
      </c>
      <c r="L9" t="s">
        <v>89</v>
      </c>
      <c r="M9" t="s">
        <v>88</v>
      </c>
      <c r="N9" t="s">
        <v>90</v>
      </c>
      <c r="O9" t="s">
        <v>88</v>
      </c>
      <c r="P9" t="s">
        <v>91</v>
      </c>
      <c r="Q9" t="s">
        <v>89</v>
      </c>
      <c r="R9" t="s">
        <v>92</v>
      </c>
      <c r="S9" t="s">
        <v>88</v>
      </c>
      <c r="T9" t="s">
        <v>90</v>
      </c>
      <c r="U9" t="s">
        <v>89</v>
      </c>
      <c r="V9" t="s">
        <v>88</v>
      </c>
      <c r="W9" t="s">
        <v>91</v>
      </c>
      <c r="X9" t="s">
        <v>88</v>
      </c>
    </row>
    <row r="10" spans="2:24" x14ac:dyDescent="0.25">
      <c r="B10" t="s">
        <v>93</v>
      </c>
      <c r="C10" t="s">
        <v>94</v>
      </c>
      <c r="D10" t="s">
        <v>95</v>
      </c>
      <c r="E10" t="s">
        <v>95</v>
      </c>
      <c r="F10" t="s">
        <v>95</v>
      </c>
      <c r="G10" t="s">
        <v>94</v>
      </c>
      <c r="H10" t="s">
        <v>95</v>
      </c>
      <c r="I10" t="s">
        <v>95</v>
      </c>
      <c r="J10" t="s">
        <v>94</v>
      </c>
      <c r="K10" t="s">
        <v>95</v>
      </c>
      <c r="L10" t="s">
        <v>94</v>
      </c>
      <c r="M10" t="s">
        <v>102</v>
      </c>
      <c r="N10" t="s">
        <v>95</v>
      </c>
      <c r="O10" t="s">
        <v>95</v>
      </c>
      <c r="P10" t="s">
        <v>94</v>
      </c>
      <c r="Q10" t="s">
        <v>95</v>
      </c>
      <c r="R10" t="s">
        <v>94</v>
      </c>
      <c r="S10" t="s">
        <v>95</v>
      </c>
      <c r="T10" t="s">
        <v>94</v>
      </c>
      <c r="U10" t="s">
        <v>94</v>
      </c>
      <c r="V10" t="s">
        <v>95</v>
      </c>
      <c r="W10" t="s">
        <v>95</v>
      </c>
      <c r="X10" t="s">
        <v>94</v>
      </c>
    </row>
    <row r="11" spans="2:24" x14ac:dyDescent="0.25">
      <c r="B11" t="s">
        <v>96</v>
      </c>
      <c r="C11">
        <v>14</v>
      </c>
      <c r="D11">
        <v>0</v>
      </c>
      <c r="E11">
        <v>0</v>
      </c>
      <c r="F11">
        <v>0</v>
      </c>
      <c r="G11">
        <v>5</v>
      </c>
      <c r="H11">
        <v>0</v>
      </c>
      <c r="I11">
        <v>0</v>
      </c>
      <c r="J11">
        <v>8</v>
      </c>
      <c r="K11">
        <v>0</v>
      </c>
      <c r="L11">
        <v>12</v>
      </c>
      <c r="M11">
        <v>7</v>
      </c>
      <c r="N11">
        <v>0</v>
      </c>
      <c r="O11">
        <v>0</v>
      </c>
      <c r="P11">
        <v>6</v>
      </c>
      <c r="Q11">
        <v>0</v>
      </c>
      <c r="R11">
        <v>10</v>
      </c>
      <c r="S11">
        <v>0</v>
      </c>
      <c r="T11">
        <v>13</v>
      </c>
      <c r="U11">
        <v>11</v>
      </c>
      <c r="V11">
        <v>0</v>
      </c>
      <c r="W11">
        <v>0</v>
      </c>
      <c r="X11">
        <v>14</v>
      </c>
    </row>
    <row r="12" spans="2:24" x14ac:dyDescent="0.25">
      <c r="B12" t="s">
        <v>100</v>
      </c>
      <c r="C12" s="6">
        <v>150</v>
      </c>
      <c r="D12" s="6">
        <v>150</v>
      </c>
      <c r="E12" s="6">
        <v>150</v>
      </c>
      <c r="F12" s="6">
        <v>150</v>
      </c>
      <c r="G12" s="6">
        <v>150</v>
      </c>
      <c r="H12" s="6">
        <v>150</v>
      </c>
      <c r="I12" s="6">
        <v>150</v>
      </c>
      <c r="J12" s="6">
        <v>150</v>
      </c>
      <c r="K12" s="6">
        <v>150</v>
      </c>
      <c r="L12" s="6">
        <v>150</v>
      </c>
      <c r="M12" s="6">
        <v>150</v>
      </c>
      <c r="N12" s="6">
        <v>150</v>
      </c>
      <c r="O12" s="6">
        <v>150</v>
      </c>
      <c r="P12" s="6">
        <v>150</v>
      </c>
      <c r="Q12" s="6">
        <v>150</v>
      </c>
      <c r="R12" s="6">
        <v>150</v>
      </c>
      <c r="S12" s="6">
        <v>150</v>
      </c>
      <c r="T12" s="6">
        <v>150</v>
      </c>
      <c r="U12" s="6">
        <v>150</v>
      </c>
      <c r="V12" s="6">
        <v>150</v>
      </c>
      <c r="W12" s="6">
        <v>150</v>
      </c>
      <c r="X12" s="6">
        <v>150</v>
      </c>
    </row>
    <row r="13" spans="2:24" x14ac:dyDescent="0.25">
      <c r="B13" t="s">
        <v>97</v>
      </c>
      <c r="C13" s="5">
        <f t="shared" ref="C13:X13" si="0">C11*$K$1</f>
        <v>0</v>
      </c>
      <c r="D13" s="5">
        <f t="shared" si="0"/>
        <v>0</v>
      </c>
      <c r="E13" s="5">
        <f t="shared" si="0"/>
        <v>0</v>
      </c>
      <c r="F13" s="5">
        <f t="shared" si="0"/>
        <v>0</v>
      </c>
      <c r="G13" s="5">
        <f t="shared" si="0"/>
        <v>0</v>
      </c>
      <c r="H13" s="5">
        <f t="shared" si="0"/>
        <v>0</v>
      </c>
      <c r="I13" s="5">
        <f t="shared" si="0"/>
        <v>0</v>
      </c>
      <c r="J13" s="5">
        <f t="shared" si="0"/>
        <v>0</v>
      </c>
      <c r="K13" s="5">
        <f t="shared" si="0"/>
        <v>0</v>
      </c>
      <c r="L13" s="5">
        <f t="shared" si="0"/>
        <v>0</v>
      </c>
      <c r="M13" s="5">
        <f t="shared" si="0"/>
        <v>0</v>
      </c>
      <c r="N13" s="5">
        <f t="shared" si="0"/>
        <v>0</v>
      </c>
      <c r="O13" s="5">
        <f t="shared" si="0"/>
        <v>0</v>
      </c>
      <c r="P13" s="5">
        <f t="shared" si="0"/>
        <v>0</v>
      </c>
      <c r="Q13" s="5">
        <f t="shared" si="0"/>
        <v>0</v>
      </c>
      <c r="R13" s="5">
        <f t="shared" si="0"/>
        <v>0</v>
      </c>
      <c r="S13" s="5">
        <f t="shared" si="0"/>
        <v>0</v>
      </c>
      <c r="T13" s="5">
        <f t="shared" si="0"/>
        <v>0</v>
      </c>
      <c r="U13" s="5">
        <f t="shared" si="0"/>
        <v>0</v>
      </c>
      <c r="V13" s="5">
        <f t="shared" si="0"/>
        <v>0</v>
      </c>
      <c r="W13" s="5">
        <f t="shared" si="0"/>
        <v>0</v>
      </c>
      <c r="X13" s="5">
        <f t="shared" si="0"/>
        <v>0</v>
      </c>
    </row>
    <row r="14" spans="2:24" x14ac:dyDescent="0.25">
      <c r="B14" t="s">
        <v>98</v>
      </c>
      <c r="C14" s="7">
        <f t="shared" ref="C14:X14" si="1">C12+C13</f>
        <v>150</v>
      </c>
      <c r="D14" s="7">
        <f t="shared" si="1"/>
        <v>150</v>
      </c>
      <c r="E14" s="7">
        <f t="shared" si="1"/>
        <v>150</v>
      </c>
      <c r="F14" s="7">
        <f t="shared" si="1"/>
        <v>150</v>
      </c>
      <c r="G14" s="7">
        <f t="shared" si="1"/>
        <v>150</v>
      </c>
      <c r="H14" s="7">
        <f t="shared" si="1"/>
        <v>150</v>
      </c>
      <c r="I14" s="7">
        <f t="shared" si="1"/>
        <v>150</v>
      </c>
      <c r="J14" s="7">
        <f t="shared" si="1"/>
        <v>150</v>
      </c>
      <c r="K14" s="7">
        <f t="shared" si="1"/>
        <v>150</v>
      </c>
      <c r="L14" s="7">
        <f t="shared" si="1"/>
        <v>150</v>
      </c>
      <c r="M14" s="7">
        <f t="shared" si="1"/>
        <v>150</v>
      </c>
      <c r="N14" s="7">
        <f t="shared" si="1"/>
        <v>150</v>
      </c>
      <c r="O14" s="7">
        <f t="shared" si="1"/>
        <v>150</v>
      </c>
      <c r="P14" s="7">
        <f t="shared" si="1"/>
        <v>150</v>
      </c>
      <c r="Q14" s="7">
        <f t="shared" si="1"/>
        <v>150</v>
      </c>
      <c r="R14" s="7">
        <f t="shared" si="1"/>
        <v>150</v>
      </c>
      <c r="S14" s="7">
        <f t="shared" si="1"/>
        <v>150</v>
      </c>
      <c r="T14" s="7">
        <f t="shared" si="1"/>
        <v>150</v>
      </c>
      <c r="U14" s="7">
        <f t="shared" si="1"/>
        <v>150</v>
      </c>
      <c r="V14" s="7">
        <f t="shared" si="1"/>
        <v>150</v>
      </c>
      <c r="W14" s="7">
        <f t="shared" si="1"/>
        <v>150</v>
      </c>
      <c r="X14" s="7">
        <f t="shared" si="1"/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1CE-7CCD-4F5F-A516-3105EDB9095D}">
  <dimension ref="A1"/>
  <sheetViews>
    <sheetView workbookViewId="0">
      <selection activeCell="C30" sqref="C30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8A1A2-1C19-4393-8B6C-2568D860C089}">
  <dimension ref="C4:H11"/>
  <sheetViews>
    <sheetView topLeftCell="A4" workbookViewId="0">
      <selection activeCell="G19" sqref="G19"/>
    </sheetView>
  </sheetViews>
  <sheetFormatPr defaultRowHeight="15" x14ac:dyDescent="0.25"/>
  <cols>
    <col min="3" max="3" width="12.85546875" customWidth="1"/>
    <col min="4" max="4" width="11.42578125" customWidth="1"/>
    <col min="5" max="5" width="16.140625" customWidth="1"/>
    <col min="6" max="6" width="15.140625" customWidth="1"/>
    <col min="7" max="7" width="14" customWidth="1"/>
    <col min="8" max="8" width="16.28515625" customWidth="1"/>
    <col min="9" max="9" width="14.42578125" customWidth="1"/>
  </cols>
  <sheetData>
    <row r="4" spans="3:8" x14ac:dyDescent="0.25">
      <c r="C4" t="s">
        <v>15</v>
      </c>
      <c r="D4" t="s">
        <v>16</v>
      </c>
      <c r="E4" t="s">
        <v>71</v>
      </c>
      <c r="F4" t="s">
        <v>72</v>
      </c>
      <c r="G4" t="s">
        <v>87</v>
      </c>
      <c r="H4" t="s">
        <v>93</v>
      </c>
    </row>
    <row r="5" spans="3:8" x14ac:dyDescent="0.25">
      <c r="C5" t="s">
        <v>27</v>
      </c>
      <c r="D5" t="s">
        <v>28</v>
      </c>
      <c r="E5" t="s">
        <v>69</v>
      </c>
      <c r="F5" t="s">
        <v>73</v>
      </c>
      <c r="G5" t="s">
        <v>88</v>
      </c>
      <c r="H5" t="s">
        <v>95</v>
      </c>
    </row>
    <row r="6" spans="3:8" x14ac:dyDescent="0.25">
      <c r="C6" t="s">
        <v>29</v>
      </c>
      <c r="D6" t="s">
        <v>30</v>
      </c>
      <c r="E6" t="s">
        <v>70</v>
      </c>
      <c r="F6" t="s">
        <v>73</v>
      </c>
      <c r="G6" t="s">
        <v>88</v>
      </c>
      <c r="H6" t="s">
        <v>95</v>
      </c>
    </row>
    <row r="7" spans="3:8" x14ac:dyDescent="0.25">
      <c r="C7" t="s">
        <v>33</v>
      </c>
      <c r="D7" t="s">
        <v>34</v>
      </c>
      <c r="E7" t="s">
        <v>68</v>
      </c>
      <c r="F7" t="s">
        <v>73</v>
      </c>
      <c r="G7" t="s">
        <v>88</v>
      </c>
      <c r="H7" t="s">
        <v>95</v>
      </c>
    </row>
    <row r="8" spans="3:8" x14ac:dyDescent="0.25">
      <c r="C8" t="s">
        <v>39</v>
      </c>
      <c r="D8" t="s">
        <v>40</v>
      </c>
      <c r="E8" t="s">
        <v>66</v>
      </c>
      <c r="F8" t="s">
        <v>73</v>
      </c>
      <c r="G8" t="s">
        <v>88</v>
      </c>
      <c r="H8" t="s">
        <v>95</v>
      </c>
    </row>
    <row r="9" spans="3:8" x14ac:dyDescent="0.25">
      <c r="C9" t="s">
        <v>46</v>
      </c>
      <c r="D9" t="s">
        <v>47</v>
      </c>
      <c r="E9" t="s">
        <v>64</v>
      </c>
      <c r="F9" t="s">
        <v>73</v>
      </c>
      <c r="G9" t="s">
        <v>88</v>
      </c>
      <c r="H9" t="s">
        <v>95</v>
      </c>
    </row>
    <row r="10" spans="3:8" x14ac:dyDescent="0.25">
      <c r="C10" t="s">
        <v>52</v>
      </c>
      <c r="D10" t="s">
        <v>53</v>
      </c>
      <c r="E10" t="s">
        <v>70</v>
      </c>
      <c r="F10" t="s">
        <v>73</v>
      </c>
      <c r="G10" t="s">
        <v>88</v>
      </c>
      <c r="H10" t="s">
        <v>95</v>
      </c>
    </row>
    <row r="11" spans="3:8" x14ac:dyDescent="0.25">
      <c r="C11" t="s">
        <v>107</v>
      </c>
      <c r="D11" t="s">
        <v>108</v>
      </c>
      <c r="E11" t="s">
        <v>69</v>
      </c>
      <c r="F11" t="s">
        <v>73</v>
      </c>
      <c r="G11" t="s">
        <v>88</v>
      </c>
      <c r="H11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DB65-67F5-45D0-9C36-9E8AA920CC4A}">
  <dimension ref="B3:E28"/>
  <sheetViews>
    <sheetView workbookViewId="0">
      <selection activeCell="E14" sqref="E14"/>
    </sheetView>
  </sheetViews>
  <sheetFormatPr defaultRowHeight="15" x14ac:dyDescent="0.25"/>
  <cols>
    <col min="2" max="2" width="15.28515625" customWidth="1"/>
    <col min="3" max="3" width="13" customWidth="1"/>
    <col min="4" max="4" width="16.5703125" customWidth="1"/>
    <col min="5" max="5" width="10.42578125" customWidth="1"/>
    <col min="6" max="6" width="16.5703125" customWidth="1"/>
    <col min="7" max="7" width="11.42578125" customWidth="1"/>
    <col min="8" max="8" width="15" customWidth="1"/>
    <col min="9" max="9" width="11.85546875" customWidth="1"/>
    <col min="10" max="10" width="12.85546875" customWidth="1"/>
  </cols>
  <sheetData>
    <row r="3" spans="2:5" x14ac:dyDescent="0.25">
      <c r="B3" t="s">
        <v>71</v>
      </c>
      <c r="C3" t="s">
        <v>98</v>
      </c>
    </row>
    <row r="4" spans="2:5" x14ac:dyDescent="0.25">
      <c r="B4" t="s">
        <v>68</v>
      </c>
      <c r="C4">
        <v>150</v>
      </c>
      <c r="D4" t="s">
        <v>68</v>
      </c>
      <c r="E4">
        <f>SUM(C4:C7)</f>
        <v>6100</v>
      </c>
    </row>
    <row r="5" spans="2:5" x14ac:dyDescent="0.25">
      <c r="B5" t="s">
        <v>68</v>
      </c>
      <c r="C5">
        <v>150</v>
      </c>
      <c r="D5" t="s">
        <v>69</v>
      </c>
      <c r="E5">
        <f>SUM(C8:C10)</f>
        <v>3200</v>
      </c>
    </row>
    <row r="6" spans="2:5" x14ac:dyDescent="0.25">
      <c r="B6" t="s">
        <v>68</v>
      </c>
      <c r="C6">
        <v>3150</v>
      </c>
      <c r="D6" t="s">
        <v>66</v>
      </c>
      <c r="E6">
        <f>SUM(C11:C15)</f>
        <v>3750</v>
      </c>
    </row>
    <row r="7" spans="2:5" x14ac:dyDescent="0.25">
      <c r="B7" t="s">
        <v>68</v>
      </c>
      <c r="C7">
        <v>2650</v>
      </c>
      <c r="D7" t="s">
        <v>64</v>
      </c>
      <c r="E7">
        <f>SUM(C16:C20)</f>
        <v>2750</v>
      </c>
    </row>
    <row r="8" spans="2:5" x14ac:dyDescent="0.25">
      <c r="B8" t="s">
        <v>69</v>
      </c>
      <c r="C8">
        <v>150</v>
      </c>
      <c r="D8" t="s">
        <v>65</v>
      </c>
      <c r="E8">
        <f>SUM(C21:C24)</f>
        <v>12350</v>
      </c>
    </row>
    <row r="9" spans="2:5" x14ac:dyDescent="0.25">
      <c r="B9" t="s">
        <v>69</v>
      </c>
      <c r="C9">
        <v>150</v>
      </c>
      <c r="D9" t="s">
        <v>70</v>
      </c>
      <c r="E9">
        <f>SUM(C25:C28)</f>
        <v>3100</v>
      </c>
    </row>
    <row r="10" spans="2:5" x14ac:dyDescent="0.25">
      <c r="B10" t="s">
        <v>69</v>
      </c>
      <c r="C10">
        <v>2900</v>
      </c>
    </row>
    <row r="11" spans="2:5" x14ac:dyDescent="0.25">
      <c r="B11" t="s">
        <v>66</v>
      </c>
      <c r="C11">
        <v>150</v>
      </c>
    </row>
    <row r="12" spans="2:5" x14ac:dyDescent="0.25">
      <c r="B12" t="s">
        <v>66</v>
      </c>
      <c r="C12">
        <v>1400</v>
      </c>
    </row>
    <row r="13" spans="2:5" x14ac:dyDescent="0.25">
      <c r="B13" t="s">
        <v>66</v>
      </c>
      <c r="C13">
        <v>1900</v>
      </c>
    </row>
    <row r="14" spans="2:5" x14ac:dyDescent="0.25">
      <c r="B14" t="s">
        <v>67</v>
      </c>
      <c r="C14">
        <v>150</v>
      </c>
    </row>
    <row r="15" spans="2:5" x14ac:dyDescent="0.25">
      <c r="B15" t="s">
        <v>66</v>
      </c>
      <c r="C15">
        <v>150</v>
      </c>
    </row>
    <row r="16" spans="2:5" x14ac:dyDescent="0.25">
      <c r="B16" t="s">
        <v>64</v>
      </c>
      <c r="C16">
        <v>2150</v>
      </c>
    </row>
    <row r="17" spans="2:3" x14ac:dyDescent="0.25">
      <c r="B17" t="s">
        <v>64</v>
      </c>
      <c r="C17">
        <v>150</v>
      </c>
    </row>
    <row r="18" spans="2:3" x14ac:dyDescent="0.25">
      <c r="B18" t="s">
        <v>64</v>
      </c>
      <c r="C18">
        <v>150</v>
      </c>
    </row>
    <row r="19" spans="2:3" x14ac:dyDescent="0.25">
      <c r="B19" t="s">
        <v>64</v>
      </c>
      <c r="C19">
        <v>150</v>
      </c>
    </row>
    <row r="20" spans="2:3" x14ac:dyDescent="0.25">
      <c r="B20" t="s">
        <v>64</v>
      </c>
      <c r="C20">
        <v>150</v>
      </c>
    </row>
    <row r="21" spans="2:3" x14ac:dyDescent="0.25">
      <c r="B21" t="s">
        <v>65</v>
      </c>
      <c r="C21">
        <v>3650</v>
      </c>
    </row>
    <row r="22" spans="2:3" x14ac:dyDescent="0.25">
      <c r="B22" t="s">
        <v>65</v>
      </c>
      <c r="C22">
        <v>1650</v>
      </c>
    </row>
    <row r="23" spans="2:3" x14ac:dyDescent="0.25">
      <c r="B23" t="s">
        <v>65</v>
      </c>
      <c r="C23">
        <v>3400</v>
      </c>
    </row>
    <row r="24" spans="2:3" x14ac:dyDescent="0.25">
      <c r="B24" t="s">
        <v>65</v>
      </c>
      <c r="C24">
        <v>3650</v>
      </c>
    </row>
    <row r="25" spans="2:3" x14ac:dyDescent="0.25">
      <c r="B25" t="s">
        <v>70</v>
      </c>
      <c r="C25">
        <v>150</v>
      </c>
    </row>
    <row r="26" spans="2:3" x14ac:dyDescent="0.25">
      <c r="B26" t="s">
        <v>70</v>
      </c>
      <c r="C26">
        <v>150</v>
      </c>
    </row>
    <row r="27" spans="2:3" x14ac:dyDescent="0.25">
      <c r="B27" t="s">
        <v>70</v>
      </c>
      <c r="C27">
        <v>150</v>
      </c>
    </row>
    <row r="28" spans="2:3" x14ac:dyDescent="0.25">
      <c r="B28" t="s">
        <v>70</v>
      </c>
      <c r="C28">
        <v>2650</v>
      </c>
    </row>
  </sheetData>
  <sortState xmlns:xlrd2="http://schemas.microsoft.com/office/spreadsheetml/2017/richdata2" ref="B4:C26">
    <sortCondition ref="B4:B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 Parish</vt:lpstr>
      <vt:lpstr>Sheet4</vt:lpstr>
      <vt:lpstr>Covid Travel</vt:lpstr>
      <vt:lpstr>Sheet2</vt:lpstr>
      <vt:lpstr>Sheet1</vt:lpstr>
      <vt:lpstr>sheet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SRMSS</dc:creator>
  <cp:lastModifiedBy>Visitor</cp:lastModifiedBy>
  <dcterms:created xsi:type="dcterms:W3CDTF">2022-09-22T14:23:42Z</dcterms:created>
  <dcterms:modified xsi:type="dcterms:W3CDTF">2023-03-08T08:10:10Z</dcterms:modified>
</cp:coreProperties>
</file>