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T SBA Work\"/>
    </mc:Choice>
  </mc:AlternateContent>
  <xr:revisionPtr revIDLastSave="0" documentId="13_ncr:1_{C751C014-B8A8-4ECD-8B4C-17F7AAF3CE1A}" xr6:coauthVersionLast="47" xr6:coauthVersionMax="47" xr10:uidLastSave="{00000000-0000-0000-0000-000000000000}"/>
  <bookViews>
    <workbookView xWindow="-120" yWindow="-120" windowWidth="29040" windowHeight="15840" xr2:uid="{7007218D-399C-4850-97EC-EB9BC97DAF28}"/>
  </bookViews>
  <sheets>
    <sheet name="Covid Parish" sheetId="1" r:id="rId1"/>
    <sheet name="Covid Travel" sheetId="2" r:id="rId2"/>
    <sheet name="Positive Cases" sheetId="8" r:id="rId3"/>
    <sheet name="Unvaccinated Persons" sheetId="3" r:id="rId4"/>
    <sheet name=" Total Cost per Region" sheetId="4" r:id="rId5"/>
    <sheet name="Total Cost" sheetId="6" r:id="rId6"/>
    <sheet name="sheet 3" sheetId="5" r:id="rId7"/>
    <sheet name="sheet 4" sheetId="7" r:id="rId8"/>
  </sheets>
  <definedNames>
    <definedName name="_xlnm._FilterDatabase" localSheetId="1" hidden="1">'Covid Travel'!$B$3:$M$28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2" l="1"/>
  <c r="E9" i="4" l="1"/>
  <c r="E8" i="4"/>
  <c r="E7" i="4"/>
  <c r="E6" i="4"/>
  <c r="E5" i="4"/>
  <c r="E4" i="4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4" i="2"/>
  <c r="E6" i="1"/>
  <c r="G6" i="1" s="1"/>
  <c r="E10" i="1"/>
  <c r="E7" i="1"/>
  <c r="G7" i="1" s="1"/>
  <c r="H7" i="1" s="1"/>
  <c r="E4" i="1"/>
  <c r="G4" i="1" s="1"/>
  <c r="E8" i="1"/>
  <c r="G8" i="1" s="1"/>
  <c r="H8" i="1" s="1"/>
  <c r="E5" i="1"/>
  <c r="E9" i="1"/>
  <c r="G9" i="1" s="1"/>
  <c r="H9" i="1" s="1"/>
  <c r="D2" i="1"/>
  <c r="M28" i="2" l="1"/>
  <c r="M24" i="2"/>
  <c r="M20" i="2"/>
  <c r="M16" i="2"/>
  <c r="M12" i="2"/>
  <c r="M8" i="2"/>
  <c r="M26" i="2"/>
  <c r="M22" i="2"/>
  <c r="M18" i="2"/>
  <c r="M14" i="2"/>
  <c r="M10" i="2"/>
  <c r="M6" i="2"/>
  <c r="M4" i="2"/>
  <c r="M25" i="2"/>
  <c r="M21" i="2"/>
  <c r="M17" i="2"/>
  <c r="M13" i="2"/>
  <c r="M9" i="2"/>
  <c r="M5" i="2"/>
  <c r="M27" i="2"/>
  <c r="M23" i="2"/>
  <c r="M19" i="2"/>
  <c r="M15" i="2"/>
  <c r="M11" i="2"/>
  <c r="M7" i="2"/>
  <c r="H4" i="1"/>
  <c r="G5" i="1"/>
  <c r="D13" i="1" s="1"/>
  <c r="G10" i="1"/>
  <c r="H10" i="1" s="1"/>
  <c r="H6" i="1"/>
  <c r="H5" i="1" l="1"/>
  <c r="D14" i="1" s="1"/>
</calcChain>
</file>

<file path=xl/sharedStrings.xml><?xml version="1.0" encoding="utf-8"?>
<sst xmlns="http://schemas.openxmlformats.org/spreadsheetml/2006/main" count="572" uniqueCount="100">
  <si>
    <t>Parish</t>
  </si>
  <si>
    <t>Percentage of Cases(%)</t>
  </si>
  <si>
    <t>Number of Covid Cases</t>
  </si>
  <si>
    <t xml:space="preserve">No. of Cases Vaccinated </t>
  </si>
  <si>
    <t>No. of Cases Unvaccinated</t>
  </si>
  <si>
    <t>St.Patrick</t>
  </si>
  <si>
    <t>St.Mark</t>
  </si>
  <si>
    <t>St.John</t>
  </si>
  <si>
    <t>St.George</t>
  </si>
  <si>
    <t>St.Andrew</t>
  </si>
  <si>
    <t>St.David</t>
  </si>
  <si>
    <t>Carriacou</t>
  </si>
  <si>
    <t>Percentage Vaccinated(%)</t>
  </si>
  <si>
    <t>Total of UnVaccinated persons</t>
  </si>
  <si>
    <t>Total of Vaccinated persons</t>
  </si>
  <si>
    <t>First Name</t>
  </si>
  <si>
    <t>Last Name</t>
  </si>
  <si>
    <t>DOB</t>
  </si>
  <si>
    <t>Region of Origin</t>
  </si>
  <si>
    <t>Status</t>
  </si>
  <si>
    <t>Vaccine Name</t>
  </si>
  <si>
    <t>Test Result</t>
  </si>
  <si>
    <t>Days of Quarantine</t>
  </si>
  <si>
    <t>Covid Test Cost</t>
  </si>
  <si>
    <t>Total Accomodations</t>
  </si>
  <si>
    <t>Total Cost</t>
  </si>
  <si>
    <t>John</t>
  </si>
  <si>
    <t>Barack</t>
  </si>
  <si>
    <t>Obama</t>
  </si>
  <si>
    <t>Diggles</t>
  </si>
  <si>
    <t xml:space="preserve">Donald </t>
  </si>
  <si>
    <t>Trump</t>
  </si>
  <si>
    <t>Ronald</t>
  </si>
  <si>
    <t>McDonald</t>
  </si>
  <si>
    <t xml:space="preserve">Timothy </t>
  </si>
  <si>
    <t>Blender</t>
  </si>
  <si>
    <t xml:space="preserve">Will </t>
  </si>
  <si>
    <t>Smith</t>
  </si>
  <si>
    <t xml:space="preserve">Chris </t>
  </si>
  <si>
    <t>Tucker</t>
  </si>
  <si>
    <t>Nick</t>
  </si>
  <si>
    <t>Cannon</t>
  </si>
  <si>
    <t>Tom</t>
  </si>
  <si>
    <t>Wholigan</t>
  </si>
  <si>
    <t>Gregary</t>
  </si>
  <si>
    <t>Bush</t>
  </si>
  <si>
    <t>George</t>
  </si>
  <si>
    <t>Bob</t>
  </si>
  <si>
    <t>Henry</t>
  </si>
  <si>
    <t>Bobbie</t>
  </si>
  <si>
    <t>Johnny</t>
  </si>
  <si>
    <t>sins</t>
  </si>
  <si>
    <t>Jacks</t>
  </si>
  <si>
    <t>Sparrow</t>
  </si>
  <si>
    <t>Montana</t>
  </si>
  <si>
    <t>Tony</t>
  </si>
  <si>
    <t>Allahu</t>
  </si>
  <si>
    <t>Akbar</t>
  </si>
  <si>
    <t>Thompson</t>
  </si>
  <si>
    <t>Johnson</t>
  </si>
  <si>
    <t>Andrew</t>
  </si>
  <si>
    <t>Vector</t>
  </si>
  <si>
    <t>Victor</t>
  </si>
  <si>
    <t>Thomas</t>
  </si>
  <si>
    <t>DEMETRI</t>
  </si>
  <si>
    <t>Basilov</t>
  </si>
  <si>
    <t>Kenton</t>
  </si>
  <si>
    <t>Adiel</t>
  </si>
  <si>
    <t>Goat</t>
  </si>
  <si>
    <t>Gary</t>
  </si>
  <si>
    <t>Phizer</t>
  </si>
  <si>
    <t>St John</t>
  </si>
  <si>
    <t>St Andrew</t>
  </si>
  <si>
    <t>St Georges</t>
  </si>
  <si>
    <t>Cariacou</t>
  </si>
  <si>
    <t>St Mark</t>
  </si>
  <si>
    <t>St David</t>
  </si>
  <si>
    <t>St Patrick</t>
  </si>
  <si>
    <t>Yarou</t>
  </si>
  <si>
    <t>Soun</t>
  </si>
  <si>
    <t>South America</t>
  </si>
  <si>
    <t>Europe</t>
  </si>
  <si>
    <t>North America</t>
  </si>
  <si>
    <t>Asia</t>
  </si>
  <si>
    <t>Africa</t>
  </si>
  <si>
    <t>Carribean</t>
  </si>
  <si>
    <t xml:space="preserve"> Asia</t>
  </si>
  <si>
    <t>patricson</t>
  </si>
  <si>
    <t>31/7/2009</t>
  </si>
  <si>
    <t>Positive</t>
  </si>
  <si>
    <t>Negative</t>
  </si>
  <si>
    <t xml:space="preserve">Vaccinated </t>
  </si>
  <si>
    <t>Unvaccinated</t>
  </si>
  <si>
    <t>Number Of Persons Tested Positive</t>
  </si>
  <si>
    <t>Caribbean</t>
  </si>
  <si>
    <t>Moderna</t>
  </si>
  <si>
    <t>Johnson &amp; Johnson</t>
  </si>
  <si>
    <t>AstraZeneca</t>
  </si>
  <si>
    <t>None</t>
  </si>
  <si>
    <t>Johnson&amp;Johnson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</si>
</sst>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onstantia"/>
      <family val="1"/>
    </font>
    <font>
      <sz val="10"/>
      <color theme="1"/>
      <name val="Constantia"/>
      <family val="1"/>
    </font>
    <font>
      <b/>
      <sz val="11"/>
      <color theme="1"/>
      <name val="Constantia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right" wrapText="1"/>
    </xf>
    <xf numFmtId="164" fontId="0" fillId="0" borderId="0" xfId="0" applyNumberFormat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/>
    <xf numFmtId="165" fontId="1" fillId="0" borderId="1" xfId="0" applyNumberFormat="1" applyFont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 wrapText="1"/>
    </xf>
    <xf numFmtId="1" fontId="3" fillId="0" borderId="0" xfId="0" applyNumberFormat="1" applyFont="1"/>
    <xf numFmtId="0" fontId="2" fillId="0" borderId="0" xfId="0" applyFont="1"/>
    <xf numFmtId="0" fontId="5" fillId="0" borderId="0" xfId="0" applyFont="1"/>
    <xf numFmtId="165" fontId="5" fillId="0" borderId="0" xfId="0" applyNumberFormat="1" applyFont="1"/>
    <xf numFmtId="0" fontId="5" fillId="0" borderId="0" xfId="0" applyFont="1" applyAlignment="1">
      <alignment wrapText="1"/>
    </xf>
    <xf numFmtId="14" fontId="5" fillId="0" borderId="0" xfId="0" applyNumberFormat="1" applyFont="1"/>
    <xf numFmtId="0" fontId="6" fillId="0" borderId="1" xfId="0" applyFont="1" applyBorder="1" applyAlignment="1">
      <alignment horizontal="right" wrapText="1"/>
    </xf>
    <xf numFmtId="165" fontId="6" fillId="0" borderId="1" xfId="0" applyNumberFormat="1" applyFont="1" applyBorder="1" applyAlignment="1">
      <alignment wrapText="1"/>
    </xf>
    <xf numFmtId="0" fontId="7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Cost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372707786526684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Total Cost per Region'!$D$4:$D$9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Caribbean</c:v>
                </c:pt>
                <c:pt idx="3">
                  <c:v>Europe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' Total Cost per Region'!$E$4:$E$9</c:f>
              <c:numCache>
                <c:formatCode>_-"$"* #,##0.00_-;\-"$"* #,##0.00_-;_-"$"* "-"??_-;_-@_-</c:formatCode>
                <c:ptCount val="6"/>
                <c:pt idx="0">
                  <c:v>7350</c:v>
                </c:pt>
                <c:pt idx="1">
                  <c:v>11350</c:v>
                </c:pt>
                <c:pt idx="2">
                  <c:v>14000</c:v>
                </c:pt>
                <c:pt idx="3">
                  <c:v>9350</c:v>
                </c:pt>
                <c:pt idx="4">
                  <c:v>12100</c:v>
                </c:pt>
                <c:pt idx="5">
                  <c:v>10350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2-4E10-BC79-CCD2E3201A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2815007"/>
        <c:axId val="592804191"/>
      </c:barChart>
      <c:catAx>
        <c:axId val="59281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04191"/>
        <c:crosses val="autoZero"/>
        <c:auto val="1"/>
        <c:lblAlgn val="ctr"/>
        <c:lblOffset val="100"/>
        <c:noMultiLvlLbl val="0"/>
      </c:catAx>
      <c:valAx>
        <c:axId val="5928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1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676276</xdr:colOff>
      <xdr:row>3</xdr:row>
      <xdr:rowOff>133349</xdr:rowOff>
    </xdr:from>
    <xdr:to>
      <xdr:col>14</xdr:col>
      <xdr:colOff>219075</xdr:colOff>
      <xdr:row>28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149BD-3CFF-4E87-9DBD-766D8BBC6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3E07-E847-4438-A96A-8F991FD4CDB4}">
  <dimension ref="B2:H15"/>
  <sheetViews>
    <sheetView tabSelected="1" zoomScale="130" zoomScaleNormal="130" workbookViewId="0">
      <selection activeCell="C16" sqref="C16"/>
    </sheetView>
  </sheetViews>
  <sheetFormatPr defaultRowHeight="15" x14ac:dyDescent="0.25"/>
  <cols>
    <col min="3" max="3" width="28.28515625" bestFit="1" customWidth="1"/>
    <col min="4" max="4" width="24.42578125" customWidth="1"/>
    <col min="5" max="5" width="23" customWidth="1"/>
    <col min="6" max="6" width="25.7109375" customWidth="1"/>
    <col min="7" max="7" width="25" customWidth="1"/>
    <col min="8" max="8" width="27" customWidth="1"/>
  </cols>
  <sheetData>
    <row r="2" spans="2:8" ht="15.75" x14ac:dyDescent="0.25">
      <c r="B2" s="9"/>
      <c r="C2" s="9"/>
      <c r="D2" s="9">
        <f>SUM(D4:D10)</f>
        <v>100</v>
      </c>
      <c r="E2" s="9">
        <v>18786</v>
      </c>
      <c r="F2" s="9"/>
      <c r="G2" s="9"/>
      <c r="H2" s="9"/>
    </row>
    <row r="3" spans="2:8" ht="31.5" x14ac:dyDescent="0.25">
      <c r="B3" s="9"/>
      <c r="C3" s="10" t="s">
        <v>0</v>
      </c>
      <c r="D3" s="10" t="s">
        <v>1</v>
      </c>
      <c r="E3" s="10" t="s">
        <v>2</v>
      </c>
      <c r="F3" s="10" t="s">
        <v>12</v>
      </c>
      <c r="G3" s="10" t="s">
        <v>3</v>
      </c>
      <c r="H3" s="10" t="s">
        <v>4</v>
      </c>
    </row>
    <row r="4" spans="2:8" ht="15.75" x14ac:dyDescent="0.25">
      <c r="B4" s="9"/>
      <c r="C4" s="9" t="s">
        <v>8</v>
      </c>
      <c r="D4" s="9">
        <v>40</v>
      </c>
      <c r="E4" s="11">
        <f t="shared" ref="E4:E10" si="0">$E$2/100*D4</f>
        <v>7514.4000000000005</v>
      </c>
      <c r="F4" s="9">
        <v>24</v>
      </c>
      <c r="G4" s="11">
        <f t="shared" ref="G4:G10" si="1">E4*F4/100</f>
        <v>1803.4560000000001</v>
      </c>
      <c r="H4" s="11">
        <f t="shared" ref="H4:H10" si="2">E4-G4</f>
        <v>5710.9440000000004</v>
      </c>
    </row>
    <row r="5" spans="2:8" ht="15.75" x14ac:dyDescent="0.25">
      <c r="B5" s="9"/>
      <c r="C5" s="9" t="s">
        <v>10</v>
      </c>
      <c r="D5" s="9">
        <v>15</v>
      </c>
      <c r="E5" s="11">
        <f t="shared" si="0"/>
        <v>2817.9</v>
      </c>
      <c r="F5" s="9">
        <v>18</v>
      </c>
      <c r="G5" s="11">
        <f t="shared" si="1"/>
        <v>507.22200000000004</v>
      </c>
      <c r="H5" s="11">
        <f t="shared" si="2"/>
        <v>2310.6779999999999</v>
      </c>
    </row>
    <row r="6" spans="2:8" ht="15.75" x14ac:dyDescent="0.25">
      <c r="B6" s="9"/>
      <c r="C6" s="9" t="s">
        <v>5</v>
      </c>
      <c r="D6" s="9">
        <v>12</v>
      </c>
      <c r="E6" s="11">
        <f t="shared" si="0"/>
        <v>2254.3200000000002</v>
      </c>
      <c r="F6" s="9">
        <v>16</v>
      </c>
      <c r="G6" s="11">
        <f t="shared" si="1"/>
        <v>360.69120000000004</v>
      </c>
      <c r="H6" s="11">
        <f t="shared" si="2"/>
        <v>1893.6288000000002</v>
      </c>
    </row>
    <row r="7" spans="2:8" ht="15.75" x14ac:dyDescent="0.25">
      <c r="B7" s="9"/>
      <c r="C7" s="9" t="s">
        <v>7</v>
      </c>
      <c r="D7" s="9">
        <v>11</v>
      </c>
      <c r="E7" s="11">
        <f t="shared" si="0"/>
        <v>2066.46</v>
      </c>
      <c r="F7" s="9">
        <v>30</v>
      </c>
      <c r="G7" s="11">
        <f t="shared" si="1"/>
        <v>619.93799999999999</v>
      </c>
      <c r="H7" s="11">
        <f t="shared" si="2"/>
        <v>1446.5219999999999</v>
      </c>
    </row>
    <row r="8" spans="2:8" ht="15.75" x14ac:dyDescent="0.25">
      <c r="B8" s="9"/>
      <c r="C8" s="9" t="s">
        <v>9</v>
      </c>
      <c r="D8" s="9">
        <v>10</v>
      </c>
      <c r="E8" s="11">
        <f t="shared" si="0"/>
        <v>1878.6000000000001</v>
      </c>
      <c r="F8" s="9">
        <v>27</v>
      </c>
      <c r="G8" s="11">
        <f t="shared" si="1"/>
        <v>507.22200000000004</v>
      </c>
      <c r="H8" s="11">
        <f t="shared" si="2"/>
        <v>1371.3780000000002</v>
      </c>
    </row>
    <row r="9" spans="2:8" ht="15.75" x14ac:dyDescent="0.25">
      <c r="B9" s="9"/>
      <c r="C9" s="9" t="s">
        <v>11</v>
      </c>
      <c r="D9" s="9">
        <v>7</v>
      </c>
      <c r="E9" s="11">
        <f t="shared" si="0"/>
        <v>1315.02</v>
      </c>
      <c r="F9" s="9">
        <v>30</v>
      </c>
      <c r="G9" s="11">
        <f t="shared" si="1"/>
        <v>394.50599999999997</v>
      </c>
      <c r="H9" s="11">
        <f t="shared" si="2"/>
        <v>920.51400000000001</v>
      </c>
    </row>
    <row r="10" spans="2:8" ht="15.75" x14ac:dyDescent="0.25">
      <c r="B10" s="9"/>
      <c r="C10" s="9" t="s">
        <v>6</v>
      </c>
      <c r="D10" s="9">
        <v>5</v>
      </c>
      <c r="E10" s="11">
        <f t="shared" si="0"/>
        <v>939.30000000000007</v>
      </c>
      <c r="F10" s="9">
        <v>25</v>
      </c>
      <c r="G10" s="11">
        <f t="shared" si="1"/>
        <v>234.82499999999999</v>
      </c>
      <c r="H10" s="11">
        <f t="shared" si="2"/>
        <v>704.47500000000014</v>
      </c>
    </row>
    <row r="11" spans="2:8" ht="15.75" x14ac:dyDescent="0.25">
      <c r="B11" s="9"/>
      <c r="C11" s="9"/>
      <c r="D11" s="9"/>
      <c r="E11" s="9"/>
      <c r="F11" s="9"/>
      <c r="G11" s="9"/>
      <c r="H11" s="9"/>
    </row>
    <row r="12" spans="2:8" ht="15.75" x14ac:dyDescent="0.25">
      <c r="B12" s="9"/>
      <c r="C12" s="9"/>
      <c r="D12" s="9"/>
      <c r="E12" s="9"/>
      <c r="F12" s="9"/>
      <c r="G12" s="9"/>
      <c r="H12" s="9"/>
    </row>
    <row r="13" spans="2:8" ht="15.75" x14ac:dyDescent="0.25">
      <c r="B13" s="9"/>
      <c r="C13" s="9" t="s">
        <v>14</v>
      </c>
      <c r="D13" s="11">
        <f>SUM(G4:G10)</f>
        <v>4427.860200000001</v>
      </c>
      <c r="E13" s="9"/>
      <c r="F13" s="9"/>
      <c r="G13" s="9"/>
      <c r="H13" s="9"/>
    </row>
    <row r="14" spans="2:8" ht="15.75" x14ac:dyDescent="0.25">
      <c r="B14" s="9"/>
      <c r="C14" s="9" t="s">
        <v>13</v>
      </c>
      <c r="D14" s="11">
        <f>SUM(H4:H10)</f>
        <v>14358.139799999999</v>
      </c>
      <c r="E14" s="9"/>
      <c r="F14" s="9"/>
      <c r="G14" s="9"/>
      <c r="H14" s="9"/>
    </row>
    <row r="15" spans="2:8" ht="15.75" x14ac:dyDescent="0.25">
      <c r="B15" s="9"/>
      <c r="C15" s="9"/>
      <c r="D15" s="9"/>
      <c r="E15" s="9"/>
      <c r="F15" s="9"/>
      <c r="G15" s="9"/>
      <c r="H15" s="9"/>
    </row>
  </sheetData>
  <sortState xmlns:xlrd2="http://schemas.microsoft.com/office/spreadsheetml/2017/richdata2" ref="C4:H10">
    <sortCondition descending="1" ref="H4:H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1F76-DD0B-4435-A25E-CEF0904C4F5B}">
  <dimension ref="A2:P32"/>
  <sheetViews>
    <sheetView workbookViewId="0">
      <selection activeCell="K31" sqref="K31"/>
    </sheetView>
  </sheetViews>
  <sheetFormatPr defaultRowHeight="15" x14ac:dyDescent="0.25"/>
  <cols>
    <col min="2" max="2" width="10.5703125" bestFit="1" customWidth="1"/>
    <col min="3" max="3" width="10.28515625" bestFit="1" customWidth="1"/>
    <col min="4" max="4" width="11.28515625" customWidth="1"/>
    <col min="5" max="5" width="10.42578125" bestFit="1" customWidth="1"/>
    <col min="6" max="6" width="15.42578125" bestFit="1" customWidth="1"/>
    <col min="7" max="7" width="12.85546875" bestFit="1" customWidth="1"/>
    <col min="8" max="8" width="30" bestFit="1" customWidth="1"/>
    <col min="9" max="9" width="10.85546875" bestFit="1" customWidth="1"/>
    <col min="10" max="10" width="18.28515625" bestFit="1" customWidth="1"/>
    <col min="11" max="11" width="14.7109375" bestFit="1" customWidth="1"/>
    <col min="12" max="12" width="16" bestFit="1" customWidth="1"/>
    <col min="13" max="13" width="11.28515625" bestFit="1" customWidth="1"/>
    <col min="16" max="16" width="19.140625" customWidth="1"/>
  </cols>
  <sheetData>
    <row r="2" spans="1:14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4">
        <v>150</v>
      </c>
      <c r="L2" s="14">
        <v>250</v>
      </c>
      <c r="M2" s="13"/>
    </row>
    <row r="3" spans="1:14" ht="45.75" thickBot="1" x14ac:dyDescent="0.3">
      <c r="A3" s="19"/>
      <c r="B3" s="19" t="s">
        <v>15</v>
      </c>
      <c r="C3" s="19" t="s">
        <v>16</v>
      </c>
      <c r="D3" s="19" t="s">
        <v>17</v>
      </c>
      <c r="E3" s="19" t="s">
        <v>0</v>
      </c>
      <c r="F3" s="19" t="s">
        <v>18</v>
      </c>
      <c r="G3" s="19" t="s">
        <v>19</v>
      </c>
      <c r="H3" s="19" t="s">
        <v>20</v>
      </c>
      <c r="I3" s="19" t="s">
        <v>21</v>
      </c>
      <c r="J3" s="19" t="s">
        <v>22</v>
      </c>
      <c r="K3" s="19" t="s">
        <v>23</v>
      </c>
      <c r="L3" s="19" t="s">
        <v>24</v>
      </c>
      <c r="M3" s="19" t="s">
        <v>25</v>
      </c>
      <c r="N3" s="12"/>
    </row>
    <row r="4" spans="1:14" ht="15.75" thickBot="1" x14ac:dyDescent="0.3">
      <c r="A4" s="13"/>
      <c r="B4" s="13" t="s">
        <v>26</v>
      </c>
      <c r="C4" s="13" t="s">
        <v>29</v>
      </c>
      <c r="D4" s="16">
        <v>36647</v>
      </c>
      <c r="E4" s="13" t="s">
        <v>71</v>
      </c>
      <c r="F4" s="13" t="s">
        <v>80</v>
      </c>
      <c r="G4" s="13" t="s">
        <v>91</v>
      </c>
      <c r="H4" s="13" t="s">
        <v>95</v>
      </c>
      <c r="I4" s="13" t="s">
        <v>89</v>
      </c>
      <c r="J4" s="17">
        <v>7</v>
      </c>
      <c r="K4" s="18">
        <f>$K$2</f>
        <v>150</v>
      </c>
      <c r="L4" s="14">
        <f>J4*$L$2</f>
        <v>1750</v>
      </c>
      <c r="M4" s="14">
        <f>K4+L4</f>
        <v>1900</v>
      </c>
    </row>
    <row r="5" spans="1:14" ht="15.75" thickBot="1" x14ac:dyDescent="0.3">
      <c r="A5" s="13"/>
      <c r="B5" s="13" t="s">
        <v>27</v>
      </c>
      <c r="C5" s="13" t="s">
        <v>28</v>
      </c>
      <c r="D5" s="16">
        <v>6608</v>
      </c>
      <c r="E5" s="13" t="s">
        <v>73</v>
      </c>
      <c r="F5" s="13" t="s">
        <v>81</v>
      </c>
      <c r="G5" s="13" t="s">
        <v>92</v>
      </c>
      <c r="H5" s="13" t="s">
        <v>98</v>
      </c>
      <c r="I5" s="13" t="s">
        <v>90</v>
      </c>
      <c r="J5" s="17">
        <v>0</v>
      </c>
      <c r="K5" s="18">
        <f t="shared" ref="K5:K28" si="0">$K$2</f>
        <v>150</v>
      </c>
      <c r="L5" s="14">
        <f t="shared" ref="L5:L28" si="1">J5*$L$2</f>
        <v>0</v>
      </c>
      <c r="M5" s="14">
        <f t="shared" ref="M5:M28" si="2">K5+L5</f>
        <v>150</v>
      </c>
    </row>
    <row r="6" spans="1:14" ht="15.75" thickBot="1" x14ac:dyDescent="0.3">
      <c r="A6" s="13"/>
      <c r="B6" s="13" t="s">
        <v>30</v>
      </c>
      <c r="C6" s="13" t="s">
        <v>31</v>
      </c>
      <c r="D6" s="16">
        <v>27030</v>
      </c>
      <c r="E6" s="13" t="s">
        <v>73</v>
      </c>
      <c r="F6" s="13" t="s">
        <v>82</v>
      </c>
      <c r="G6" s="13" t="s">
        <v>91</v>
      </c>
      <c r="H6" s="13" t="s">
        <v>96</v>
      </c>
      <c r="I6" s="13" t="s">
        <v>89</v>
      </c>
      <c r="J6" s="17">
        <v>12</v>
      </c>
      <c r="K6" s="18">
        <f t="shared" si="0"/>
        <v>150</v>
      </c>
      <c r="L6" s="14">
        <f t="shared" si="1"/>
        <v>3000</v>
      </c>
      <c r="M6" s="14">
        <f t="shared" si="2"/>
        <v>3150</v>
      </c>
    </row>
    <row r="7" spans="1:14" ht="15.75" thickBot="1" x14ac:dyDescent="0.3">
      <c r="A7" s="13"/>
      <c r="B7" s="13" t="s">
        <v>32</v>
      </c>
      <c r="C7" s="13" t="s">
        <v>33</v>
      </c>
      <c r="D7" s="16">
        <v>27212</v>
      </c>
      <c r="E7" s="13" t="s">
        <v>74</v>
      </c>
      <c r="F7" s="13" t="s">
        <v>83</v>
      </c>
      <c r="G7" s="13" t="s">
        <v>92</v>
      </c>
      <c r="H7" s="13" t="s">
        <v>98</v>
      </c>
      <c r="I7" s="13" t="s">
        <v>89</v>
      </c>
      <c r="J7" s="17">
        <v>5</v>
      </c>
      <c r="K7" s="18">
        <f t="shared" si="0"/>
        <v>150</v>
      </c>
      <c r="L7" s="14">
        <f t="shared" si="1"/>
        <v>1250</v>
      </c>
      <c r="M7" s="14">
        <f t="shared" si="2"/>
        <v>1400</v>
      </c>
    </row>
    <row r="8" spans="1:14" ht="15.75" thickBot="1" x14ac:dyDescent="0.3">
      <c r="A8" s="13"/>
      <c r="B8" s="13" t="s">
        <v>34</v>
      </c>
      <c r="C8" s="13" t="s">
        <v>35</v>
      </c>
      <c r="D8" s="16">
        <v>36323</v>
      </c>
      <c r="E8" s="13" t="s">
        <v>75</v>
      </c>
      <c r="F8" s="13" t="s">
        <v>84</v>
      </c>
      <c r="G8" s="13" t="s">
        <v>91</v>
      </c>
      <c r="H8" s="13" t="s">
        <v>97</v>
      </c>
      <c r="I8" s="13" t="s">
        <v>90</v>
      </c>
      <c r="J8" s="17">
        <v>0</v>
      </c>
      <c r="K8" s="18">
        <f t="shared" si="0"/>
        <v>150</v>
      </c>
      <c r="L8" s="14">
        <f t="shared" si="1"/>
        <v>0</v>
      </c>
      <c r="M8" s="14">
        <f t="shared" si="2"/>
        <v>150</v>
      </c>
    </row>
    <row r="9" spans="1:14" ht="15.75" thickBot="1" x14ac:dyDescent="0.3">
      <c r="A9" s="13"/>
      <c r="B9" s="13" t="s">
        <v>36</v>
      </c>
      <c r="C9" s="13" t="s">
        <v>37</v>
      </c>
      <c r="D9" s="13" t="s">
        <v>88</v>
      </c>
      <c r="E9" s="13" t="s">
        <v>73</v>
      </c>
      <c r="F9" s="13" t="s">
        <v>82</v>
      </c>
      <c r="G9" s="13" t="s">
        <v>92</v>
      </c>
      <c r="H9" s="13" t="s">
        <v>98</v>
      </c>
      <c r="I9" s="13" t="s">
        <v>89</v>
      </c>
      <c r="J9" s="17">
        <v>10</v>
      </c>
      <c r="K9" s="18">
        <f t="shared" si="0"/>
        <v>150</v>
      </c>
      <c r="L9" s="14">
        <f t="shared" si="1"/>
        <v>2500</v>
      </c>
      <c r="M9" s="14">
        <f t="shared" si="2"/>
        <v>2650</v>
      </c>
    </row>
    <row r="10" spans="1:14" ht="15.75" thickBot="1" x14ac:dyDescent="0.3">
      <c r="A10" s="13"/>
      <c r="B10" s="13" t="s">
        <v>38</v>
      </c>
      <c r="C10" s="13" t="s">
        <v>39</v>
      </c>
      <c r="D10" s="16">
        <v>37108</v>
      </c>
      <c r="E10" s="13" t="s">
        <v>72</v>
      </c>
      <c r="F10" s="13" t="s">
        <v>81</v>
      </c>
      <c r="G10" s="13" t="s">
        <v>91</v>
      </c>
      <c r="H10" s="13" t="s">
        <v>99</v>
      </c>
      <c r="I10" s="13" t="s">
        <v>90</v>
      </c>
      <c r="J10" s="17">
        <v>0</v>
      </c>
      <c r="K10" s="18">
        <f t="shared" si="0"/>
        <v>150</v>
      </c>
      <c r="L10" s="14">
        <f t="shared" si="1"/>
        <v>0</v>
      </c>
      <c r="M10" s="14">
        <f t="shared" si="2"/>
        <v>150</v>
      </c>
    </row>
    <row r="11" spans="1:14" ht="15.75" thickBot="1" x14ac:dyDescent="0.3">
      <c r="A11" s="13"/>
      <c r="B11" s="13" t="s">
        <v>40</v>
      </c>
      <c r="C11" s="13" t="s">
        <v>41</v>
      </c>
      <c r="D11" s="16">
        <v>38477</v>
      </c>
      <c r="E11" s="13" t="s">
        <v>76</v>
      </c>
      <c r="F11" s="13" t="s">
        <v>85</v>
      </c>
      <c r="G11" s="13" t="s">
        <v>91</v>
      </c>
      <c r="H11" s="13" t="s">
        <v>95</v>
      </c>
      <c r="I11" s="13" t="s">
        <v>89</v>
      </c>
      <c r="J11" s="17">
        <v>8</v>
      </c>
      <c r="K11" s="18">
        <f t="shared" si="0"/>
        <v>150</v>
      </c>
      <c r="L11" s="14">
        <f t="shared" si="1"/>
        <v>2000</v>
      </c>
      <c r="M11" s="14">
        <f t="shared" si="2"/>
        <v>2150</v>
      </c>
    </row>
    <row r="12" spans="1:14" ht="15.75" thickBot="1" x14ac:dyDescent="0.3">
      <c r="A12" s="13"/>
      <c r="B12" s="13" t="s">
        <v>42</v>
      </c>
      <c r="C12" s="13" t="s">
        <v>43</v>
      </c>
      <c r="D12" s="16">
        <v>40278</v>
      </c>
      <c r="E12" s="13" t="s">
        <v>77</v>
      </c>
      <c r="F12" s="13" t="s">
        <v>86</v>
      </c>
      <c r="G12" s="13" t="s">
        <v>92</v>
      </c>
      <c r="H12" s="13" t="s">
        <v>98</v>
      </c>
      <c r="I12" s="13" t="s">
        <v>89</v>
      </c>
      <c r="J12" s="17">
        <v>5</v>
      </c>
      <c r="K12" s="18">
        <f t="shared" si="0"/>
        <v>150</v>
      </c>
      <c r="L12" s="14">
        <f t="shared" si="1"/>
        <v>1250</v>
      </c>
      <c r="M12" s="14">
        <f t="shared" si="2"/>
        <v>1400</v>
      </c>
    </row>
    <row r="13" spans="1:14" ht="15.75" thickBot="1" x14ac:dyDescent="0.3">
      <c r="A13" s="13"/>
      <c r="B13" s="13" t="s">
        <v>44</v>
      </c>
      <c r="C13" s="13" t="s">
        <v>45</v>
      </c>
      <c r="D13" s="16">
        <v>35682</v>
      </c>
      <c r="E13" s="13" t="s">
        <v>71</v>
      </c>
      <c r="F13" s="13" t="s">
        <v>80</v>
      </c>
      <c r="G13" s="13" t="s">
        <v>92</v>
      </c>
      <c r="H13" s="13" t="s">
        <v>98</v>
      </c>
      <c r="I13" s="13" t="s">
        <v>89</v>
      </c>
      <c r="J13" s="17">
        <v>14</v>
      </c>
      <c r="K13" s="18">
        <f t="shared" si="0"/>
        <v>150</v>
      </c>
      <c r="L13" s="14">
        <f t="shared" si="1"/>
        <v>3500</v>
      </c>
      <c r="M13" s="14">
        <f t="shared" si="2"/>
        <v>3650</v>
      </c>
    </row>
    <row r="14" spans="1:14" ht="15.75" thickBot="1" x14ac:dyDescent="0.3">
      <c r="A14" s="13"/>
      <c r="B14" s="13" t="s">
        <v>46</v>
      </c>
      <c r="C14" s="13" t="s">
        <v>45</v>
      </c>
      <c r="D14" s="16">
        <v>39450</v>
      </c>
      <c r="E14" s="13" t="s">
        <v>77</v>
      </c>
      <c r="F14" s="13" t="s">
        <v>84</v>
      </c>
      <c r="G14" s="13" t="s">
        <v>91</v>
      </c>
      <c r="H14" s="13" t="s">
        <v>95</v>
      </c>
      <c r="I14" s="13" t="s">
        <v>89</v>
      </c>
      <c r="J14" s="17">
        <v>13</v>
      </c>
      <c r="K14" s="18">
        <f t="shared" si="0"/>
        <v>150</v>
      </c>
      <c r="L14" s="14">
        <f t="shared" si="1"/>
        <v>3250</v>
      </c>
      <c r="M14" s="14">
        <f t="shared" si="2"/>
        <v>3400</v>
      </c>
    </row>
    <row r="15" spans="1:14" ht="15.75" thickBot="1" x14ac:dyDescent="0.3">
      <c r="A15" s="13"/>
      <c r="B15" s="13" t="s">
        <v>47</v>
      </c>
      <c r="C15" s="13" t="s">
        <v>48</v>
      </c>
      <c r="D15" s="16">
        <v>36781</v>
      </c>
      <c r="E15" s="13" t="s">
        <v>72</v>
      </c>
      <c r="F15" s="13" t="s">
        <v>85</v>
      </c>
      <c r="G15" s="13" t="s">
        <v>91</v>
      </c>
      <c r="H15" s="13" t="s">
        <v>95</v>
      </c>
      <c r="I15" s="13" t="s">
        <v>89</v>
      </c>
      <c r="J15" s="17">
        <v>12</v>
      </c>
      <c r="K15" s="18">
        <f t="shared" si="0"/>
        <v>150</v>
      </c>
      <c r="L15" s="14">
        <f t="shared" si="1"/>
        <v>3000</v>
      </c>
      <c r="M15" s="14">
        <f t="shared" si="2"/>
        <v>3150</v>
      </c>
    </row>
    <row r="16" spans="1:14" ht="15.75" thickBot="1" x14ac:dyDescent="0.3">
      <c r="A16" s="13"/>
      <c r="B16" s="13" t="s">
        <v>49</v>
      </c>
      <c r="C16" s="13" t="s">
        <v>58</v>
      </c>
      <c r="D16" s="16">
        <v>4418</v>
      </c>
      <c r="E16" s="13" t="s">
        <v>75</v>
      </c>
      <c r="F16" s="13" t="s">
        <v>82</v>
      </c>
      <c r="G16" s="13" t="s">
        <v>92</v>
      </c>
      <c r="H16" s="13" t="s">
        <v>98</v>
      </c>
      <c r="I16" s="13" t="s">
        <v>90</v>
      </c>
      <c r="J16" s="17">
        <v>0</v>
      </c>
      <c r="K16" s="18">
        <f t="shared" si="0"/>
        <v>150</v>
      </c>
      <c r="L16" s="14">
        <f t="shared" si="1"/>
        <v>0</v>
      </c>
      <c r="M16" s="14">
        <f t="shared" si="2"/>
        <v>150</v>
      </c>
    </row>
    <row r="17" spans="1:16" ht="15.75" thickBot="1" x14ac:dyDescent="0.3">
      <c r="A17" s="13"/>
      <c r="B17" s="13" t="s">
        <v>56</v>
      </c>
      <c r="C17" s="13" t="s">
        <v>57</v>
      </c>
      <c r="D17" s="16">
        <v>27491</v>
      </c>
      <c r="E17" s="13" t="s">
        <v>76</v>
      </c>
      <c r="F17" s="13" t="s">
        <v>80</v>
      </c>
      <c r="G17" s="13" t="s">
        <v>92</v>
      </c>
      <c r="H17" s="13" t="s">
        <v>98</v>
      </c>
      <c r="I17" s="13" t="s">
        <v>90</v>
      </c>
      <c r="J17" s="17">
        <v>0</v>
      </c>
      <c r="K17" s="18">
        <f t="shared" si="0"/>
        <v>150</v>
      </c>
      <c r="L17" s="14">
        <f t="shared" si="1"/>
        <v>0</v>
      </c>
      <c r="M17" s="14">
        <f t="shared" si="2"/>
        <v>150</v>
      </c>
    </row>
    <row r="18" spans="1:16" ht="15.75" thickBot="1" x14ac:dyDescent="0.3">
      <c r="A18" s="13"/>
      <c r="B18" s="13" t="s">
        <v>78</v>
      </c>
      <c r="C18" s="13" t="s">
        <v>79</v>
      </c>
      <c r="D18" s="16">
        <v>8440</v>
      </c>
      <c r="E18" s="13" t="s">
        <v>73</v>
      </c>
      <c r="F18" s="13" t="s">
        <v>83</v>
      </c>
      <c r="G18" s="13" t="s">
        <v>92</v>
      </c>
      <c r="H18" s="13" t="s">
        <v>98</v>
      </c>
      <c r="I18" s="13" t="s">
        <v>90</v>
      </c>
      <c r="J18" s="17">
        <v>0</v>
      </c>
      <c r="K18" s="18">
        <f t="shared" si="0"/>
        <v>150</v>
      </c>
      <c r="L18" s="14">
        <f t="shared" si="1"/>
        <v>0</v>
      </c>
      <c r="M18" s="14">
        <f t="shared" si="2"/>
        <v>150</v>
      </c>
    </row>
    <row r="19" spans="1:16" ht="15.75" thickBot="1" x14ac:dyDescent="0.3">
      <c r="A19" s="13"/>
      <c r="B19" s="13" t="s">
        <v>26</v>
      </c>
      <c r="C19" s="13" t="s">
        <v>59</v>
      </c>
      <c r="D19" s="16">
        <v>37628</v>
      </c>
      <c r="E19" s="13" t="s">
        <v>77</v>
      </c>
      <c r="F19" s="13" t="s">
        <v>81</v>
      </c>
      <c r="G19" s="13" t="s">
        <v>91</v>
      </c>
      <c r="H19" s="13" t="s">
        <v>99</v>
      </c>
      <c r="I19" s="13" t="s">
        <v>89</v>
      </c>
      <c r="J19" s="17">
        <v>5</v>
      </c>
      <c r="K19" s="18">
        <f t="shared" si="0"/>
        <v>150</v>
      </c>
      <c r="L19" s="14">
        <f t="shared" si="1"/>
        <v>1250</v>
      </c>
      <c r="M19" s="14">
        <f t="shared" si="2"/>
        <v>1400</v>
      </c>
    </row>
    <row r="20" spans="1:16" ht="15.75" thickBot="1" x14ac:dyDescent="0.3">
      <c r="A20" s="13"/>
      <c r="B20" s="13" t="s">
        <v>50</v>
      </c>
      <c r="C20" s="13" t="s">
        <v>51</v>
      </c>
      <c r="D20" s="16">
        <v>31817</v>
      </c>
      <c r="E20" s="13" t="s">
        <v>74</v>
      </c>
      <c r="F20" s="13" t="s">
        <v>81</v>
      </c>
      <c r="G20" s="13" t="s">
        <v>91</v>
      </c>
      <c r="H20" s="13" t="s">
        <v>95</v>
      </c>
      <c r="I20" s="13" t="s">
        <v>89</v>
      </c>
      <c r="J20" s="17">
        <v>6</v>
      </c>
      <c r="K20" s="18">
        <f t="shared" si="0"/>
        <v>150</v>
      </c>
      <c r="L20" s="14">
        <f t="shared" si="1"/>
        <v>1500</v>
      </c>
      <c r="M20" s="14">
        <f t="shared" si="2"/>
        <v>1650</v>
      </c>
    </row>
    <row r="21" spans="1:16" ht="15.75" thickBot="1" x14ac:dyDescent="0.3">
      <c r="A21" s="13"/>
      <c r="B21" s="13" t="s">
        <v>52</v>
      </c>
      <c r="C21" s="13" t="s">
        <v>53</v>
      </c>
      <c r="D21" s="16">
        <v>37629</v>
      </c>
      <c r="E21" s="13" t="s">
        <v>74</v>
      </c>
      <c r="F21" s="13" t="s">
        <v>81</v>
      </c>
      <c r="G21" s="13" t="s">
        <v>91</v>
      </c>
      <c r="H21" s="13" t="s">
        <v>99</v>
      </c>
      <c r="I21" s="13" t="s">
        <v>89</v>
      </c>
      <c r="J21" s="17">
        <v>9</v>
      </c>
      <c r="K21" s="18">
        <f t="shared" si="0"/>
        <v>150</v>
      </c>
      <c r="L21" s="14">
        <f t="shared" si="1"/>
        <v>2250</v>
      </c>
      <c r="M21" s="14">
        <f t="shared" si="2"/>
        <v>2400</v>
      </c>
    </row>
    <row r="22" spans="1:16" ht="15.75" thickBot="1" x14ac:dyDescent="0.3">
      <c r="A22" s="13"/>
      <c r="B22" s="13" t="s">
        <v>55</v>
      </c>
      <c r="C22" s="13" t="s">
        <v>54</v>
      </c>
      <c r="D22" s="16">
        <v>25332</v>
      </c>
      <c r="E22" s="13" t="s">
        <v>77</v>
      </c>
      <c r="F22" s="13" t="s">
        <v>85</v>
      </c>
      <c r="G22" s="13" t="s">
        <v>92</v>
      </c>
      <c r="H22" s="13" t="s">
        <v>98</v>
      </c>
      <c r="I22" s="13" t="s">
        <v>90</v>
      </c>
      <c r="J22" s="17">
        <v>0</v>
      </c>
      <c r="K22" s="18">
        <f t="shared" si="0"/>
        <v>150</v>
      </c>
      <c r="L22" s="14">
        <f t="shared" si="1"/>
        <v>0</v>
      </c>
      <c r="M22" s="14">
        <f t="shared" si="2"/>
        <v>150</v>
      </c>
    </row>
    <row r="23" spans="1:16" ht="15.75" thickBot="1" x14ac:dyDescent="0.3">
      <c r="A23" s="13"/>
      <c r="B23" s="13" t="s">
        <v>60</v>
      </c>
      <c r="C23" s="13" t="s">
        <v>61</v>
      </c>
      <c r="D23" s="16">
        <v>30208</v>
      </c>
      <c r="E23" s="13" t="s">
        <v>72</v>
      </c>
      <c r="F23" s="13" t="s">
        <v>80</v>
      </c>
      <c r="G23" s="13" t="s">
        <v>91</v>
      </c>
      <c r="H23" s="13" t="s">
        <v>95</v>
      </c>
      <c r="I23" s="13" t="s">
        <v>89</v>
      </c>
      <c r="J23" s="17">
        <v>12</v>
      </c>
      <c r="K23" s="18">
        <f t="shared" si="0"/>
        <v>150</v>
      </c>
      <c r="L23" s="14">
        <f t="shared" si="1"/>
        <v>3000</v>
      </c>
      <c r="M23" s="14">
        <f t="shared" si="2"/>
        <v>3150</v>
      </c>
    </row>
    <row r="24" spans="1:16" ht="15.75" thickBot="1" x14ac:dyDescent="0.3">
      <c r="A24" s="13"/>
      <c r="B24" s="13" t="s">
        <v>62</v>
      </c>
      <c r="C24" s="13" t="s">
        <v>63</v>
      </c>
      <c r="D24" s="16">
        <v>38070</v>
      </c>
      <c r="E24" s="13" t="s">
        <v>75</v>
      </c>
      <c r="F24" s="13" t="s">
        <v>82</v>
      </c>
      <c r="G24" s="13" t="s">
        <v>92</v>
      </c>
      <c r="H24" s="13" t="s">
        <v>98</v>
      </c>
      <c r="I24" s="13" t="s">
        <v>90</v>
      </c>
      <c r="J24" s="17">
        <v>0</v>
      </c>
      <c r="K24" s="18">
        <f t="shared" si="0"/>
        <v>150</v>
      </c>
      <c r="L24" s="14">
        <f t="shared" si="1"/>
        <v>0</v>
      </c>
      <c r="M24" s="14">
        <f t="shared" si="2"/>
        <v>150</v>
      </c>
    </row>
    <row r="25" spans="1:16" ht="15.75" thickBot="1" x14ac:dyDescent="0.3">
      <c r="A25" s="13"/>
      <c r="B25" s="13" t="s">
        <v>64</v>
      </c>
      <c r="C25" s="13" t="s">
        <v>65</v>
      </c>
      <c r="D25" s="16">
        <v>38550</v>
      </c>
      <c r="E25" s="13" t="s">
        <v>71</v>
      </c>
      <c r="F25" s="13" t="s">
        <v>80</v>
      </c>
      <c r="G25" s="13" t="s">
        <v>91</v>
      </c>
      <c r="H25" s="13" t="s">
        <v>97</v>
      </c>
      <c r="I25" s="13" t="s">
        <v>90</v>
      </c>
      <c r="J25" s="17">
        <v>0</v>
      </c>
      <c r="K25" s="18">
        <f t="shared" si="0"/>
        <v>150</v>
      </c>
      <c r="L25" s="14">
        <f t="shared" si="1"/>
        <v>0</v>
      </c>
      <c r="M25" s="14">
        <f t="shared" si="2"/>
        <v>150</v>
      </c>
    </row>
    <row r="26" spans="1:16" ht="15.75" thickBot="1" x14ac:dyDescent="0.3">
      <c r="A26" s="13"/>
      <c r="B26" s="13" t="s">
        <v>66</v>
      </c>
      <c r="C26" s="13" t="s">
        <v>87</v>
      </c>
      <c r="D26" s="16">
        <v>31796</v>
      </c>
      <c r="E26" s="13" t="s">
        <v>71</v>
      </c>
      <c r="F26" s="13" t="s">
        <v>85</v>
      </c>
      <c r="G26" s="13" t="s">
        <v>91</v>
      </c>
      <c r="H26" s="13" t="s">
        <v>97</v>
      </c>
      <c r="I26" s="13" t="s">
        <v>90</v>
      </c>
      <c r="J26" s="17">
        <v>0</v>
      </c>
      <c r="K26" s="18">
        <f t="shared" si="0"/>
        <v>150</v>
      </c>
      <c r="L26" s="14">
        <f t="shared" si="1"/>
        <v>0</v>
      </c>
      <c r="M26" s="14">
        <f t="shared" si="2"/>
        <v>150</v>
      </c>
    </row>
    <row r="27" spans="1:16" ht="15.75" thickBot="1" x14ac:dyDescent="0.3">
      <c r="A27" s="13"/>
      <c r="B27" s="13" t="s">
        <v>67</v>
      </c>
      <c r="C27" s="13" t="s">
        <v>68</v>
      </c>
      <c r="D27" s="16">
        <v>36892</v>
      </c>
      <c r="E27" s="13" t="s">
        <v>77</v>
      </c>
      <c r="F27" s="13" t="s">
        <v>82</v>
      </c>
      <c r="G27" s="13" t="s">
        <v>92</v>
      </c>
      <c r="H27" s="13" t="s">
        <v>98</v>
      </c>
      <c r="I27" s="13" t="s">
        <v>89</v>
      </c>
      <c r="J27" s="17">
        <v>12</v>
      </c>
      <c r="K27" s="18">
        <f t="shared" si="0"/>
        <v>150</v>
      </c>
      <c r="L27" s="14">
        <f t="shared" si="1"/>
        <v>3000</v>
      </c>
      <c r="M27" s="14">
        <f t="shared" si="2"/>
        <v>3150</v>
      </c>
    </row>
    <row r="28" spans="1:16" ht="15.75" thickBot="1" x14ac:dyDescent="0.3">
      <c r="A28" s="13"/>
      <c r="B28" s="13" t="s">
        <v>69</v>
      </c>
      <c r="C28" s="13" t="s">
        <v>70</v>
      </c>
      <c r="D28" s="16">
        <v>30073</v>
      </c>
      <c r="E28" s="13" t="s">
        <v>74</v>
      </c>
      <c r="F28" s="13" t="s">
        <v>85</v>
      </c>
      <c r="G28" s="13" t="s">
        <v>92</v>
      </c>
      <c r="H28" s="13" t="s">
        <v>98</v>
      </c>
      <c r="I28" s="13" t="s">
        <v>89</v>
      </c>
      <c r="J28" s="17">
        <v>8</v>
      </c>
      <c r="K28" s="18">
        <f t="shared" si="0"/>
        <v>150</v>
      </c>
      <c r="L28" s="14">
        <f t="shared" si="1"/>
        <v>2000</v>
      </c>
      <c r="M28" s="14">
        <f t="shared" si="2"/>
        <v>2150</v>
      </c>
      <c r="N28" s="4"/>
    </row>
    <row r="29" spans="1:16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6" x14ac:dyDescent="0.25">
      <c r="A30" s="13"/>
      <c r="B30" s="13"/>
      <c r="C30" s="13"/>
      <c r="D30" s="13"/>
      <c r="E30" s="13"/>
      <c r="F30" s="13"/>
      <c r="G30" s="13"/>
      <c r="H30" s="15"/>
      <c r="I30" s="13"/>
      <c r="J30" s="13"/>
      <c r="K30" s="13"/>
      <c r="L30" s="13"/>
      <c r="M30" s="13"/>
    </row>
    <row r="31" spans="1:16" ht="30" x14ac:dyDescent="0.25">
      <c r="A31" s="15"/>
      <c r="B31" s="15"/>
      <c r="C31" s="15"/>
      <c r="D31" s="15"/>
      <c r="E31" s="15"/>
      <c r="F31" s="15"/>
      <c r="G31" s="15"/>
      <c r="H31" s="15" t="s">
        <v>93</v>
      </c>
      <c r="I31" s="13">
        <f>COUNTIF(I4:I28,"Positive")</f>
        <v>15</v>
      </c>
      <c r="J31" s="15"/>
      <c r="K31" s="15"/>
      <c r="L31" s="15"/>
      <c r="M31" s="15"/>
      <c r="N31" s="6"/>
      <c r="O31" s="6"/>
      <c r="P31" s="6"/>
    </row>
    <row r="32" spans="1:16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C09F-7B61-44D7-A072-1D3E54034E31}">
  <dimension ref="F2:O18"/>
  <sheetViews>
    <sheetView topLeftCell="A3" workbookViewId="0">
      <selection activeCell="D23" sqref="D22:D23"/>
    </sheetView>
  </sheetViews>
  <sheetFormatPr defaultRowHeight="15" x14ac:dyDescent="0.25"/>
  <cols>
    <col min="6" max="6" width="9.7109375" bestFit="1" customWidth="1"/>
    <col min="7" max="7" width="10.42578125" bestFit="1" customWidth="1"/>
    <col min="8" max="8" width="15.42578125" bestFit="1" customWidth="1"/>
    <col min="9" max="9" width="12.85546875" bestFit="1" customWidth="1"/>
    <col min="10" max="10" width="17.28515625" bestFit="1" customWidth="1"/>
    <col min="11" max="11" width="10.7109375" bestFit="1" customWidth="1"/>
    <col min="13" max="13" width="8.7109375" bestFit="1" customWidth="1"/>
    <col min="14" max="15" width="10.5703125" bestFit="1" customWidth="1"/>
  </cols>
  <sheetData>
    <row r="2" spans="6:15" ht="15.75" thickBot="1" x14ac:dyDescent="0.3"/>
    <row r="3" spans="6:15" ht="15.75" thickBot="1" x14ac:dyDescent="0.3">
      <c r="G3" s="12"/>
      <c r="H3" s="20" t="s">
        <v>18</v>
      </c>
      <c r="I3" s="20" t="s">
        <v>21</v>
      </c>
      <c r="L3" s="2"/>
      <c r="M3" s="8"/>
      <c r="N3" s="7"/>
      <c r="O3" s="7"/>
    </row>
    <row r="4" spans="6:15" ht="15.75" thickBot="1" x14ac:dyDescent="0.3">
      <c r="F4" s="1"/>
      <c r="H4" t="s">
        <v>80</v>
      </c>
      <c r="I4" t="s">
        <v>89</v>
      </c>
      <c r="J4" t="s">
        <v>80</v>
      </c>
      <c r="K4">
        <v>3</v>
      </c>
      <c r="L4" s="2"/>
      <c r="M4" s="8"/>
      <c r="N4" s="7"/>
      <c r="O4" s="7"/>
    </row>
    <row r="5" spans="6:15" ht="15.75" thickBot="1" x14ac:dyDescent="0.3">
      <c r="F5" s="1"/>
      <c r="H5" t="s">
        <v>82</v>
      </c>
      <c r="I5" t="s">
        <v>89</v>
      </c>
      <c r="J5" t="s">
        <v>81</v>
      </c>
      <c r="K5">
        <v>3</v>
      </c>
      <c r="L5" s="2"/>
      <c r="M5" s="8"/>
      <c r="N5" s="7"/>
      <c r="O5" s="7"/>
    </row>
    <row r="6" spans="6:15" ht="15.75" thickBot="1" x14ac:dyDescent="0.3">
      <c r="F6" s="1"/>
      <c r="H6" t="s">
        <v>83</v>
      </c>
      <c r="I6" t="s">
        <v>89</v>
      </c>
      <c r="J6" t="s">
        <v>82</v>
      </c>
      <c r="K6">
        <v>3</v>
      </c>
      <c r="L6" s="2"/>
      <c r="M6" s="8"/>
      <c r="N6" s="7"/>
      <c r="O6" s="7"/>
    </row>
    <row r="7" spans="6:15" ht="15.75" thickBot="1" x14ac:dyDescent="0.3">
      <c r="H7" t="s">
        <v>82</v>
      </c>
      <c r="I7" t="s">
        <v>89</v>
      </c>
      <c r="J7" t="s">
        <v>94</v>
      </c>
      <c r="K7">
        <v>3</v>
      </c>
      <c r="L7" s="2"/>
      <c r="M7" s="8"/>
      <c r="N7" s="7"/>
      <c r="O7" s="7"/>
    </row>
    <row r="8" spans="6:15" ht="15.75" thickBot="1" x14ac:dyDescent="0.3">
      <c r="F8" s="1"/>
      <c r="H8" t="s">
        <v>85</v>
      </c>
      <c r="I8" t="s">
        <v>89</v>
      </c>
      <c r="J8" t="s">
        <v>84</v>
      </c>
      <c r="K8">
        <v>1</v>
      </c>
      <c r="L8" s="2"/>
      <c r="M8" s="8"/>
      <c r="N8" s="7"/>
      <c r="O8" s="7"/>
    </row>
    <row r="9" spans="6:15" ht="15.75" thickBot="1" x14ac:dyDescent="0.3">
      <c r="F9" s="1"/>
      <c r="H9" t="s">
        <v>86</v>
      </c>
      <c r="I9" t="s">
        <v>89</v>
      </c>
      <c r="J9" t="s">
        <v>83</v>
      </c>
      <c r="K9">
        <v>2</v>
      </c>
      <c r="L9" s="2"/>
      <c r="M9" s="8"/>
      <c r="N9" s="7"/>
      <c r="O9" s="7"/>
    </row>
    <row r="10" spans="6:15" ht="15.75" thickBot="1" x14ac:dyDescent="0.3">
      <c r="F10" s="1"/>
      <c r="H10" t="s">
        <v>80</v>
      </c>
      <c r="I10" t="s">
        <v>89</v>
      </c>
      <c r="L10" s="2"/>
      <c r="M10" s="8"/>
      <c r="N10" s="7"/>
      <c r="O10" s="7"/>
    </row>
    <row r="11" spans="6:15" ht="15.75" thickBot="1" x14ac:dyDescent="0.3">
      <c r="F11" s="1"/>
      <c r="H11" t="s">
        <v>84</v>
      </c>
      <c r="I11" t="s">
        <v>89</v>
      </c>
      <c r="L11" s="2"/>
      <c r="M11" s="8"/>
      <c r="N11" s="7"/>
      <c r="O11" s="7"/>
    </row>
    <row r="12" spans="6:15" ht="15.75" thickBot="1" x14ac:dyDescent="0.3">
      <c r="F12" s="1"/>
      <c r="H12" t="s">
        <v>85</v>
      </c>
      <c r="I12" t="s">
        <v>89</v>
      </c>
      <c r="L12" s="2"/>
      <c r="M12" s="8"/>
      <c r="N12" s="7"/>
      <c r="O12" s="7"/>
    </row>
    <row r="13" spans="6:15" x14ac:dyDescent="0.25">
      <c r="F13" s="1"/>
      <c r="H13" t="s">
        <v>81</v>
      </c>
      <c r="I13" t="s">
        <v>89</v>
      </c>
    </row>
    <row r="14" spans="6:15" x14ac:dyDescent="0.25">
      <c r="F14" s="1"/>
      <c r="H14" t="s">
        <v>81</v>
      </c>
      <c r="I14" t="s">
        <v>89</v>
      </c>
    </row>
    <row r="15" spans="6:15" x14ac:dyDescent="0.25">
      <c r="F15" s="1"/>
      <c r="H15" t="s">
        <v>81</v>
      </c>
      <c r="I15" t="s">
        <v>89</v>
      </c>
    </row>
    <row r="16" spans="6:15" x14ac:dyDescent="0.25">
      <c r="F16" s="1"/>
      <c r="H16" t="s">
        <v>80</v>
      </c>
      <c r="I16" t="s">
        <v>89</v>
      </c>
    </row>
    <row r="17" spans="6:9" x14ac:dyDescent="0.25">
      <c r="F17" s="1"/>
      <c r="H17" t="s">
        <v>82</v>
      </c>
      <c r="I17" t="s">
        <v>89</v>
      </c>
    </row>
    <row r="18" spans="6:9" x14ac:dyDescent="0.25">
      <c r="F18" s="1"/>
      <c r="H18" t="s">
        <v>85</v>
      </c>
      <c r="I18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65E7-3E72-4471-96D7-B9055DC18597}">
  <dimension ref="C2:N8"/>
  <sheetViews>
    <sheetView workbookViewId="0">
      <selection activeCell="H16" sqref="H16"/>
    </sheetView>
  </sheetViews>
  <sheetFormatPr defaultRowHeight="15" x14ac:dyDescent="0.25"/>
  <cols>
    <col min="4" max="4" width="9.7109375" bestFit="1" customWidth="1"/>
    <col min="5" max="5" width="15.42578125" bestFit="1" customWidth="1"/>
    <col min="6" max="6" width="12.85546875" bestFit="1" customWidth="1"/>
    <col min="7" max="7" width="14.140625" bestFit="1" customWidth="1"/>
    <col min="8" max="8" width="12.140625" bestFit="1" customWidth="1"/>
    <col min="9" max="9" width="12.7109375" bestFit="1" customWidth="1"/>
  </cols>
  <sheetData>
    <row r="2" spans="3:14" ht="15.75" thickBot="1" x14ac:dyDescent="0.3">
      <c r="C2" t="s">
        <v>15</v>
      </c>
      <c r="D2" t="s">
        <v>16</v>
      </c>
      <c r="E2" t="s">
        <v>18</v>
      </c>
      <c r="F2" t="s">
        <v>19</v>
      </c>
      <c r="G2" t="s">
        <v>20</v>
      </c>
      <c r="H2" t="s">
        <v>21</v>
      </c>
    </row>
    <row r="3" spans="3:14" ht="15.75" thickBot="1" x14ac:dyDescent="0.3">
      <c r="C3" t="s">
        <v>27</v>
      </c>
      <c r="D3" t="s">
        <v>28</v>
      </c>
      <c r="E3" t="s">
        <v>81</v>
      </c>
      <c r="F3" t="s">
        <v>92</v>
      </c>
      <c r="G3" t="s">
        <v>98</v>
      </c>
      <c r="H3" t="s">
        <v>90</v>
      </c>
      <c r="K3" s="2"/>
      <c r="L3" s="5"/>
      <c r="M3" s="3"/>
      <c r="N3" s="3"/>
    </row>
    <row r="4" spans="3:14" ht="15.75" thickBot="1" x14ac:dyDescent="0.3">
      <c r="C4" t="s">
        <v>49</v>
      </c>
      <c r="D4" t="s">
        <v>58</v>
      </c>
      <c r="E4" t="s">
        <v>82</v>
      </c>
      <c r="F4" t="s">
        <v>92</v>
      </c>
      <c r="G4" t="s">
        <v>98</v>
      </c>
      <c r="H4" t="s">
        <v>90</v>
      </c>
      <c r="K4" s="2"/>
      <c r="L4" s="5"/>
      <c r="M4" s="3"/>
      <c r="N4" s="3"/>
    </row>
    <row r="5" spans="3:14" ht="15.75" thickBot="1" x14ac:dyDescent="0.3">
      <c r="C5" t="s">
        <v>56</v>
      </c>
      <c r="D5" t="s">
        <v>57</v>
      </c>
      <c r="E5" t="s">
        <v>80</v>
      </c>
      <c r="F5" t="s">
        <v>92</v>
      </c>
      <c r="G5" t="s">
        <v>98</v>
      </c>
      <c r="H5" t="s">
        <v>90</v>
      </c>
      <c r="K5" s="2"/>
      <c r="L5" s="5"/>
      <c r="M5" s="3"/>
      <c r="N5" s="3"/>
    </row>
    <row r="6" spans="3:14" ht="15.75" thickBot="1" x14ac:dyDescent="0.3">
      <c r="C6" t="s">
        <v>78</v>
      </c>
      <c r="D6" t="s">
        <v>79</v>
      </c>
      <c r="E6" t="s">
        <v>83</v>
      </c>
      <c r="F6" t="s">
        <v>92</v>
      </c>
      <c r="G6" t="s">
        <v>98</v>
      </c>
      <c r="H6" t="s">
        <v>90</v>
      </c>
      <c r="K6" s="2"/>
      <c r="L6" s="5"/>
      <c r="M6" s="3"/>
      <c r="N6" s="3"/>
    </row>
    <row r="7" spans="3:14" ht="15.75" thickBot="1" x14ac:dyDescent="0.3">
      <c r="C7" t="s">
        <v>55</v>
      </c>
      <c r="D7" t="s">
        <v>54</v>
      </c>
      <c r="E7" t="s">
        <v>85</v>
      </c>
      <c r="F7" t="s">
        <v>92</v>
      </c>
      <c r="G7" t="s">
        <v>98</v>
      </c>
      <c r="H7" t="s">
        <v>90</v>
      </c>
      <c r="K7" s="2"/>
      <c r="L7" s="5"/>
      <c r="M7" s="3"/>
      <c r="N7" s="3"/>
    </row>
    <row r="8" spans="3:14" ht="15.75" thickBot="1" x14ac:dyDescent="0.3">
      <c r="C8" t="s">
        <v>62</v>
      </c>
      <c r="D8" t="s">
        <v>63</v>
      </c>
      <c r="E8" t="s">
        <v>82</v>
      </c>
      <c r="F8" t="s">
        <v>92</v>
      </c>
      <c r="G8" t="s">
        <v>98</v>
      </c>
      <c r="H8" t="s">
        <v>90</v>
      </c>
      <c r="K8" s="2"/>
      <c r="L8" s="5"/>
      <c r="M8" s="3"/>
      <c r="N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2373-69DC-4716-8CC6-7D377CAB805D}">
  <dimension ref="B3:E28"/>
  <sheetViews>
    <sheetView workbookViewId="0">
      <selection activeCell="F15" sqref="F15"/>
    </sheetView>
  </sheetViews>
  <sheetFormatPr defaultRowHeight="15" x14ac:dyDescent="0.25"/>
  <cols>
    <col min="2" max="2" width="15.42578125" bestFit="1" customWidth="1"/>
    <col min="3" max="3" width="14.28515625" customWidth="1"/>
    <col min="4" max="4" width="15.42578125" bestFit="1" customWidth="1"/>
    <col min="5" max="5" width="11.28515625" bestFit="1" customWidth="1"/>
  </cols>
  <sheetData>
    <row r="3" spans="2:5" x14ac:dyDescent="0.25">
      <c r="D3" t="s">
        <v>18</v>
      </c>
      <c r="E3" t="s">
        <v>25</v>
      </c>
    </row>
    <row r="4" spans="2:5" x14ac:dyDescent="0.25">
      <c r="B4" t="s">
        <v>86</v>
      </c>
      <c r="C4" s="7">
        <v>1400</v>
      </c>
      <c r="D4" t="s">
        <v>83</v>
      </c>
      <c r="E4" s="7">
        <f>SUM(C4+C9+C11+C10)</f>
        <v>7350</v>
      </c>
    </row>
    <row r="5" spans="2:5" x14ac:dyDescent="0.25">
      <c r="B5" t="s">
        <v>84</v>
      </c>
      <c r="C5" s="7">
        <v>3400</v>
      </c>
      <c r="D5" t="s">
        <v>84</v>
      </c>
      <c r="E5" s="7">
        <f>SUM(C5+C6+C7+C8)</f>
        <v>11350</v>
      </c>
    </row>
    <row r="6" spans="2:5" x14ac:dyDescent="0.25">
      <c r="B6" t="s">
        <v>84</v>
      </c>
      <c r="C6" s="7">
        <v>3400</v>
      </c>
      <c r="D6" t="s">
        <v>94</v>
      </c>
      <c r="E6" s="7">
        <f>SUM(C12:C16)</f>
        <v>14000</v>
      </c>
    </row>
    <row r="7" spans="2:5" x14ac:dyDescent="0.25">
      <c r="B7" t="s">
        <v>84</v>
      </c>
      <c r="C7" s="7">
        <v>1400</v>
      </c>
      <c r="D7" t="s">
        <v>81</v>
      </c>
      <c r="E7" s="7">
        <f>SUM(C17:C20)</f>
        <v>9350</v>
      </c>
    </row>
    <row r="8" spans="2:5" x14ac:dyDescent="0.25">
      <c r="B8" t="s">
        <v>84</v>
      </c>
      <c r="C8" s="7">
        <v>3150</v>
      </c>
      <c r="D8" t="s">
        <v>82</v>
      </c>
      <c r="E8" s="7">
        <f>SUM(C21:C24)</f>
        <v>12100</v>
      </c>
    </row>
    <row r="9" spans="2:5" x14ac:dyDescent="0.25">
      <c r="B9" t="s">
        <v>83</v>
      </c>
      <c r="C9" s="7">
        <v>1400</v>
      </c>
      <c r="D9" t="s">
        <v>80</v>
      </c>
      <c r="E9" s="7">
        <f>SUM(C25:C28)</f>
        <v>10350</v>
      </c>
    </row>
    <row r="10" spans="2:5" x14ac:dyDescent="0.25">
      <c r="B10" t="s">
        <v>83</v>
      </c>
      <c r="C10" s="7">
        <v>2150</v>
      </c>
    </row>
    <row r="11" spans="2:5" x14ac:dyDescent="0.25">
      <c r="B11" t="s">
        <v>83</v>
      </c>
      <c r="C11" s="7">
        <v>2400</v>
      </c>
    </row>
    <row r="12" spans="2:5" x14ac:dyDescent="0.25">
      <c r="B12" t="s">
        <v>85</v>
      </c>
      <c r="C12" s="7">
        <v>2150</v>
      </c>
    </row>
    <row r="13" spans="2:5" x14ac:dyDescent="0.25">
      <c r="B13" t="s">
        <v>85</v>
      </c>
      <c r="C13" s="7">
        <v>3150</v>
      </c>
    </row>
    <row r="14" spans="2:5" x14ac:dyDescent="0.25">
      <c r="B14" t="s">
        <v>85</v>
      </c>
      <c r="C14" s="7">
        <v>2900</v>
      </c>
    </row>
    <row r="15" spans="2:5" x14ac:dyDescent="0.25">
      <c r="B15" t="s">
        <v>85</v>
      </c>
      <c r="C15" s="7">
        <v>3650</v>
      </c>
    </row>
    <row r="16" spans="2:5" x14ac:dyDescent="0.25">
      <c r="B16" t="s">
        <v>85</v>
      </c>
      <c r="C16" s="7">
        <v>2150</v>
      </c>
    </row>
    <row r="17" spans="2:3" x14ac:dyDescent="0.25">
      <c r="B17" t="s">
        <v>81</v>
      </c>
      <c r="C17" s="7">
        <v>2400</v>
      </c>
    </row>
    <row r="18" spans="2:3" x14ac:dyDescent="0.25">
      <c r="B18" t="s">
        <v>81</v>
      </c>
      <c r="C18" s="7">
        <v>2900</v>
      </c>
    </row>
    <row r="19" spans="2:3" x14ac:dyDescent="0.25">
      <c r="B19" t="s">
        <v>81</v>
      </c>
      <c r="C19" s="7">
        <v>1650</v>
      </c>
    </row>
    <row r="20" spans="2:3" x14ac:dyDescent="0.25">
      <c r="B20" t="s">
        <v>81</v>
      </c>
      <c r="C20" s="7">
        <v>2400</v>
      </c>
    </row>
    <row r="21" spans="2:3" x14ac:dyDescent="0.25">
      <c r="B21" t="s">
        <v>82</v>
      </c>
      <c r="C21" s="7">
        <v>3150</v>
      </c>
    </row>
    <row r="22" spans="2:3" x14ac:dyDescent="0.25">
      <c r="B22" t="s">
        <v>82</v>
      </c>
      <c r="C22" s="7">
        <v>2650</v>
      </c>
    </row>
    <row r="23" spans="2:3" x14ac:dyDescent="0.25">
      <c r="B23" t="s">
        <v>82</v>
      </c>
      <c r="C23" s="7">
        <v>2900</v>
      </c>
    </row>
    <row r="24" spans="2:3" x14ac:dyDescent="0.25">
      <c r="B24" t="s">
        <v>82</v>
      </c>
      <c r="C24" s="7">
        <v>3400</v>
      </c>
    </row>
    <row r="25" spans="2:3" x14ac:dyDescent="0.25">
      <c r="B25" t="s">
        <v>80</v>
      </c>
      <c r="C25" s="7">
        <v>1900</v>
      </c>
    </row>
    <row r="26" spans="2:3" x14ac:dyDescent="0.25">
      <c r="B26" t="s">
        <v>80</v>
      </c>
      <c r="C26" s="7">
        <v>3650</v>
      </c>
    </row>
    <row r="27" spans="2:3" x14ac:dyDescent="0.25">
      <c r="B27" t="s">
        <v>80</v>
      </c>
      <c r="C27" s="7">
        <v>1650</v>
      </c>
    </row>
    <row r="28" spans="2:3" x14ac:dyDescent="0.25">
      <c r="B28" t="s">
        <v>80</v>
      </c>
      <c r="C28" s="7">
        <v>3150</v>
      </c>
    </row>
  </sheetData>
  <sortState xmlns:xlrd2="http://schemas.microsoft.com/office/spreadsheetml/2017/richdata2" ref="B4:C28">
    <sortCondition ref="B4:B2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744F4-5F6F-40A4-872A-F122E60AB3A6}">
  <dimension ref="A1"/>
  <sheetViews>
    <sheetView workbookViewId="0">
      <selection activeCell="S23" sqref="S23"/>
    </sheetView>
  </sheetViews>
  <sheetFormatPr defaultRowHeight="15" x14ac:dyDescent="0.25"/>
  <cols>
    <col min="2" max="2" width="24" bestFit="1" customWidth="1"/>
    <col min="3" max="3" width="15.85546875" bestFit="1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BDA6-090E-4BF2-8E6F-0805ECB4CC74}">
  <dimension ref="B2:I34"/>
  <sheetViews>
    <sheetView workbookViewId="0">
      <selection activeCell="A2" sqref="A2:D2"/>
    </sheetView>
  </sheetViews>
  <sheetFormatPr defaultRowHeight="15" x14ac:dyDescent="0.25"/>
  <cols>
    <col min="2" max="2" width="10.5703125" bestFit="1" customWidth="1"/>
    <col min="3" max="3" width="10.28515625" bestFit="1" customWidth="1"/>
    <col min="4" max="4" width="9.7109375" bestFit="1" customWidth="1"/>
    <col min="6" max="6" width="15.42578125" bestFit="1" customWidth="1"/>
    <col min="7" max="7" width="12.85546875" bestFit="1" customWidth="1"/>
    <col min="8" max="8" width="9.7109375" bestFit="1" customWidth="1"/>
    <col min="9" max="9" width="10.42578125" bestFit="1" customWidth="1"/>
    <col min="10" max="10" width="14" bestFit="1" customWidth="1"/>
    <col min="11" max="11" width="9" customWidth="1"/>
  </cols>
  <sheetData>
    <row r="2" spans="2:9" x14ac:dyDescent="0.25">
      <c r="B2" t="s">
        <v>15</v>
      </c>
      <c r="C2" t="s">
        <v>16</v>
      </c>
      <c r="F2" t="s">
        <v>18</v>
      </c>
      <c r="I2" t="s">
        <v>21</v>
      </c>
    </row>
    <row r="3" spans="2:9" x14ac:dyDescent="0.25">
      <c r="B3" t="s">
        <v>27</v>
      </c>
      <c r="C3" t="s">
        <v>28</v>
      </c>
      <c r="D3" s="1"/>
      <c r="F3" t="s">
        <v>81</v>
      </c>
      <c r="I3" t="s">
        <v>90</v>
      </c>
    </row>
    <row r="4" spans="2:9" x14ac:dyDescent="0.25">
      <c r="B4" t="s">
        <v>34</v>
      </c>
      <c r="C4" t="s">
        <v>35</v>
      </c>
      <c r="D4" s="1"/>
      <c r="F4" t="s">
        <v>84</v>
      </c>
      <c r="I4" t="s">
        <v>90</v>
      </c>
    </row>
    <row r="5" spans="2:9" x14ac:dyDescent="0.25">
      <c r="B5" t="s">
        <v>38</v>
      </c>
      <c r="C5" t="s">
        <v>39</v>
      </c>
      <c r="D5" s="1"/>
      <c r="F5" t="s">
        <v>81</v>
      </c>
      <c r="I5" t="s">
        <v>90</v>
      </c>
    </row>
    <row r="6" spans="2:9" x14ac:dyDescent="0.25">
      <c r="B6" t="s">
        <v>49</v>
      </c>
      <c r="C6" t="s">
        <v>58</v>
      </c>
      <c r="D6" s="1"/>
      <c r="F6" t="s">
        <v>82</v>
      </c>
      <c r="I6" t="s">
        <v>90</v>
      </c>
    </row>
    <row r="7" spans="2:9" x14ac:dyDescent="0.25">
      <c r="B7" t="s">
        <v>56</v>
      </c>
      <c r="C7" t="s">
        <v>57</v>
      </c>
      <c r="D7" s="1"/>
      <c r="F7" t="s">
        <v>80</v>
      </c>
      <c r="I7" t="s">
        <v>90</v>
      </c>
    </row>
    <row r="8" spans="2:9" x14ac:dyDescent="0.25">
      <c r="B8" t="s">
        <v>78</v>
      </c>
      <c r="C8" t="s">
        <v>79</v>
      </c>
      <c r="D8" s="1"/>
      <c r="F8" t="s">
        <v>83</v>
      </c>
      <c r="I8" t="s">
        <v>90</v>
      </c>
    </row>
    <row r="9" spans="2:9" x14ac:dyDescent="0.25">
      <c r="B9" t="s">
        <v>55</v>
      </c>
      <c r="C9" t="s">
        <v>54</v>
      </c>
      <c r="D9" s="1"/>
      <c r="F9" t="s">
        <v>85</v>
      </c>
      <c r="I9" t="s">
        <v>90</v>
      </c>
    </row>
    <row r="10" spans="2:9" x14ac:dyDescent="0.25">
      <c r="B10" t="s">
        <v>62</v>
      </c>
      <c r="C10" t="s">
        <v>63</v>
      </c>
      <c r="D10" s="1"/>
      <c r="F10" t="s">
        <v>82</v>
      </c>
      <c r="I10" t="s">
        <v>90</v>
      </c>
    </row>
    <row r="11" spans="2:9" x14ac:dyDescent="0.25">
      <c r="B11" t="s">
        <v>64</v>
      </c>
      <c r="C11" t="s">
        <v>65</v>
      </c>
      <c r="D11" s="1"/>
      <c r="F11" t="s">
        <v>81</v>
      </c>
      <c r="I11" t="s">
        <v>90</v>
      </c>
    </row>
    <row r="12" spans="2:9" x14ac:dyDescent="0.25">
      <c r="B12" t="s">
        <v>66</v>
      </c>
      <c r="C12" t="s">
        <v>87</v>
      </c>
      <c r="D12" s="1"/>
      <c r="F12" t="s">
        <v>85</v>
      </c>
      <c r="I12" t="s">
        <v>90</v>
      </c>
    </row>
    <row r="15" spans="2:9" x14ac:dyDescent="0.25">
      <c r="B15" t="s">
        <v>26</v>
      </c>
      <c r="C15" t="s">
        <v>29</v>
      </c>
      <c r="D15" s="1"/>
      <c r="F15" t="s">
        <v>80</v>
      </c>
      <c r="I15" t="s">
        <v>89</v>
      </c>
    </row>
    <row r="16" spans="2:9" x14ac:dyDescent="0.25">
      <c r="B16" t="s">
        <v>30</v>
      </c>
      <c r="C16" t="s">
        <v>31</v>
      </c>
      <c r="D16" s="1"/>
      <c r="F16" t="s">
        <v>82</v>
      </c>
      <c r="I16" t="s">
        <v>89</v>
      </c>
    </row>
    <row r="17" spans="2:9" x14ac:dyDescent="0.25">
      <c r="B17" t="s">
        <v>32</v>
      </c>
      <c r="C17" t="s">
        <v>33</v>
      </c>
      <c r="D17" s="1"/>
      <c r="F17" t="s">
        <v>83</v>
      </c>
      <c r="I17" t="s">
        <v>89</v>
      </c>
    </row>
    <row r="18" spans="2:9" x14ac:dyDescent="0.25">
      <c r="B18" t="s">
        <v>36</v>
      </c>
      <c r="C18" t="s">
        <v>37</v>
      </c>
      <c r="F18" t="s">
        <v>82</v>
      </c>
      <c r="I18" t="s">
        <v>89</v>
      </c>
    </row>
    <row r="19" spans="2:9" x14ac:dyDescent="0.25">
      <c r="B19" t="s">
        <v>40</v>
      </c>
      <c r="C19" t="s">
        <v>41</v>
      </c>
      <c r="D19" s="1"/>
      <c r="F19" t="s">
        <v>85</v>
      </c>
      <c r="I19" t="s">
        <v>89</v>
      </c>
    </row>
    <row r="20" spans="2:9" x14ac:dyDescent="0.25">
      <c r="B20" t="s">
        <v>42</v>
      </c>
      <c r="C20" t="s">
        <v>43</v>
      </c>
      <c r="D20" s="1"/>
      <c r="F20" t="s">
        <v>86</v>
      </c>
      <c r="I20" t="s">
        <v>89</v>
      </c>
    </row>
    <row r="21" spans="2:9" x14ac:dyDescent="0.25">
      <c r="B21" t="s">
        <v>44</v>
      </c>
      <c r="C21" t="s">
        <v>45</v>
      </c>
      <c r="D21" s="1"/>
      <c r="F21" t="s">
        <v>80</v>
      </c>
      <c r="I21" t="s">
        <v>89</v>
      </c>
    </row>
    <row r="22" spans="2:9" x14ac:dyDescent="0.25">
      <c r="B22" t="s">
        <v>46</v>
      </c>
      <c r="C22" t="s">
        <v>45</v>
      </c>
      <c r="D22" s="1"/>
      <c r="F22" t="s">
        <v>84</v>
      </c>
      <c r="I22" t="s">
        <v>89</v>
      </c>
    </row>
    <row r="23" spans="2:9" x14ac:dyDescent="0.25">
      <c r="B23" t="s">
        <v>47</v>
      </c>
      <c r="C23" t="s">
        <v>48</v>
      </c>
      <c r="D23" s="1"/>
      <c r="F23" t="s">
        <v>85</v>
      </c>
      <c r="I23" t="s">
        <v>89</v>
      </c>
    </row>
    <row r="24" spans="2:9" x14ac:dyDescent="0.25">
      <c r="B24" t="s">
        <v>26</v>
      </c>
      <c r="C24" t="s">
        <v>59</v>
      </c>
      <c r="D24" s="1"/>
      <c r="F24" t="s">
        <v>84</v>
      </c>
      <c r="I24" t="s">
        <v>89</v>
      </c>
    </row>
    <row r="25" spans="2:9" x14ac:dyDescent="0.25">
      <c r="B25" t="s">
        <v>50</v>
      </c>
      <c r="C25" t="s">
        <v>51</v>
      </c>
      <c r="D25" s="1"/>
      <c r="F25" t="s">
        <v>81</v>
      </c>
      <c r="I25" t="s">
        <v>89</v>
      </c>
    </row>
    <row r="26" spans="2:9" x14ac:dyDescent="0.25">
      <c r="B26" t="s">
        <v>52</v>
      </c>
      <c r="C26" t="s">
        <v>53</v>
      </c>
      <c r="D26" s="1"/>
      <c r="F26" t="s">
        <v>83</v>
      </c>
      <c r="I26" t="s">
        <v>89</v>
      </c>
    </row>
    <row r="27" spans="2:9" x14ac:dyDescent="0.25">
      <c r="B27" t="s">
        <v>60</v>
      </c>
      <c r="C27" t="s">
        <v>61</v>
      </c>
      <c r="D27" s="1"/>
      <c r="F27" t="s">
        <v>80</v>
      </c>
      <c r="I27" t="s">
        <v>89</v>
      </c>
    </row>
    <row r="28" spans="2:9" x14ac:dyDescent="0.25">
      <c r="B28" t="s">
        <v>67</v>
      </c>
      <c r="C28" t="s">
        <v>68</v>
      </c>
      <c r="D28" s="1"/>
      <c r="F28" t="s">
        <v>84</v>
      </c>
      <c r="I28" t="s">
        <v>89</v>
      </c>
    </row>
    <row r="29" spans="2:9" x14ac:dyDescent="0.25">
      <c r="B29" t="s">
        <v>69</v>
      </c>
      <c r="C29" t="s">
        <v>70</v>
      </c>
      <c r="D29" s="1"/>
      <c r="F29" t="s">
        <v>85</v>
      </c>
      <c r="I29" t="s">
        <v>89</v>
      </c>
    </row>
    <row r="31" spans="2:9" x14ac:dyDescent="0.25">
      <c r="H31" s="1"/>
    </row>
    <row r="32" spans="2:9" x14ac:dyDescent="0.25">
      <c r="H32" s="1"/>
    </row>
    <row r="33" spans="8:8" x14ac:dyDescent="0.25">
      <c r="H33" s="1"/>
    </row>
    <row r="34" spans="8:8" x14ac:dyDescent="0.25">
      <c r="H3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C3E3-8E35-4B42-8DF4-ED69F2B003A2}">
  <dimension ref="B1:I27"/>
  <sheetViews>
    <sheetView workbookViewId="0">
      <selection activeCell="J27" sqref="J27"/>
    </sheetView>
  </sheetViews>
  <sheetFormatPr defaultRowHeight="15" x14ac:dyDescent="0.25"/>
  <cols>
    <col min="4" max="4" width="10" customWidth="1"/>
  </cols>
  <sheetData>
    <row r="1" spans="2:9" x14ac:dyDescent="0.25">
      <c r="B1" t="s">
        <v>27</v>
      </c>
      <c r="C1" t="s">
        <v>28</v>
      </c>
      <c r="D1" s="1">
        <v>6608</v>
      </c>
      <c r="E1" t="s">
        <v>73</v>
      </c>
      <c r="F1" t="s">
        <v>81</v>
      </c>
      <c r="G1" t="s">
        <v>92</v>
      </c>
      <c r="I1" t="s">
        <v>90</v>
      </c>
    </row>
    <row r="2" spans="2:9" x14ac:dyDescent="0.25">
      <c r="B2" t="s">
        <v>34</v>
      </c>
      <c r="C2" t="s">
        <v>35</v>
      </c>
      <c r="D2" s="1">
        <v>36323</v>
      </c>
      <c r="E2" t="s">
        <v>75</v>
      </c>
      <c r="F2" t="s">
        <v>84</v>
      </c>
      <c r="G2" t="s">
        <v>91</v>
      </c>
      <c r="I2" t="s">
        <v>90</v>
      </c>
    </row>
    <row r="3" spans="2:9" x14ac:dyDescent="0.25">
      <c r="B3" t="s">
        <v>38</v>
      </c>
      <c r="C3" t="s">
        <v>39</v>
      </c>
      <c r="D3" s="1">
        <v>37108</v>
      </c>
      <c r="E3" t="s">
        <v>72</v>
      </c>
      <c r="F3" t="s">
        <v>81</v>
      </c>
      <c r="G3" t="s">
        <v>91</v>
      </c>
      <c r="I3" t="s">
        <v>90</v>
      </c>
    </row>
    <row r="4" spans="2:9" x14ac:dyDescent="0.25">
      <c r="B4" t="s">
        <v>49</v>
      </c>
      <c r="C4" t="s">
        <v>58</v>
      </c>
      <c r="D4" s="1">
        <v>4418</v>
      </c>
      <c r="E4" t="s">
        <v>75</v>
      </c>
      <c r="F4" t="s">
        <v>82</v>
      </c>
      <c r="G4" t="s">
        <v>92</v>
      </c>
      <c r="I4" t="s">
        <v>90</v>
      </c>
    </row>
    <row r="5" spans="2:9" x14ac:dyDescent="0.25">
      <c r="B5" t="s">
        <v>56</v>
      </c>
      <c r="C5" t="s">
        <v>57</v>
      </c>
      <c r="D5" s="1">
        <v>27491</v>
      </c>
      <c r="E5" t="s">
        <v>76</v>
      </c>
      <c r="F5" t="s">
        <v>80</v>
      </c>
      <c r="G5" t="s">
        <v>92</v>
      </c>
      <c r="I5" t="s">
        <v>90</v>
      </c>
    </row>
    <row r="6" spans="2:9" x14ac:dyDescent="0.25">
      <c r="B6" t="s">
        <v>78</v>
      </c>
      <c r="C6" t="s">
        <v>79</v>
      </c>
      <c r="D6" s="1">
        <v>8440</v>
      </c>
      <c r="E6" t="s">
        <v>73</v>
      </c>
      <c r="F6" t="s">
        <v>83</v>
      </c>
      <c r="G6" t="s">
        <v>92</v>
      </c>
      <c r="I6" t="s">
        <v>90</v>
      </c>
    </row>
    <row r="7" spans="2:9" x14ac:dyDescent="0.25">
      <c r="B7" t="s">
        <v>55</v>
      </c>
      <c r="C7" t="s">
        <v>54</v>
      </c>
      <c r="D7" s="1">
        <v>25332</v>
      </c>
      <c r="E7" t="s">
        <v>77</v>
      </c>
      <c r="F7" t="s">
        <v>85</v>
      </c>
      <c r="G7" t="s">
        <v>92</v>
      </c>
      <c r="I7" t="s">
        <v>90</v>
      </c>
    </row>
    <row r="8" spans="2:9" x14ac:dyDescent="0.25">
      <c r="B8" t="s">
        <v>62</v>
      </c>
      <c r="C8" t="s">
        <v>63</v>
      </c>
      <c r="D8" s="1">
        <v>38070</v>
      </c>
      <c r="E8" t="s">
        <v>75</v>
      </c>
      <c r="F8" t="s">
        <v>82</v>
      </c>
      <c r="G8" t="s">
        <v>92</v>
      </c>
      <c r="I8" t="s">
        <v>90</v>
      </c>
    </row>
    <row r="9" spans="2:9" x14ac:dyDescent="0.25">
      <c r="B9" t="s">
        <v>64</v>
      </c>
      <c r="C9" t="s">
        <v>65</v>
      </c>
      <c r="D9" s="1">
        <v>38550</v>
      </c>
      <c r="E9" t="s">
        <v>71</v>
      </c>
      <c r="F9" t="s">
        <v>81</v>
      </c>
      <c r="G9" t="s">
        <v>91</v>
      </c>
      <c r="I9" t="s">
        <v>90</v>
      </c>
    </row>
    <row r="10" spans="2:9" x14ac:dyDescent="0.25">
      <c r="B10" t="s">
        <v>66</v>
      </c>
      <c r="C10" t="s">
        <v>87</v>
      </c>
      <c r="D10" s="1">
        <v>31796</v>
      </c>
      <c r="E10" t="s">
        <v>71</v>
      </c>
      <c r="F10" t="s">
        <v>85</v>
      </c>
      <c r="G10" t="s">
        <v>91</v>
      </c>
      <c r="I10" t="s">
        <v>90</v>
      </c>
    </row>
    <row r="13" spans="2:9" x14ac:dyDescent="0.25">
      <c r="B13" t="s">
        <v>26</v>
      </c>
      <c r="C13" t="s">
        <v>29</v>
      </c>
      <c r="D13" s="1">
        <v>36647</v>
      </c>
      <c r="E13" t="s">
        <v>71</v>
      </c>
      <c r="F13" t="s">
        <v>80</v>
      </c>
      <c r="G13" t="s">
        <v>91</v>
      </c>
      <c r="I13" t="s">
        <v>89</v>
      </c>
    </row>
    <row r="14" spans="2:9" x14ac:dyDescent="0.25">
      <c r="B14" t="s">
        <v>30</v>
      </c>
      <c r="C14" t="s">
        <v>31</v>
      </c>
      <c r="D14" s="1">
        <v>27030</v>
      </c>
      <c r="E14" t="s">
        <v>73</v>
      </c>
      <c r="F14" t="s">
        <v>82</v>
      </c>
      <c r="G14" t="s">
        <v>91</v>
      </c>
      <c r="I14" t="s">
        <v>89</v>
      </c>
    </row>
    <row r="15" spans="2:9" x14ac:dyDescent="0.25">
      <c r="B15" t="s">
        <v>32</v>
      </c>
      <c r="C15" t="s">
        <v>33</v>
      </c>
      <c r="D15" s="1">
        <v>27212</v>
      </c>
      <c r="E15" t="s">
        <v>74</v>
      </c>
      <c r="F15" t="s">
        <v>83</v>
      </c>
      <c r="G15" t="s">
        <v>92</v>
      </c>
      <c r="I15" t="s">
        <v>89</v>
      </c>
    </row>
    <row r="16" spans="2:9" x14ac:dyDescent="0.25">
      <c r="B16" t="s">
        <v>36</v>
      </c>
      <c r="C16" t="s">
        <v>37</v>
      </c>
      <c r="D16" t="s">
        <v>88</v>
      </c>
      <c r="E16" t="s">
        <v>73</v>
      </c>
      <c r="F16" t="s">
        <v>82</v>
      </c>
      <c r="G16" t="s">
        <v>92</v>
      </c>
      <c r="I16" t="s">
        <v>89</v>
      </c>
    </row>
    <row r="17" spans="2:9" x14ac:dyDescent="0.25">
      <c r="B17" t="s">
        <v>40</v>
      </c>
      <c r="C17" t="s">
        <v>41</v>
      </c>
      <c r="D17" s="1">
        <v>38477</v>
      </c>
      <c r="E17" t="s">
        <v>76</v>
      </c>
      <c r="F17" t="s">
        <v>85</v>
      </c>
      <c r="G17" t="s">
        <v>91</v>
      </c>
      <c r="I17" t="s">
        <v>89</v>
      </c>
    </row>
    <row r="18" spans="2:9" x14ac:dyDescent="0.25">
      <c r="B18" t="s">
        <v>42</v>
      </c>
      <c r="C18" t="s">
        <v>43</v>
      </c>
      <c r="D18" s="1">
        <v>40278</v>
      </c>
      <c r="E18" t="s">
        <v>77</v>
      </c>
      <c r="F18" t="s">
        <v>86</v>
      </c>
      <c r="G18" t="s">
        <v>92</v>
      </c>
      <c r="I18" t="s">
        <v>89</v>
      </c>
    </row>
    <row r="19" spans="2:9" x14ac:dyDescent="0.25">
      <c r="B19" t="s">
        <v>44</v>
      </c>
      <c r="C19" t="s">
        <v>45</v>
      </c>
      <c r="D19" s="1">
        <v>35682</v>
      </c>
      <c r="E19" t="s">
        <v>71</v>
      </c>
      <c r="F19" t="s">
        <v>80</v>
      </c>
      <c r="G19" t="s">
        <v>92</v>
      </c>
      <c r="I19" t="s">
        <v>89</v>
      </c>
    </row>
    <row r="20" spans="2:9" x14ac:dyDescent="0.25">
      <c r="B20" t="s">
        <v>46</v>
      </c>
      <c r="C20" t="s">
        <v>45</v>
      </c>
      <c r="D20" s="1">
        <v>39450</v>
      </c>
      <c r="E20" t="s">
        <v>77</v>
      </c>
      <c r="F20" t="s">
        <v>84</v>
      </c>
      <c r="G20" t="s">
        <v>91</v>
      </c>
      <c r="I20" t="s">
        <v>89</v>
      </c>
    </row>
    <row r="21" spans="2:9" x14ac:dyDescent="0.25">
      <c r="B21" t="s">
        <v>47</v>
      </c>
      <c r="C21" t="s">
        <v>48</v>
      </c>
      <c r="D21" s="1">
        <v>36781</v>
      </c>
      <c r="E21" t="s">
        <v>72</v>
      </c>
      <c r="F21" t="s">
        <v>85</v>
      </c>
      <c r="G21" t="s">
        <v>91</v>
      </c>
      <c r="I21" t="s">
        <v>89</v>
      </c>
    </row>
    <row r="22" spans="2:9" x14ac:dyDescent="0.25">
      <c r="B22" t="s">
        <v>26</v>
      </c>
      <c r="C22" t="s">
        <v>59</v>
      </c>
      <c r="D22" s="1">
        <v>37628</v>
      </c>
      <c r="E22" t="s">
        <v>77</v>
      </c>
      <c r="F22" t="s">
        <v>84</v>
      </c>
      <c r="G22" t="s">
        <v>91</v>
      </c>
      <c r="I22" t="s">
        <v>89</v>
      </c>
    </row>
    <row r="23" spans="2:9" x14ac:dyDescent="0.25">
      <c r="B23" t="s">
        <v>50</v>
      </c>
      <c r="C23" t="s">
        <v>51</v>
      </c>
      <c r="D23" s="1">
        <v>31817</v>
      </c>
      <c r="E23" t="s">
        <v>74</v>
      </c>
      <c r="F23" t="s">
        <v>81</v>
      </c>
      <c r="G23" t="s">
        <v>91</v>
      </c>
      <c r="I23" t="s">
        <v>89</v>
      </c>
    </row>
    <row r="24" spans="2:9" x14ac:dyDescent="0.25">
      <c r="B24" t="s">
        <v>52</v>
      </c>
      <c r="C24" t="s">
        <v>53</v>
      </c>
      <c r="D24" s="1">
        <v>37629</v>
      </c>
      <c r="E24" t="s">
        <v>74</v>
      </c>
      <c r="F24" t="s">
        <v>83</v>
      </c>
      <c r="G24" t="s">
        <v>91</v>
      </c>
      <c r="I24" t="s">
        <v>89</v>
      </c>
    </row>
    <row r="25" spans="2:9" x14ac:dyDescent="0.25">
      <c r="B25" t="s">
        <v>60</v>
      </c>
      <c r="C25" t="s">
        <v>61</v>
      </c>
      <c r="D25" s="1">
        <v>30208</v>
      </c>
      <c r="E25" t="s">
        <v>72</v>
      </c>
      <c r="F25" t="s">
        <v>80</v>
      </c>
      <c r="G25" t="s">
        <v>91</v>
      </c>
      <c r="I25" t="s">
        <v>89</v>
      </c>
    </row>
    <row r="26" spans="2:9" x14ac:dyDescent="0.25">
      <c r="B26" t="s">
        <v>67</v>
      </c>
      <c r="C26" t="s">
        <v>68</v>
      </c>
      <c r="D26" s="1">
        <v>36892</v>
      </c>
      <c r="E26" t="s">
        <v>77</v>
      </c>
      <c r="F26" t="s">
        <v>84</v>
      </c>
      <c r="G26" t="s">
        <v>92</v>
      </c>
      <c r="I26" t="s">
        <v>89</v>
      </c>
    </row>
    <row r="27" spans="2:9" x14ac:dyDescent="0.25">
      <c r="B27" t="s">
        <v>69</v>
      </c>
      <c r="C27" t="s">
        <v>70</v>
      </c>
      <c r="D27" s="1">
        <v>30073</v>
      </c>
      <c r="E27" t="s">
        <v>74</v>
      </c>
      <c r="F27" t="s">
        <v>85</v>
      </c>
      <c r="G27" t="s">
        <v>92</v>
      </c>
      <c r="I27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 Parish</vt:lpstr>
      <vt:lpstr>Covid Travel</vt:lpstr>
      <vt:lpstr>Positive Cases</vt:lpstr>
      <vt:lpstr>Unvaccinated Persons</vt:lpstr>
      <vt:lpstr> Total Cost per Region</vt:lpstr>
      <vt:lpstr>Total Cost</vt:lpstr>
      <vt:lpstr>sheet 3</vt:lpstr>
      <vt:lpstr>sheet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SRMSS</dc:creator>
  <cp:lastModifiedBy>Visitor</cp:lastModifiedBy>
  <dcterms:created xsi:type="dcterms:W3CDTF">2022-09-22T14:22:21Z</dcterms:created>
  <dcterms:modified xsi:type="dcterms:W3CDTF">2023-02-09T15:10:19Z</dcterms:modified>
</cp:coreProperties>
</file>