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m5\Information Technology\"/>
    </mc:Choice>
  </mc:AlternateContent>
  <xr:revisionPtr revIDLastSave="0" documentId="13_ncr:1_{F9BF0318-FF72-4F4C-B0D2-32ACA484E874}" xr6:coauthVersionLast="47" xr6:coauthVersionMax="47" xr10:uidLastSave="{00000000-0000-0000-0000-000000000000}"/>
  <bookViews>
    <workbookView xWindow="-110" yWindow="-110" windowWidth="19420" windowHeight="10300" activeTab="1" xr2:uid="{46C4BC6C-40A1-4334-9AB1-B10623808904}"/>
  </bookViews>
  <sheets>
    <sheet name="Covid Parish" sheetId="1" r:id="rId1"/>
    <sheet name="Covid Travel" sheetId="2" r:id="rId2"/>
    <sheet name="Pivot Table Information" sheetId="10" r:id="rId3"/>
    <sheet name="Pivot Table" sheetId="12" r:id="rId4"/>
    <sheet name=" Pie Chart Information" sheetId="9" r:id="rId5"/>
    <sheet name="Pie Chart" sheetId="13" r:id="rId6"/>
    <sheet name="Unvaccinated Persons" sheetId="3" r:id="rId7"/>
    <sheet name="Total Cost Per Region" sheetId="5" r:id="rId8"/>
    <sheet name="Total Cost" sheetId="6" r:id="rId9"/>
    <sheet name="Positive Cases" sheetId="7" r:id="rId10"/>
  </sheets>
  <definedNames>
    <definedName name="_xlnm._FilterDatabase" localSheetId="1" hidden="1">'Covid Travel'!$B$3:$M$28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K5" i="2"/>
  <c r="L4" i="2"/>
  <c r="M4" i="2" s="1"/>
  <c r="E10" i="5" l="1"/>
  <c r="E9" i="5"/>
  <c r="E8" i="5"/>
  <c r="E7" i="5"/>
  <c r="E6" i="5"/>
  <c r="E5" i="5"/>
  <c r="E6" i="1"/>
  <c r="G6" i="1" s="1"/>
  <c r="I31" i="2"/>
  <c r="M5" i="2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4" i="2"/>
  <c r="E11" i="1"/>
  <c r="G11" i="1" s="1"/>
  <c r="E8" i="1"/>
  <c r="G8" i="1" s="1"/>
  <c r="E10" i="1"/>
  <c r="E9" i="1"/>
  <c r="G9" i="1" s="1"/>
  <c r="E5" i="1"/>
  <c r="G5" i="1" s="1"/>
  <c r="H5" i="1" s="1"/>
  <c r="E7" i="1"/>
  <c r="G7" i="1" s="1"/>
  <c r="D2" i="1"/>
  <c r="H11" i="1" l="1"/>
  <c r="G10" i="1"/>
  <c r="H10" i="1" s="1"/>
  <c r="D14" i="1"/>
  <c r="H7" i="1"/>
  <c r="H9" i="1"/>
  <c r="H8" i="1"/>
  <c r="H6" i="1"/>
  <c r="D15" i="1" l="1"/>
</calcChain>
</file>

<file path=xl/sharedStrings.xml><?xml version="1.0" encoding="utf-8"?>
<sst xmlns="http://schemas.openxmlformats.org/spreadsheetml/2006/main" count="464" uniqueCount="112">
  <si>
    <t>Parish</t>
  </si>
  <si>
    <t>St. Patrick</t>
  </si>
  <si>
    <t>St. Mark</t>
  </si>
  <si>
    <t>St. John</t>
  </si>
  <si>
    <t>St. George</t>
  </si>
  <si>
    <t>St. Andrew</t>
  </si>
  <si>
    <t>St. David</t>
  </si>
  <si>
    <t>Carriacou</t>
  </si>
  <si>
    <t>Percentage of Vaccinated (%)</t>
  </si>
  <si>
    <t>No. of Cases Vaccinated</t>
  </si>
  <si>
    <t>No. of Cases Unvaccinated</t>
  </si>
  <si>
    <t>Total Number of Vaccinated Persons</t>
  </si>
  <si>
    <t>Total Number of UnVaccinated Persons</t>
  </si>
  <si>
    <t>No. of Covid Cases</t>
  </si>
  <si>
    <t>Percentage of Cases (%)</t>
  </si>
  <si>
    <t>First  Name</t>
  </si>
  <si>
    <t>Last Name</t>
  </si>
  <si>
    <t>Region of Orgin</t>
  </si>
  <si>
    <t>Status</t>
  </si>
  <si>
    <t>Vaccine Name</t>
  </si>
  <si>
    <t>Test Result</t>
  </si>
  <si>
    <t>DOB</t>
  </si>
  <si>
    <t>Days of Quarantine</t>
  </si>
  <si>
    <t>Covid Test Cost</t>
  </si>
  <si>
    <t>Total Cost</t>
  </si>
  <si>
    <t>Samuel</t>
  </si>
  <si>
    <t>Dickson</t>
  </si>
  <si>
    <t>Jackson</t>
  </si>
  <si>
    <t>Kenny</t>
  </si>
  <si>
    <t>Norway</t>
  </si>
  <si>
    <t>Edward</t>
  </si>
  <si>
    <t>Mitchell</t>
  </si>
  <si>
    <t>Total Accomodations on Cost</t>
  </si>
  <si>
    <t>Jane</t>
  </si>
  <si>
    <t>Doe</t>
  </si>
  <si>
    <t>John</t>
  </si>
  <si>
    <t>Kevin</t>
  </si>
  <si>
    <t>Samuels</t>
  </si>
  <si>
    <t>Jiemal</t>
  </si>
  <si>
    <t>Mason</t>
  </si>
  <si>
    <t>Barry</t>
  </si>
  <si>
    <t>Simon</t>
  </si>
  <si>
    <t>Ulric</t>
  </si>
  <si>
    <t>Aird</t>
  </si>
  <si>
    <t>Kelvin</t>
  </si>
  <si>
    <t>Greasley</t>
  </si>
  <si>
    <t>Will</t>
  </si>
  <si>
    <t>Simp</t>
  </si>
  <si>
    <t>Tupac</t>
  </si>
  <si>
    <t>Shakur</t>
  </si>
  <si>
    <t>Andew</t>
  </si>
  <si>
    <t>Chase</t>
  </si>
  <si>
    <t>Michael</t>
  </si>
  <si>
    <t>Shirley</t>
  </si>
  <si>
    <t>Biscuit</t>
  </si>
  <si>
    <t>Mia</t>
  </si>
  <si>
    <t>Khalifa</t>
  </si>
  <si>
    <t>Rashard</t>
  </si>
  <si>
    <t>Spain</t>
  </si>
  <si>
    <t>Clay</t>
  </si>
  <si>
    <t>Kent</t>
  </si>
  <si>
    <t>Felicia</t>
  </si>
  <si>
    <t>Rivas</t>
  </si>
  <si>
    <t>Joe</t>
  </si>
  <si>
    <t>Biden</t>
  </si>
  <si>
    <t>Bill</t>
  </si>
  <si>
    <t>Clinton</t>
  </si>
  <si>
    <t>Kennedy</t>
  </si>
  <si>
    <t>Donald</t>
  </si>
  <si>
    <t>Trump</t>
  </si>
  <si>
    <t>Megan</t>
  </si>
  <si>
    <t>Markle</t>
  </si>
  <si>
    <t>St. Patricks</t>
  </si>
  <si>
    <t>North America</t>
  </si>
  <si>
    <t>Europe</t>
  </si>
  <si>
    <t>Africa</t>
  </si>
  <si>
    <t>South America</t>
  </si>
  <si>
    <t>Asia</t>
  </si>
  <si>
    <t>Caribbean</t>
  </si>
  <si>
    <t>Eats</t>
  </si>
  <si>
    <t>14/3/2009</t>
  </si>
  <si>
    <t>21/12/1948</t>
  </si>
  <si>
    <t>18/12/2006</t>
  </si>
  <si>
    <t>16/6/2006</t>
  </si>
  <si>
    <t>16/6/1990</t>
  </si>
  <si>
    <t>17/5/1900</t>
  </si>
  <si>
    <t>13/3/1965</t>
  </si>
  <si>
    <t>26/9/2022</t>
  </si>
  <si>
    <t>30/12/2002</t>
  </si>
  <si>
    <t>27/4/2005</t>
  </si>
  <si>
    <t>25/8/1973</t>
  </si>
  <si>
    <t>15/6/1946</t>
  </si>
  <si>
    <t>14/12/1986</t>
  </si>
  <si>
    <t>31/12/2007</t>
  </si>
  <si>
    <t>29/2/2012</t>
  </si>
  <si>
    <t>20/11/1942</t>
  </si>
  <si>
    <t>19/8/1946</t>
  </si>
  <si>
    <t>29/5/1917</t>
  </si>
  <si>
    <t>14/6/1946</t>
  </si>
  <si>
    <t>Vaccinated</t>
  </si>
  <si>
    <t>Unvaccinated</t>
  </si>
  <si>
    <t>None</t>
  </si>
  <si>
    <t>Moderna</t>
  </si>
  <si>
    <t>AstraZeneca</t>
  </si>
  <si>
    <t>Johnson &amp; Johnson</t>
  </si>
  <si>
    <t>Pfizer</t>
  </si>
  <si>
    <t>Positive</t>
  </si>
  <si>
    <t>Negative</t>
  </si>
  <si>
    <t>Number of Persons Tested Positive</t>
  </si>
  <si>
    <t>Grand Total</t>
  </si>
  <si>
    <t>Positive vs Negative Cases</t>
  </si>
  <si>
    <t>Number of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</si>
</sst>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/>
    <xf numFmtId="1" fontId="2" fillId="0" borderId="0" xfId="0" applyNumberFormat="1" applyFont="1"/>
    <xf numFmtId="44" fontId="0" fillId="0" borderId="0" xfId="0" applyNumberFormat="1"/>
    <xf numFmtId="0" fontId="2" fillId="0" borderId="0" xfId="1" applyNumberFormat="1" applyFont="1"/>
    <xf numFmtId="0" fontId="2" fillId="0" borderId="0" xfId="1" applyNumberFormat="1" applyFont="1" applyAlignment="1">
      <alignment horizontal="center" vertical="top" wrapText="1"/>
    </xf>
    <xf numFmtId="0" fontId="2" fillId="2" borderId="0" xfId="0" applyFont="1" applyFill="1"/>
    <xf numFmtId="44" fontId="2" fillId="0" borderId="0" xfId="2" applyFont="1"/>
    <xf numFmtId="4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Numbers of Days in Quarantine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5F-4E20-BA88-E6B75233BB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5F-4E20-BA88-E6B75233BB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55F-4E20-BA88-E6B75233BB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5F-4E20-BA88-E6B75233BB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5F-4E20-BA88-E6B75233BB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55F-4E20-BA88-E6B75233BB0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55F-4E20-BA88-E6B75233BB0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55F-4E20-BA88-E6B75233BB0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55F-4E20-BA88-E6B75233BB0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55F-4E20-BA88-E6B75233BB0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55F-4E20-BA88-E6B75233BB0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55F-4E20-BA88-E6B75233BB0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55F-4E20-BA88-E6B75233B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Pie Chart Information'!$B$4:$C$16</c:f>
              <c:multiLvlStrCache>
                <c:ptCount val="13"/>
                <c:lvl>
                  <c:pt idx="0">
                    <c:v>Samuel</c:v>
                  </c:pt>
                  <c:pt idx="1">
                    <c:v>Mitchell</c:v>
                  </c:pt>
                  <c:pt idx="2">
                    <c:v>Samuels</c:v>
                  </c:pt>
                  <c:pt idx="3">
                    <c:v>Mason</c:v>
                  </c:pt>
                  <c:pt idx="4">
                    <c:v>Aird</c:v>
                  </c:pt>
                  <c:pt idx="5">
                    <c:v>Greasley</c:v>
                  </c:pt>
                  <c:pt idx="6">
                    <c:v>Eats</c:v>
                  </c:pt>
                  <c:pt idx="7">
                    <c:v>Michael</c:v>
                  </c:pt>
                  <c:pt idx="8">
                    <c:v>Biscuit</c:v>
                  </c:pt>
                  <c:pt idx="9">
                    <c:v>Khalifa</c:v>
                  </c:pt>
                  <c:pt idx="10">
                    <c:v>Biden</c:v>
                  </c:pt>
                  <c:pt idx="11">
                    <c:v>Kennedy</c:v>
                  </c:pt>
                  <c:pt idx="12">
                    <c:v>Trump</c:v>
                  </c:pt>
                </c:lvl>
                <c:lvl>
                  <c:pt idx="0">
                    <c:v>Dickson</c:v>
                  </c:pt>
                  <c:pt idx="1">
                    <c:v>Edward</c:v>
                  </c:pt>
                  <c:pt idx="2">
                    <c:v>Kevin</c:v>
                  </c:pt>
                  <c:pt idx="3">
                    <c:v>Jiemal</c:v>
                  </c:pt>
                  <c:pt idx="4">
                    <c:v>Ulric</c:v>
                  </c:pt>
                  <c:pt idx="5">
                    <c:v>Kelvin</c:v>
                  </c:pt>
                  <c:pt idx="6">
                    <c:v>Andew</c:v>
                  </c:pt>
                  <c:pt idx="7">
                    <c:v>Chase</c:v>
                  </c:pt>
                  <c:pt idx="8">
                    <c:v>Shirley</c:v>
                  </c:pt>
                  <c:pt idx="9">
                    <c:v>Mia</c:v>
                  </c:pt>
                  <c:pt idx="10">
                    <c:v>Joe</c:v>
                  </c:pt>
                  <c:pt idx="11">
                    <c:v>John</c:v>
                  </c:pt>
                  <c:pt idx="12">
                    <c:v>Donald</c:v>
                  </c:pt>
                </c:lvl>
              </c:multiLvlStrCache>
            </c:multiLvlStrRef>
          </c:cat>
          <c:val>
            <c:numRef>
              <c:f>' Pie Chart Information'!$D$4:$D$16</c:f>
              <c:numCache>
                <c:formatCode>General</c:formatCode>
                <c:ptCount val="13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7</c:v>
                </c:pt>
                <c:pt idx="11">
                  <c:v>12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5F-4E20-BA88-E6B75233BB0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Cost Per Region'!$D$5:$D$10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Caribbean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'Total Cost Per Region'!$E$5:$E$10</c:f>
              <c:numCache>
                <c:formatCode>_("$"* #,##0.00_);_("$"* \(#,##0.00\);_("$"* "-"??_);_(@_)</c:formatCode>
                <c:ptCount val="6"/>
                <c:pt idx="0">
                  <c:v>13500</c:v>
                </c:pt>
                <c:pt idx="1">
                  <c:v>9350</c:v>
                </c:pt>
                <c:pt idx="2">
                  <c:v>11600</c:v>
                </c:pt>
                <c:pt idx="3">
                  <c:v>6850</c:v>
                </c:pt>
                <c:pt idx="4">
                  <c:v>12750</c:v>
                </c:pt>
                <c:pt idx="5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E-41AB-912A-87248413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140880"/>
        <c:axId val="748140464"/>
      </c:barChart>
      <c:catAx>
        <c:axId val="7481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0464"/>
        <c:crosses val="autoZero"/>
        <c:auto val="1"/>
        <c:lblAlgn val="ctr"/>
        <c:lblOffset val="100"/>
        <c:noMultiLvlLbl val="0"/>
      </c:catAx>
      <c:valAx>
        <c:axId val="7481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994BF4-8A17-41EA-AAD7-018A23DB488B}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63CC8-9D2D-49AC-8F20-C44C8E999060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13693-63C7-4573-88D2-24A2044B7F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9A97C-FAB4-4819-B95F-53F88F6F7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MSS" refreshedDate="44949.453615740742" createdVersion="7" refreshedVersion="7" minRefreshableVersion="3" recordCount="25" xr:uid="{0F9176AD-BDE6-4176-ADD0-910AA79CEB6D}">
  <cacheSource type="worksheet">
    <worksheetSource ref="B2:D27" sheet="Pivot Table Information"/>
  </cacheSource>
  <cacheFields count="3">
    <cacheField name="Region of Orgin" numFmtId="0">
      <sharedItems count="6">
        <s v="North America"/>
        <s v="Europe"/>
        <s v="Africa"/>
        <s v="Asia"/>
        <s v="South America"/>
        <s v="Caribbean"/>
      </sharedItems>
    </cacheField>
    <cacheField name="Status" numFmtId="0">
      <sharedItems count="2">
        <s v="Vaccinated"/>
        <s v="Unvaccinated"/>
      </sharedItems>
    </cacheField>
    <cacheField name="Test Result" numFmtId="0">
      <sharedItems count="2"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</r>
  <r>
    <x v="1"/>
    <x v="1"/>
    <x v="1"/>
  </r>
  <r>
    <x v="2"/>
    <x v="1"/>
    <x v="1"/>
  </r>
  <r>
    <x v="3"/>
    <x v="0"/>
    <x v="0"/>
  </r>
  <r>
    <x v="4"/>
    <x v="1"/>
    <x v="1"/>
  </r>
  <r>
    <x v="1"/>
    <x v="0"/>
    <x v="1"/>
  </r>
  <r>
    <x v="0"/>
    <x v="0"/>
    <x v="0"/>
  </r>
  <r>
    <x v="3"/>
    <x v="1"/>
    <x v="0"/>
  </r>
  <r>
    <x v="2"/>
    <x v="1"/>
    <x v="1"/>
  </r>
  <r>
    <x v="5"/>
    <x v="1"/>
    <x v="0"/>
  </r>
  <r>
    <x v="5"/>
    <x v="0"/>
    <x v="0"/>
  </r>
  <r>
    <x v="2"/>
    <x v="0"/>
    <x v="1"/>
  </r>
  <r>
    <x v="5"/>
    <x v="1"/>
    <x v="1"/>
  </r>
  <r>
    <x v="1"/>
    <x v="1"/>
    <x v="0"/>
  </r>
  <r>
    <x v="3"/>
    <x v="0"/>
    <x v="0"/>
  </r>
  <r>
    <x v="5"/>
    <x v="0"/>
    <x v="0"/>
  </r>
  <r>
    <x v="3"/>
    <x v="0"/>
    <x v="0"/>
  </r>
  <r>
    <x v="1"/>
    <x v="0"/>
    <x v="1"/>
  </r>
  <r>
    <x v="0"/>
    <x v="1"/>
    <x v="1"/>
  </r>
  <r>
    <x v="4"/>
    <x v="1"/>
    <x v="1"/>
  </r>
  <r>
    <x v="2"/>
    <x v="1"/>
    <x v="0"/>
  </r>
  <r>
    <x v="4"/>
    <x v="0"/>
    <x v="1"/>
  </r>
  <r>
    <x v="0"/>
    <x v="0"/>
    <x v="0"/>
  </r>
  <r>
    <x v="0"/>
    <x v="1"/>
    <x v="0"/>
  </r>
  <r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587DF-D4FB-46E5-86AF-07D2C172E41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ositive vs Negative Cases">
  <location ref="A3:B16" firstHeaderRow="1" firstDataRow="1" firstDataCol="1"/>
  <pivotFields count="3">
    <pivotField axis="axisRow" showAll="0">
      <items count="7">
        <item x="2"/>
        <item x="3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2"/>
    <field x="0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Number of Persons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9E0E-CD96-4F85-BDD2-47518C3C28A6}">
  <dimension ref="C2:H16"/>
  <sheetViews>
    <sheetView topLeftCell="C1" workbookViewId="0">
      <selection activeCell="E12" sqref="E12"/>
    </sheetView>
  </sheetViews>
  <sheetFormatPr defaultRowHeight="14.5" x14ac:dyDescent="0.35"/>
  <cols>
    <col min="3" max="3" width="36.26953125" bestFit="1" customWidth="1"/>
    <col min="4" max="4" width="19.7265625" customWidth="1"/>
    <col min="5" max="5" width="27.81640625" customWidth="1"/>
    <col min="6" max="6" width="28.26953125" customWidth="1"/>
    <col min="7" max="7" width="22.453125" bestFit="1" customWidth="1"/>
    <col min="8" max="8" width="24.7265625" bestFit="1" customWidth="1"/>
  </cols>
  <sheetData>
    <row r="2" spans="3:8" ht="15.5" x14ac:dyDescent="0.35">
      <c r="C2" s="3"/>
      <c r="D2" s="3">
        <f>SUM(D5:D11)</f>
        <v>100</v>
      </c>
      <c r="E2" s="3">
        <v>18786</v>
      </c>
      <c r="F2" s="3"/>
      <c r="G2" s="3"/>
      <c r="H2" s="3"/>
    </row>
    <row r="3" spans="3:8" ht="15.5" x14ac:dyDescent="0.35">
      <c r="C3" s="3"/>
      <c r="D3" s="3"/>
      <c r="E3" s="3"/>
      <c r="F3" s="3"/>
      <c r="G3" s="3"/>
      <c r="H3" s="3"/>
    </row>
    <row r="4" spans="3:8" ht="30.5" x14ac:dyDescent="0.35">
      <c r="C4" s="2" t="s">
        <v>0</v>
      </c>
      <c r="D4" s="2" t="s">
        <v>14</v>
      </c>
      <c r="E4" s="2" t="s">
        <v>13</v>
      </c>
      <c r="F4" s="2" t="s">
        <v>8</v>
      </c>
      <c r="G4" s="2" t="s">
        <v>9</v>
      </c>
      <c r="H4" s="2" t="s">
        <v>10</v>
      </c>
    </row>
    <row r="5" spans="3:8" ht="15.5" x14ac:dyDescent="0.35">
      <c r="C5" s="3" t="s">
        <v>7</v>
      </c>
      <c r="D5" s="3">
        <v>29</v>
      </c>
      <c r="E5" s="4">
        <f t="shared" ref="E5:E11" si="0">$E$2/100*D5</f>
        <v>5447.9400000000005</v>
      </c>
      <c r="F5" s="6">
        <v>35</v>
      </c>
      <c r="G5" s="4">
        <f t="shared" ref="G5:G11" si="1">E5*F5/100</f>
        <v>1906.7790000000002</v>
      </c>
      <c r="H5" s="4">
        <f t="shared" ref="H5:H11" si="2">E5-G5</f>
        <v>3541.1610000000001</v>
      </c>
    </row>
    <row r="6" spans="3:8" ht="15.5" x14ac:dyDescent="0.35">
      <c r="C6" s="3" t="s">
        <v>2</v>
      </c>
      <c r="D6" s="3">
        <v>20</v>
      </c>
      <c r="E6" s="4">
        <f t="shared" si="0"/>
        <v>3757.2000000000003</v>
      </c>
      <c r="F6" s="7">
        <v>20</v>
      </c>
      <c r="G6" s="4">
        <f t="shared" si="1"/>
        <v>751.44</v>
      </c>
      <c r="H6" s="4">
        <f t="shared" si="2"/>
        <v>3005.76</v>
      </c>
    </row>
    <row r="7" spans="3:8" ht="15.5" x14ac:dyDescent="0.35">
      <c r="C7" s="3" t="s">
        <v>1</v>
      </c>
      <c r="D7" s="3">
        <v>10</v>
      </c>
      <c r="E7" s="4">
        <f t="shared" si="0"/>
        <v>1878.6000000000001</v>
      </c>
      <c r="F7" s="6">
        <v>19</v>
      </c>
      <c r="G7" s="4">
        <f t="shared" si="1"/>
        <v>356.93400000000003</v>
      </c>
      <c r="H7" s="4">
        <f t="shared" si="2"/>
        <v>1521.6660000000002</v>
      </c>
    </row>
    <row r="8" spans="3:8" ht="15.5" x14ac:dyDescent="0.35">
      <c r="C8" s="3" t="s">
        <v>4</v>
      </c>
      <c r="D8" s="3">
        <v>10</v>
      </c>
      <c r="E8" s="4">
        <f t="shared" si="0"/>
        <v>1878.6000000000001</v>
      </c>
      <c r="F8" s="6">
        <v>25</v>
      </c>
      <c r="G8" s="4">
        <f t="shared" si="1"/>
        <v>469.65</v>
      </c>
      <c r="H8" s="4">
        <f t="shared" si="2"/>
        <v>1408.9500000000003</v>
      </c>
    </row>
    <row r="9" spans="3:8" ht="15.5" x14ac:dyDescent="0.35">
      <c r="C9" s="3" t="s">
        <v>6</v>
      </c>
      <c r="D9" s="3">
        <v>12</v>
      </c>
      <c r="E9" s="4">
        <f t="shared" si="0"/>
        <v>2254.3200000000002</v>
      </c>
      <c r="F9" s="6">
        <v>40</v>
      </c>
      <c r="G9" s="4">
        <f t="shared" si="1"/>
        <v>901.72800000000007</v>
      </c>
      <c r="H9" s="4">
        <f t="shared" si="2"/>
        <v>1352.5920000000001</v>
      </c>
    </row>
    <row r="10" spans="3:8" ht="15.5" x14ac:dyDescent="0.35">
      <c r="C10" s="3" t="s">
        <v>5</v>
      </c>
      <c r="D10" s="3">
        <v>9</v>
      </c>
      <c r="E10" s="4">
        <f t="shared" si="0"/>
        <v>1690.7400000000002</v>
      </c>
      <c r="F10" s="6">
        <v>30</v>
      </c>
      <c r="G10" s="4">
        <f t="shared" si="1"/>
        <v>507.22200000000004</v>
      </c>
      <c r="H10" s="4">
        <f t="shared" si="2"/>
        <v>1183.5180000000003</v>
      </c>
    </row>
    <row r="11" spans="3:8" ht="15.5" x14ac:dyDescent="0.35">
      <c r="C11" s="3" t="s">
        <v>3</v>
      </c>
      <c r="D11" s="3">
        <v>10</v>
      </c>
      <c r="E11" s="4">
        <f t="shared" si="0"/>
        <v>1878.6000000000001</v>
      </c>
      <c r="F11" s="6">
        <v>45</v>
      </c>
      <c r="G11" s="4">
        <f t="shared" si="1"/>
        <v>845.37</v>
      </c>
      <c r="H11" s="4">
        <f t="shared" si="2"/>
        <v>1033.23</v>
      </c>
    </row>
    <row r="12" spans="3:8" ht="15.5" x14ac:dyDescent="0.35">
      <c r="C12" s="3"/>
      <c r="D12" s="3"/>
      <c r="E12" s="3"/>
      <c r="F12" s="3"/>
      <c r="G12" s="3"/>
      <c r="H12" s="3"/>
    </row>
    <row r="13" spans="3:8" ht="15.5" x14ac:dyDescent="0.35">
      <c r="C13" s="3"/>
      <c r="D13" s="3"/>
      <c r="E13" s="3"/>
      <c r="F13" s="3"/>
      <c r="G13" s="3"/>
      <c r="H13" s="3"/>
    </row>
    <row r="14" spans="3:8" ht="15.5" x14ac:dyDescent="0.35">
      <c r="C14" s="3" t="s">
        <v>11</v>
      </c>
      <c r="D14" s="4">
        <f>SUM(G5:G11)</f>
        <v>5739.1230000000005</v>
      </c>
      <c r="E14" s="3"/>
      <c r="F14" s="3"/>
      <c r="G14" s="3"/>
      <c r="H14" s="3"/>
    </row>
    <row r="15" spans="3:8" ht="15.5" x14ac:dyDescent="0.35">
      <c r="C15" s="3" t="s">
        <v>12</v>
      </c>
      <c r="D15" s="4">
        <f>SUM(H5:H11)</f>
        <v>13046.877</v>
      </c>
      <c r="E15" s="4"/>
      <c r="F15" s="3"/>
      <c r="G15" s="3"/>
      <c r="H15" s="3"/>
    </row>
    <row r="16" spans="3:8" x14ac:dyDescent="0.35">
      <c r="D16" s="1"/>
      <c r="G16" s="1"/>
    </row>
  </sheetData>
  <sortState xmlns:xlrd2="http://schemas.microsoft.com/office/spreadsheetml/2017/richdata2" ref="C5:H11">
    <sortCondition descending="1" ref="H5:H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9A85-1CD3-4F90-8680-40D300971F90}">
  <dimension ref="B2:M31"/>
  <sheetViews>
    <sheetView tabSelected="1" zoomScale="80" zoomScaleNormal="80" workbookViewId="0">
      <selection activeCell="E2" sqref="E2"/>
    </sheetView>
  </sheetViews>
  <sheetFormatPr defaultRowHeight="14.5" x14ac:dyDescent="0.35"/>
  <cols>
    <col min="2" max="2" width="14.81640625" bestFit="1" customWidth="1"/>
    <col min="3" max="3" width="14.1796875" bestFit="1" customWidth="1"/>
    <col min="4" max="4" width="11.26953125" bestFit="1" customWidth="1"/>
    <col min="5" max="5" width="12" bestFit="1" customWidth="1"/>
    <col min="6" max="6" width="19.453125" bestFit="1" customWidth="1"/>
    <col min="7" max="7" width="14.54296875" bestFit="1" customWidth="1"/>
    <col min="8" max="8" width="20.81640625" bestFit="1" customWidth="1"/>
    <col min="9" max="9" width="15" bestFit="1" customWidth="1"/>
    <col min="10" max="10" width="23" bestFit="1" customWidth="1"/>
    <col min="11" max="11" width="19.81640625" bestFit="1" customWidth="1"/>
    <col min="12" max="12" width="33.54296875" bestFit="1" customWidth="1"/>
    <col min="13" max="13" width="14.1796875" bestFit="1" customWidth="1"/>
  </cols>
  <sheetData>
    <row r="2" spans="2:13" x14ac:dyDescent="0.35">
      <c r="K2" s="5">
        <v>150</v>
      </c>
      <c r="L2" s="5">
        <v>250</v>
      </c>
    </row>
    <row r="3" spans="2:13" ht="15.5" x14ac:dyDescent="0.35">
      <c r="B3" s="13" t="s">
        <v>15</v>
      </c>
      <c r="C3" s="13" t="s">
        <v>16</v>
      </c>
      <c r="D3" s="13" t="s">
        <v>21</v>
      </c>
      <c r="E3" s="13" t="s">
        <v>0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22</v>
      </c>
      <c r="K3" s="13" t="s">
        <v>23</v>
      </c>
      <c r="L3" s="13" t="s">
        <v>32</v>
      </c>
      <c r="M3" s="13" t="s">
        <v>24</v>
      </c>
    </row>
    <row r="4" spans="2:13" ht="15.5" x14ac:dyDescent="0.35">
      <c r="B4" s="3" t="s">
        <v>26</v>
      </c>
      <c r="C4" s="3" t="s">
        <v>25</v>
      </c>
      <c r="D4" s="11" t="s">
        <v>80</v>
      </c>
      <c r="E4" s="3" t="s">
        <v>3</v>
      </c>
      <c r="F4" s="3" t="s">
        <v>73</v>
      </c>
      <c r="G4" s="3" t="s">
        <v>99</v>
      </c>
      <c r="H4" s="3" t="s">
        <v>102</v>
      </c>
      <c r="I4" s="3" t="s">
        <v>106</v>
      </c>
      <c r="J4" s="3">
        <v>5</v>
      </c>
      <c r="K4" s="10">
        <f>$K$2</f>
        <v>150</v>
      </c>
      <c r="L4" s="10">
        <f>J4*$L$2</f>
        <v>1250</v>
      </c>
      <c r="M4" s="10">
        <f>K4+L4</f>
        <v>1400</v>
      </c>
    </row>
    <row r="5" spans="2:13" ht="15.5" x14ac:dyDescent="0.35">
      <c r="B5" s="3" t="s">
        <v>25</v>
      </c>
      <c r="C5" s="3" t="s">
        <v>27</v>
      </c>
      <c r="D5" s="11" t="s">
        <v>81</v>
      </c>
      <c r="E5" s="3" t="s">
        <v>5</v>
      </c>
      <c r="F5" s="3" t="s">
        <v>74</v>
      </c>
      <c r="G5" s="3" t="s">
        <v>100</v>
      </c>
      <c r="H5" s="3" t="s">
        <v>101</v>
      </c>
      <c r="I5" s="3" t="s">
        <v>107</v>
      </c>
      <c r="J5" s="3">
        <v>0</v>
      </c>
      <c r="K5" s="10">
        <f>$K$2</f>
        <v>150</v>
      </c>
      <c r="L5" s="10">
        <f>J5*$L$2</f>
        <v>0</v>
      </c>
      <c r="M5" s="10">
        <f t="shared" ref="M5:M28" si="0">K5+L5</f>
        <v>150</v>
      </c>
    </row>
    <row r="6" spans="2:13" ht="15.5" x14ac:dyDescent="0.35">
      <c r="B6" s="3" t="s">
        <v>28</v>
      </c>
      <c r="C6" s="3" t="s">
        <v>29</v>
      </c>
      <c r="D6" s="11" t="s">
        <v>82</v>
      </c>
      <c r="E6" s="3" t="s">
        <v>2</v>
      </c>
      <c r="F6" s="3" t="s">
        <v>75</v>
      </c>
      <c r="G6" s="3" t="s">
        <v>100</v>
      </c>
      <c r="H6" s="3" t="s">
        <v>101</v>
      </c>
      <c r="I6" s="3" t="s">
        <v>107</v>
      </c>
      <c r="J6" s="3">
        <v>0</v>
      </c>
      <c r="K6" s="10">
        <f t="shared" ref="K6:K28" si="1">$K$2</f>
        <v>150</v>
      </c>
      <c r="L6" s="10">
        <f t="shared" ref="L6:L28" si="2">J6*$L$2</f>
        <v>0</v>
      </c>
      <c r="M6" s="10">
        <f t="shared" si="0"/>
        <v>150</v>
      </c>
    </row>
    <row r="7" spans="2:13" ht="15.5" x14ac:dyDescent="0.35">
      <c r="B7" s="3" t="s">
        <v>30</v>
      </c>
      <c r="C7" s="3" t="s">
        <v>31</v>
      </c>
      <c r="D7" s="11" t="s">
        <v>83</v>
      </c>
      <c r="E7" s="3" t="s">
        <v>6</v>
      </c>
      <c r="F7" s="3" t="s">
        <v>77</v>
      </c>
      <c r="G7" s="3" t="s">
        <v>99</v>
      </c>
      <c r="H7" s="3" t="s">
        <v>103</v>
      </c>
      <c r="I7" s="3" t="s">
        <v>106</v>
      </c>
      <c r="J7" s="3">
        <v>9</v>
      </c>
      <c r="K7" s="10">
        <f t="shared" si="1"/>
        <v>150</v>
      </c>
      <c r="L7" s="10">
        <f t="shared" si="2"/>
        <v>2250</v>
      </c>
      <c r="M7" s="10">
        <f t="shared" si="0"/>
        <v>2400</v>
      </c>
    </row>
    <row r="8" spans="2:13" ht="15.5" x14ac:dyDescent="0.35">
      <c r="B8" s="3" t="s">
        <v>33</v>
      </c>
      <c r="C8" s="3" t="s">
        <v>34</v>
      </c>
      <c r="D8" s="11" t="s">
        <v>84</v>
      </c>
      <c r="E8" s="3" t="s">
        <v>7</v>
      </c>
      <c r="F8" s="3" t="s">
        <v>76</v>
      </c>
      <c r="G8" s="3" t="s">
        <v>100</v>
      </c>
      <c r="H8" s="3" t="s">
        <v>101</v>
      </c>
      <c r="I8" s="3" t="s">
        <v>107</v>
      </c>
      <c r="J8" s="3">
        <v>0</v>
      </c>
      <c r="K8" s="10">
        <f t="shared" si="1"/>
        <v>150</v>
      </c>
      <c r="L8" s="10">
        <f t="shared" si="2"/>
        <v>0</v>
      </c>
      <c r="M8" s="10">
        <f t="shared" si="0"/>
        <v>150</v>
      </c>
    </row>
    <row r="9" spans="2:13" ht="15.5" x14ac:dyDescent="0.35">
      <c r="B9" s="3" t="s">
        <v>35</v>
      </c>
      <c r="C9" s="3" t="s">
        <v>34</v>
      </c>
      <c r="D9" s="11" t="s">
        <v>85</v>
      </c>
      <c r="E9" s="3" t="s">
        <v>72</v>
      </c>
      <c r="F9" s="3" t="s">
        <v>74</v>
      </c>
      <c r="G9" s="3" t="s">
        <v>99</v>
      </c>
      <c r="H9" s="3" t="s">
        <v>104</v>
      </c>
      <c r="I9" s="3" t="s">
        <v>107</v>
      </c>
      <c r="J9" s="3">
        <v>0</v>
      </c>
      <c r="K9" s="10">
        <f t="shared" si="1"/>
        <v>150</v>
      </c>
      <c r="L9" s="10">
        <f t="shared" si="2"/>
        <v>0</v>
      </c>
      <c r="M9" s="10">
        <f t="shared" si="0"/>
        <v>150</v>
      </c>
    </row>
    <row r="10" spans="2:13" ht="15.5" x14ac:dyDescent="0.35">
      <c r="B10" s="3" t="s">
        <v>36</v>
      </c>
      <c r="C10" s="3" t="s">
        <v>37</v>
      </c>
      <c r="D10" s="11" t="s">
        <v>86</v>
      </c>
      <c r="E10" s="3" t="s">
        <v>4</v>
      </c>
      <c r="F10" s="3" t="s">
        <v>73</v>
      </c>
      <c r="G10" s="3" t="s">
        <v>99</v>
      </c>
      <c r="H10" s="3" t="s">
        <v>105</v>
      </c>
      <c r="I10" s="3" t="s">
        <v>106</v>
      </c>
      <c r="J10" s="3">
        <v>8</v>
      </c>
      <c r="K10" s="10">
        <f t="shared" si="1"/>
        <v>150</v>
      </c>
      <c r="L10" s="10">
        <f t="shared" si="2"/>
        <v>2000</v>
      </c>
      <c r="M10" s="10">
        <f t="shared" si="0"/>
        <v>2150</v>
      </c>
    </row>
    <row r="11" spans="2:13" ht="15.5" x14ac:dyDescent="0.35">
      <c r="B11" s="3" t="s">
        <v>38</v>
      </c>
      <c r="C11" s="3" t="s">
        <v>39</v>
      </c>
      <c r="D11" s="11">
        <v>40397</v>
      </c>
      <c r="E11" s="3" t="s">
        <v>6</v>
      </c>
      <c r="F11" s="3" t="s">
        <v>77</v>
      </c>
      <c r="G11" s="3" t="s">
        <v>100</v>
      </c>
      <c r="H11" s="3" t="s">
        <v>101</v>
      </c>
      <c r="I11" s="3" t="s">
        <v>106</v>
      </c>
      <c r="J11" s="3">
        <v>7</v>
      </c>
      <c r="K11" s="10">
        <f t="shared" si="1"/>
        <v>150</v>
      </c>
      <c r="L11" s="10">
        <f t="shared" si="2"/>
        <v>1750</v>
      </c>
      <c r="M11" s="10">
        <f t="shared" si="0"/>
        <v>1900</v>
      </c>
    </row>
    <row r="12" spans="2:13" ht="15.5" x14ac:dyDescent="0.35">
      <c r="B12" s="3" t="s">
        <v>40</v>
      </c>
      <c r="C12" s="3" t="s">
        <v>41</v>
      </c>
      <c r="D12" s="11" t="s">
        <v>87</v>
      </c>
      <c r="E12" s="3" t="s">
        <v>5</v>
      </c>
      <c r="F12" s="3" t="s">
        <v>75</v>
      </c>
      <c r="G12" s="3" t="s">
        <v>100</v>
      </c>
      <c r="H12" s="3" t="s">
        <v>101</v>
      </c>
      <c r="I12" s="3" t="s">
        <v>107</v>
      </c>
      <c r="J12" s="3">
        <v>0</v>
      </c>
      <c r="K12" s="10">
        <f t="shared" si="1"/>
        <v>150</v>
      </c>
      <c r="L12" s="10">
        <f t="shared" si="2"/>
        <v>0</v>
      </c>
      <c r="M12" s="10">
        <f t="shared" si="0"/>
        <v>150</v>
      </c>
    </row>
    <row r="13" spans="2:13" ht="15.5" x14ac:dyDescent="0.35">
      <c r="B13" s="3" t="s">
        <v>42</v>
      </c>
      <c r="C13" s="3" t="s">
        <v>43</v>
      </c>
      <c r="D13" s="11" t="s">
        <v>88</v>
      </c>
      <c r="E13" s="3" t="s">
        <v>72</v>
      </c>
      <c r="F13" s="3" t="s">
        <v>78</v>
      </c>
      <c r="G13" s="3" t="s">
        <v>100</v>
      </c>
      <c r="H13" s="3" t="s">
        <v>101</v>
      </c>
      <c r="I13" s="3" t="s">
        <v>106</v>
      </c>
      <c r="J13" s="3">
        <v>11</v>
      </c>
      <c r="K13" s="10">
        <f t="shared" si="1"/>
        <v>150</v>
      </c>
      <c r="L13" s="10">
        <f t="shared" si="2"/>
        <v>2750</v>
      </c>
      <c r="M13" s="10">
        <f t="shared" si="0"/>
        <v>2900</v>
      </c>
    </row>
    <row r="14" spans="2:13" ht="15.5" x14ac:dyDescent="0.35">
      <c r="B14" s="3" t="s">
        <v>44</v>
      </c>
      <c r="C14" s="3" t="s">
        <v>45</v>
      </c>
      <c r="D14" s="11" t="s">
        <v>89</v>
      </c>
      <c r="E14" s="3" t="s">
        <v>7</v>
      </c>
      <c r="F14" s="3" t="s">
        <v>78</v>
      </c>
      <c r="G14" s="3" t="s">
        <v>99</v>
      </c>
      <c r="H14" s="3" t="s">
        <v>102</v>
      </c>
      <c r="I14" s="3" t="s">
        <v>106</v>
      </c>
      <c r="J14" s="3">
        <v>13</v>
      </c>
      <c r="K14" s="10">
        <f t="shared" si="1"/>
        <v>150</v>
      </c>
      <c r="L14" s="10">
        <f t="shared" si="2"/>
        <v>3250</v>
      </c>
      <c r="M14" s="10">
        <f t="shared" si="0"/>
        <v>3400</v>
      </c>
    </row>
    <row r="15" spans="2:13" ht="15.5" x14ac:dyDescent="0.35">
      <c r="B15" s="3" t="s">
        <v>46</v>
      </c>
      <c r="C15" s="3" t="s">
        <v>47</v>
      </c>
      <c r="D15" s="11" t="s">
        <v>90</v>
      </c>
      <c r="E15" s="3" t="s">
        <v>3</v>
      </c>
      <c r="F15" s="3" t="s">
        <v>75</v>
      </c>
      <c r="G15" s="3" t="s">
        <v>99</v>
      </c>
      <c r="H15" s="3" t="s">
        <v>105</v>
      </c>
      <c r="I15" s="3" t="s">
        <v>107</v>
      </c>
      <c r="J15" s="3">
        <v>0</v>
      </c>
      <c r="K15" s="10">
        <f t="shared" si="1"/>
        <v>150</v>
      </c>
      <c r="L15" s="10">
        <f t="shared" si="2"/>
        <v>0</v>
      </c>
      <c r="M15" s="10">
        <f t="shared" si="0"/>
        <v>150</v>
      </c>
    </row>
    <row r="16" spans="2:13" ht="15.5" x14ac:dyDescent="0.35">
      <c r="B16" s="3" t="s">
        <v>48</v>
      </c>
      <c r="C16" s="3" t="s">
        <v>49</v>
      </c>
      <c r="D16" s="11" t="s">
        <v>91</v>
      </c>
      <c r="E16" s="3" t="s">
        <v>2</v>
      </c>
      <c r="F16" s="3" t="s">
        <v>78</v>
      </c>
      <c r="G16" s="3" t="s">
        <v>100</v>
      </c>
      <c r="H16" s="3" t="s">
        <v>101</v>
      </c>
      <c r="I16" s="3" t="s">
        <v>107</v>
      </c>
      <c r="J16" s="3">
        <v>0</v>
      </c>
      <c r="K16" s="10">
        <f t="shared" si="1"/>
        <v>150</v>
      </c>
      <c r="L16" s="10">
        <f t="shared" si="2"/>
        <v>0</v>
      </c>
      <c r="M16" s="10">
        <f t="shared" si="0"/>
        <v>150</v>
      </c>
    </row>
    <row r="17" spans="2:13" ht="15.5" x14ac:dyDescent="0.35">
      <c r="B17" s="3" t="s">
        <v>50</v>
      </c>
      <c r="C17" s="3" t="s">
        <v>79</v>
      </c>
      <c r="D17" s="11" t="s">
        <v>92</v>
      </c>
      <c r="E17" s="3" t="s">
        <v>3</v>
      </c>
      <c r="F17" s="3" t="s">
        <v>74</v>
      </c>
      <c r="G17" s="3" t="s">
        <v>100</v>
      </c>
      <c r="H17" s="3" t="s">
        <v>101</v>
      </c>
      <c r="I17" s="3" t="s">
        <v>106</v>
      </c>
      <c r="J17" s="3">
        <v>6</v>
      </c>
      <c r="K17" s="10">
        <f t="shared" si="1"/>
        <v>150</v>
      </c>
      <c r="L17" s="10">
        <f t="shared" si="2"/>
        <v>1500</v>
      </c>
      <c r="M17" s="10">
        <f t="shared" si="0"/>
        <v>1650</v>
      </c>
    </row>
    <row r="18" spans="2:13" ht="15.5" x14ac:dyDescent="0.35">
      <c r="B18" s="3" t="s">
        <v>51</v>
      </c>
      <c r="C18" s="3" t="s">
        <v>52</v>
      </c>
      <c r="D18" s="11">
        <v>37501</v>
      </c>
      <c r="E18" s="3" t="s">
        <v>2</v>
      </c>
      <c r="F18" s="3" t="s">
        <v>77</v>
      </c>
      <c r="G18" s="3" t="s">
        <v>99</v>
      </c>
      <c r="H18" s="3" t="s">
        <v>103</v>
      </c>
      <c r="I18" s="3" t="s">
        <v>106</v>
      </c>
      <c r="J18" s="3">
        <v>6</v>
      </c>
      <c r="K18" s="10">
        <f t="shared" si="1"/>
        <v>150</v>
      </c>
      <c r="L18" s="10">
        <f t="shared" si="2"/>
        <v>1500</v>
      </c>
      <c r="M18" s="10">
        <f t="shared" si="0"/>
        <v>1650</v>
      </c>
    </row>
    <row r="19" spans="2:13" ht="15.5" x14ac:dyDescent="0.35">
      <c r="B19" s="3" t="s">
        <v>53</v>
      </c>
      <c r="C19" s="3" t="s">
        <v>54</v>
      </c>
      <c r="D19" s="11">
        <v>38539</v>
      </c>
      <c r="E19" s="3" t="s">
        <v>5</v>
      </c>
      <c r="F19" s="3" t="s">
        <v>78</v>
      </c>
      <c r="G19" s="3" t="s">
        <v>99</v>
      </c>
      <c r="H19" s="3" t="s">
        <v>104</v>
      </c>
      <c r="I19" s="3" t="s">
        <v>106</v>
      </c>
      <c r="J19" s="3">
        <v>12</v>
      </c>
      <c r="K19" s="10">
        <f t="shared" si="1"/>
        <v>150</v>
      </c>
      <c r="L19" s="10">
        <f t="shared" si="2"/>
        <v>3000</v>
      </c>
      <c r="M19" s="10">
        <f t="shared" si="0"/>
        <v>3150</v>
      </c>
    </row>
    <row r="20" spans="2:13" ht="15.5" x14ac:dyDescent="0.35">
      <c r="B20" s="3" t="s">
        <v>55</v>
      </c>
      <c r="C20" s="3" t="s">
        <v>56</v>
      </c>
      <c r="D20" s="11">
        <v>34244</v>
      </c>
      <c r="E20" s="3" t="s">
        <v>72</v>
      </c>
      <c r="F20" s="3" t="s">
        <v>77</v>
      </c>
      <c r="G20" s="3" t="s">
        <v>99</v>
      </c>
      <c r="H20" s="3" t="s">
        <v>105</v>
      </c>
      <c r="I20" s="3" t="s">
        <v>106</v>
      </c>
      <c r="J20" s="3">
        <v>13</v>
      </c>
      <c r="K20" s="10">
        <f t="shared" si="1"/>
        <v>150</v>
      </c>
      <c r="L20" s="10">
        <f t="shared" si="2"/>
        <v>3250</v>
      </c>
      <c r="M20" s="10">
        <f t="shared" si="0"/>
        <v>3400</v>
      </c>
    </row>
    <row r="21" spans="2:13" ht="15.5" x14ac:dyDescent="0.35">
      <c r="B21" s="3" t="s">
        <v>57</v>
      </c>
      <c r="C21" s="3" t="s">
        <v>58</v>
      </c>
      <c r="D21" s="11">
        <v>30135</v>
      </c>
      <c r="E21" s="3" t="s">
        <v>7</v>
      </c>
      <c r="F21" s="3" t="s">
        <v>74</v>
      </c>
      <c r="G21" s="3" t="s">
        <v>99</v>
      </c>
      <c r="H21" s="3" t="s">
        <v>103</v>
      </c>
      <c r="I21" s="3" t="s">
        <v>107</v>
      </c>
      <c r="J21" s="3">
        <v>0</v>
      </c>
      <c r="K21" s="10">
        <f t="shared" si="1"/>
        <v>150</v>
      </c>
      <c r="L21" s="10">
        <f t="shared" si="2"/>
        <v>0</v>
      </c>
      <c r="M21" s="10">
        <f t="shared" si="0"/>
        <v>150</v>
      </c>
    </row>
    <row r="22" spans="2:13" ht="15.5" x14ac:dyDescent="0.35">
      <c r="B22" s="3" t="s">
        <v>59</v>
      </c>
      <c r="C22" s="3" t="s">
        <v>60</v>
      </c>
      <c r="D22" s="11" t="s">
        <v>93</v>
      </c>
      <c r="E22" s="3" t="s">
        <v>2</v>
      </c>
      <c r="F22" s="3" t="s">
        <v>73</v>
      </c>
      <c r="G22" s="3" t="s">
        <v>100</v>
      </c>
      <c r="H22" s="3" t="s">
        <v>101</v>
      </c>
      <c r="I22" s="3" t="s">
        <v>107</v>
      </c>
      <c r="J22" s="3">
        <v>0</v>
      </c>
      <c r="K22" s="10">
        <f t="shared" si="1"/>
        <v>150</v>
      </c>
      <c r="L22" s="10">
        <f t="shared" si="2"/>
        <v>0</v>
      </c>
      <c r="M22" s="10">
        <f t="shared" si="0"/>
        <v>150</v>
      </c>
    </row>
    <row r="23" spans="2:13" ht="15.5" x14ac:dyDescent="0.35">
      <c r="B23" s="3" t="s">
        <v>61</v>
      </c>
      <c r="C23" s="3" t="s">
        <v>62</v>
      </c>
      <c r="D23" s="11" t="s">
        <v>94</v>
      </c>
      <c r="E23" s="3" t="s">
        <v>7</v>
      </c>
      <c r="F23" s="3" t="s">
        <v>76</v>
      </c>
      <c r="G23" s="3" t="s">
        <v>100</v>
      </c>
      <c r="H23" s="3" t="s">
        <v>101</v>
      </c>
      <c r="I23" s="3" t="s">
        <v>107</v>
      </c>
      <c r="J23" s="3">
        <v>0</v>
      </c>
      <c r="K23" s="10">
        <f t="shared" si="1"/>
        <v>150</v>
      </c>
      <c r="L23" s="10">
        <f t="shared" si="2"/>
        <v>0</v>
      </c>
      <c r="M23" s="10">
        <f t="shared" si="0"/>
        <v>150</v>
      </c>
    </row>
    <row r="24" spans="2:13" ht="15.5" x14ac:dyDescent="0.35">
      <c r="B24" s="3" t="s">
        <v>63</v>
      </c>
      <c r="C24" s="3" t="s">
        <v>64</v>
      </c>
      <c r="D24" s="11" t="s">
        <v>95</v>
      </c>
      <c r="E24" s="3" t="s">
        <v>3</v>
      </c>
      <c r="F24" s="3" t="s">
        <v>75</v>
      </c>
      <c r="G24" s="3" t="s">
        <v>100</v>
      </c>
      <c r="H24" s="3" t="s">
        <v>101</v>
      </c>
      <c r="I24" s="3" t="s">
        <v>106</v>
      </c>
      <c r="J24" s="3">
        <v>7</v>
      </c>
      <c r="K24" s="10">
        <f t="shared" si="1"/>
        <v>150</v>
      </c>
      <c r="L24" s="10">
        <f t="shared" si="2"/>
        <v>1750</v>
      </c>
      <c r="M24" s="10">
        <f t="shared" si="0"/>
        <v>1900</v>
      </c>
    </row>
    <row r="25" spans="2:13" ht="15.5" x14ac:dyDescent="0.35">
      <c r="B25" s="3" t="s">
        <v>65</v>
      </c>
      <c r="C25" s="3" t="s">
        <v>66</v>
      </c>
      <c r="D25" s="11" t="s">
        <v>96</v>
      </c>
      <c r="E25" s="3" t="s">
        <v>4</v>
      </c>
      <c r="F25" s="3" t="s">
        <v>76</v>
      </c>
      <c r="G25" s="3" t="s">
        <v>99</v>
      </c>
      <c r="H25" s="3" t="s">
        <v>104</v>
      </c>
      <c r="I25" s="3" t="s">
        <v>107</v>
      </c>
      <c r="J25" s="3">
        <v>0</v>
      </c>
      <c r="K25" s="10">
        <f t="shared" si="1"/>
        <v>150</v>
      </c>
      <c r="L25" s="10">
        <f t="shared" si="2"/>
        <v>0</v>
      </c>
      <c r="M25" s="10">
        <f t="shared" si="0"/>
        <v>150</v>
      </c>
    </row>
    <row r="26" spans="2:13" ht="15.5" x14ac:dyDescent="0.35">
      <c r="B26" s="3" t="s">
        <v>35</v>
      </c>
      <c r="C26" s="3" t="s">
        <v>67</v>
      </c>
      <c r="D26" s="11" t="s">
        <v>97</v>
      </c>
      <c r="E26" s="3" t="s">
        <v>2</v>
      </c>
      <c r="F26" s="3" t="s">
        <v>73</v>
      </c>
      <c r="G26" s="3" t="s">
        <v>99</v>
      </c>
      <c r="H26" s="3" t="s">
        <v>102</v>
      </c>
      <c r="I26" s="3" t="s">
        <v>106</v>
      </c>
      <c r="J26" s="3">
        <v>12</v>
      </c>
      <c r="K26" s="10">
        <f t="shared" si="1"/>
        <v>150</v>
      </c>
      <c r="L26" s="10">
        <f t="shared" si="2"/>
        <v>3000</v>
      </c>
      <c r="M26" s="10">
        <f t="shared" si="0"/>
        <v>3150</v>
      </c>
    </row>
    <row r="27" spans="2:13" ht="15.5" x14ac:dyDescent="0.35">
      <c r="B27" s="3" t="s">
        <v>68</v>
      </c>
      <c r="C27" s="3" t="s">
        <v>69</v>
      </c>
      <c r="D27" s="11" t="s">
        <v>98</v>
      </c>
      <c r="E27" s="3" t="s">
        <v>4</v>
      </c>
      <c r="F27" s="3" t="s">
        <v>73</v>
      </c>
      <c r="G27" s="3" t="s">
        <v>100</v>
      </c>
      <c r="H27" s="3" t="s">
        <v>101</v>
      </c>
      <c r="I27" s="3" t="s">
        <v>106</v>
      </c>
      <c r="J27" s="3">
        <v>14</v>
      </c>
      <c r="K27" s="10">
        <f t="shared" si="1"/>
        <v>150</v>
      </c>
      <c r="L27" s="10">
        <f t="shared" si="2"/>
        <v>3500</v>
      </c>
      <c r="M27" s="10">
        <f t="shared" si="0"/>
        <v>3650</v>
      </c>
    </row>
    <row r="28" spans="2:13" ht="15.5" x14ac:dyDescent="0.35">
      <c r="B28" s="3" t="s">
        <v>70</v>
      </c>
      <c r="C28" s="3" t="s">
        <v>71</v>
      </c>
      <c r="D28" s="11">
        <v>29684</v>
      </c>
      <c r="E28" s="3" t="s">
        <v>3</v>
      </c>
      <c r="F28" s="3" t="s">
        <v>75</v>
      </c>
      <c r="G28" s="3" t="s">
        <v>100</v>
      </c>
      <c r="H28" s="3" t="s">
        <v>101</v>
      </c>
      <c r="I28" s="3" t="s">
        <v>107</v>
      </c>
      <c r="J28" s="3">
        <v>0</v>
      </c>
      <c r="K28" s="10">
        <f t="shared" si="1"/>
        <v>150</v>
      </c>
      <c r="L28" s="10">
        <f t="shared" si="2"/>
        <v>0</v>
      </c>
      <c r="M28" s="10">
        <f t="shared" si="0"/>
        <v>150</v>
      </c>
    </row>
    <row r="29" spans="2:13" x14ac:dyDescent="0.35">
      <c r="L29" s="5"/>
    </row>
    <row r="31" spans="2:13" ht="31" x14ac:dyDescent="0.35">
      <c r="H31" s="12" t="s">
        <v>108</v>
      </c>
      <c r="I31" s="3">
        <f>COUNTIF(I4:I28,"Positive")</f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DC56-67A0-4799-8765-424789344362}">
  <dimension ref="B2:D27"/>
  <sheetViews>
    <sheetView workbookViewId="0">
      <selection activeCell="C23" sqref="C23"/>
    </sheetView>
  </sheetViews>
  <sheetFormatPr defaultRowHeight="14.5" x14ac:dyDescent="0.35"/>
  <cols>
    <col min="2" max="2" width="14.81640625" bestFit="1" customWidth="1"/>
    <col min="3" max="3" width="12.81640625" bestFit="1" customWidth="1"/>
    <col min="4" max="4" width="18.1796875" customWidth="1"/>
    <col min="5" max="5" width="10.7265625" bestFit="1" customWidth="1"/>
  </cols>
  <sheetData>
    <row r="2" spans="2:4" x14ac:dyDescent="0.35">
      <c r="B2" t="s">
        <v>17</v>
      </c>
      <c r="C2" t="s">
        <v>18</v>
      </c>
      <c r="D2" t="s">
        <v>20</v>
      </c>
    </row>
    <row r="3" spans="2:4" x14ac:dyDescent="0.35">
      <c r="B3" t="s">
        <v>73</v>
      </c>
      <c r="C3" t="s">
        <v>99</v>
      </c>
      <c r="D3" t="s">
        <v>106</v>
      </c>
    </row>
    <row r="4" spans="2:4" x14ac:dyDescent="0.35">
      <c r="B4" t="s">
        <v>74</v>
      </c>
      <c r="C4" t="s">
        <v>100</v>
      </c>
      <c r="D4" t="s">
        <v>107</v>
      </c>
    </row>
    <row r="5" spans="2:4" x14ac:dyDescent="0.35">
      <c r="B5" t="s">
        <v>75</v>
      </c>
      <c r="C5" t="s">
        <v>100</v>
      </c>
      <c r="D5" t="s">
        <v>107</v>
      </c>
    </row>
    <row r="6" spans="2:4" x14ac:dyDescent="0.35">
      <c r="B6" t="s">
        <v>77</v>
      </c>
      <c r="C6" t="s">
        <v>99</v>
      </c>
      <c r="D6" t="s">
        <v>106</v>
      </c>
    </row>
    <row r="7" spans="2:4" x14ac:dyDescent="0.35">
      <c r="B7" t="s">
        <v>76</v>
      </c>
      <c r="C7" t="s">
        <v>100</v>
      </c>
      <c r="D7" t="s">
        <v>107</v>
      </c>
    </row>
    <row r="8" spans="2:4" x14ac:dyDescent="0.35">
      <c r="B8" t="s">
        <v>74</v>
      </c>
      <c r="C8" t="s">
        <v>99</v>
      </c>
      <c r="D8" t="s">
        <v>107</v>
      </c>
    </row>
    <row r="9" spans="2:4" x14ac:dyDescent="0.35">
      <c r="B9" t="s">
        <v>73</v>
      </c>
      <c r="C9" t="s">
        <v>99</v>
      </c>
      <c r="D9" t="s">
        <v>106</v>
      </c>
    </row>
    <row r="10" spans="2:4" x14ac:dyDescent="0.35">
      <c r="B10" t="s">
        <v>77</v>
      </c>
      <c r="C10" t="s">
        <v>100</v>
      </c>
      <c r="D10" t="s">
        <v>106</v>
      </c>
    </row>
    <row r="11" spans="2:4" x14ac:dyDescent="0.35">
      <c r="B11" t="s">
        <v>75</v>
      </c>
      <c r="C11" t="s">
        <v>100</v>
      </c>
      <c r="D11" t="s">
        <v>107</v>
      </c>
    </row>
    <row r="12" spans="2:4" x14ac:dyDescent="0.35">
      <c r="B12" t="s">
        <v>78</v>
      </c>
      <c r="C12" t="s">
        <v>100</v>
      </c>
      <c r="D12" t="s">
        <v>106</v>
      </c>
    </row>
    <row r="13" spans="2:4" x14ac:dyDescent="0.35">
      <c r="B13" t="s">
        <v>78</v>
      </c>
      <c r="C13" t="s">
        <v>99</v>
      </c>
      <c r="D13" t="s">
        <v>106</v>
      </c>
    </row>
    <row r="14" spans="2:4" x14ac:dyDescent="0.35">
      <c r="B14" t="s">
        <v>75</v>
      </c>
      <c r="C14" t="s">
        <v>99</v>
      </c>
      <c r="D14" t="s">
        <v>107</v>
      </c>
    </row>
    <row r="15" spans="2:4" x14ac:dyDescent="0.35">
      <c r="B15" t="s">
        <v>78</v>
      </c>
      <c r="C15" t="s">
        <v>100</v>
      </c>
      <c r="D15" t="s">
        <v>107</v>
      </c>
    </row>
    <row r="16" spans="2:4" x14ac:dyDescent="0.35">
      <c r="B16" t="s">
        <v>74</v>
      </c>
      <c r="C16" t="s">
        <v>100</v>
      </c>
      <c r="D16" t="s">
        <v>106</v>
      </c>
    </row>
    <row r="17" spans="2:4" x14ac:dyDescent="0.35">
      <c r="B17" t="s">
        <v>77</v>
      </c>
      <c r="C17" t="s">
        <v>99</v>
      </c>
      <c r="D17" t="s">
        <v>106</v>
      </c>
    </row>
    <row r="18" spans="2:4" x14ac:dyDescent="0.35">
      <c r="B18" t="s">
        <v>78</v>
      </c>
      <c r="C18" t="s">
        <v>99</v>
      </c>
      <c r="D18" t="s">
        <v>106</v>
      </c>
    </row>
    <row r="19" spans="2:4" x14ac:dyDescent="0.35">
      <c r="B19" t="s">
        <v>77</v>
      </c>
      <c r="C19" t="s">
        <v>99</v>
      </c>
      <c r="D19" t="s">
        <v>106</v>
      </c>
    </row>
    <row r="20" spans="2:4" x14ac:dyDescent="0.35">
      <c r="B20" t="s">
        <v>74</v>
      </c>
      <c r="C20" t="s">
        <v>99</v>
      </c>
      <c r="D20" t="s">
        <v>107</v>
      </c>
    </row>
    <row r="21" spans="2:4" x14ac:dyDescent="0.35">
      <c r="B21" t="s">
        <v>73</v>
      </c>
      <c r="C21" t="s">
        <v>100</v>
      </c>
      <c r="D21" t="s">
        <v>107</v>
      </c>
    </row>
    <row r="22" spans="2:4" x14ac:dyDescent="0.35">
      <c r="B22" t="s">
        <v>76</v>
      </c>
      <c r="C22" t="s">
        <v>100</v>
      </c>
      <c r="D22" t="s">
        <v>107</v>
      </c>
    </row>
    <row r="23" spans="2:4" x14ac:dyDescent="0.35">
      <c r="B23" t="s">
        <v>75</v>
      </c>
      <c r="C23" t="s">
        <v>100</v>
      </c>
      <c r="D23" t="s">
        <v>106</v>
      </c>
    </row>
    <row r="24" spans="2:4" x14ac:dyDescent="0.35">
      <c r="B24" t="s">
        <v>76</v>
      </c>
      <c r="C24" t="s">
        <v>99</v>
      </c>
      <c r="D24" t="s">
        <v>107</v>
      </c>
    </row>
    <row r="25" spans="2:4" x14ac:dyDescent="0.35">
      <c r="B25" t="s">
        <v>73</v>
      </c>
      <c r="C25" t="s">
        <v>99</v>
      </c>
      <c r="D25" t="s">
        <v>106</v>
      </c>
    </row>
    <row r="26" spans="2:4" x14ac:dyDescent="0.35">
      <c r="B26" t="s">
        <v>73</v>
      </c>
      <c r="C26" t="s">
        <v>100</v>
      </c>
      <c r="D26" t="s">
        <v>106</v>
      </c>
    </row>
    <row r="27" spans="2:4" x14ac:dyDescent="0.35">
      <c r="B27" t="s">
        <v>75</v>
      </c>
      <c r="C27" t="s">
        <v>100</v>
      </c>
      <c r="D2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C654-7801-4769-B626-FDB695665880}">
  <dimension ref="A3:B16"/>
  <sheetViews>
    <sheetView workbookViewId="0">
      <selection activeCell="C3" sqref="C3"/>
    </sheetView>
  </sheetViews>
  <sheetFormatPr defaultRowHeight="14.5" x14ac:dyDescent="0.35"/>
  <cols>
    <col min="1" max="1" width="27" bestFit="1" customWidth="1"/>
    <col min="2" max="2" width="18.26953125" bestFit="1" customWidth="1"/>
  </cols>
  <sheetData>
    <row r="3" spans="1:2" x14ac:dyDescent="0.35">
      <c r="A3" s="14" t="s">
        <v>110</v>
      </c>
      <c r="B3" t="s">
        <v>111</v>
      </c>
    </row>
    <row r="4" spans="1:2" x14ac:dyDescent="0.35">
      <c r="A4" s="15" t="s">
        <v>107</v>
      </c>
      <c r="B4">
        <v>12</v>
      </c>
    </row>
    <row r="5" spans="1:2" x14ac:dyDescent="0.35">
      <c r="A5" s="16" t="s">
        <v>75</v>
      </c>
      <c r="B5">
        <v>4</v>
      </c>
    </row>
    <row r="6" spans="1:2" x14ac:dyDescent="0.35">
      <c r="A6" s="16" t="s">
        <v>78</v>
      </c>
      <c r="B6">
        <v>1</v>
      </c>
    </row>
    <row r="7" spans="1:2" x14ac:dyDescent="0.35">
      <c r="A7" s="16" t="s">
        <v>74</v>
      </c>
      <c r="B7">
        <v>3</v>
      </c>
    </row>
    <row r="8" spans="1:2" x14ac:dyDescent="0.35">
      <c r="A8" s="16" t="s">
        <v>73</v>
      </c>
      <c r="B8">
        <v>1</v>
      </c>
    </row>
    <row r="9" spans="1:2" x14ac:dyDescent="0.35">
      <c r="A9" s="16" t="s">
        <v>76</v>
      </c>
      <c r="B9">
        <v>3</v>
      </c>
    </row>
    <row r="10" spans="1:2" x14ac:dyDescent="0.35">
      <c r="A10" s="15" t="s">
        <v>106</v>
      </c>
      <c r="B10">
        <v>13</v>
      </c>
    </row>
    <row r="11" spans="1:2" x14ac:dyDescent="0.35">
      <c r="A11" s="16" t="s">
        <v>75</v>
      </c>
      <c r="B11">
        <v>1</v>
      </c>
    </row>
    <row r="12" spans="1:2" x14ac:dyDescent="0.35">
      <c r="A12" s="16" t="s">
        <v>77</v>
      </c>
      <c r="B12">
        <v>4</v>
      </c>
    </row>
    <row r="13" spans="1:2" x14ac:dyDescent="0.35">
      <c r="A13" s="16" t="s">
        <v>78</v>
      </c>
      <c r="B13">
        <v>3</v>
      </c>
    </row>
    <row r="14" spans="1:2" x14ac:dyDescent="0.35">
      <c r="A14" s="16" t="s">
        <v>74</v>
      </c>
      <c r="B14">
        <v>1</v>
      </c>
    </row>
    <row r="15" spans="1:2" x14ac:dyDescent="0.35">
      <c r="A15" s="16" t="s">
        <v>73</v>
      </c>
      <c r="B15">
        <v>4</v>
      </c>
    </row>
    <row r="16" spans="1:2" x14ac:dyDescent="0.35">
      <c r="A16" s="15" t="s">
        <v>109</v>
      </c>
      <c r="B1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C8D2-ADD1-4042-99F7-3B4DDC3FAE32}">
  <dimension ref="B3:D16"/>
  <sheetViews>
    <sheetView workbookViewId="0">
      <selection activeCell="L18" sqref="L18"/>
    </sheetView>
  </sheetViews>
  <sheetFormatPr defaultRowHeight="14.5" x14ac:dyDescent="0.35"/>
  <cols>
    <col min="2" max="2" width="11" bestFit="1" customWidth="1"/>
    <col min="3" max="3" width="10.1796875" bestFit="1" customWidth="1"/>
    <col min="4" max="6" width="18.1796875" bestFit="1" customWidth="1"/>
    <col min="7" max="7" width="12.81640625" bestFit="1" customWidth="1"/>
    <col min="8" max="8" width="18.1796875" bestFit="1" customWidth="1"/>
    <col min="9" max="9" width="10.7265625" bestFit="1" customWidth="1"/>
    <col min="10" max="10" width="18.1796875" bestFit="1" customWidth="1"/>
  </cols>
  <sheetData>
    <row r="3" spans="2:4" x14ac:dyDescent="0.35">
      <c r="B3" t="s">
        <v>15</v>
      </c>
      <c r="C3" t="s">
        <v>16</v>
      </c>
      <c r="D3" t="s">
        <v>22</v>
      </c>
    </row>
    <row r="4" spans="2:4" x14ac:dyDescent="0.35">
      <c r="B4" t="s">
        <v>26</v>
      </c>
      <c r="C4" t="s">
        <v>25</v>
      </c>
      <c r="D4">
        <v>5</v>
      </c>
    </row>
    <row r="5" spans="2:4" x14ac:dyDescent="0.35">
      <c r="B5" t="s">
        <v>30</v>
      </c>
      <c r="C5" t="s">
        <v>31</v>
      </c>
      <c r="D5">
        <v>9</v>
      </c>
    </row>
    <row r="6" spans="2:4" x14ac:dyDescent="0.35">
      <c r="B6" t="s">
        <v>36</v>
      </c>
      <c r="C6" t="s">
        <v>37</v>
      </c>
      <c r="D6">
        <v>8</v>
      </c>
    </row>
    <row r="7" spans="2:4" x14ac:dyDescent="0.35">
      <c r="B7" t="s">
        <v>38</v>
      </c>
      <c r="C7" t="s">
        <v>39</v>
      </c>
      <c r="D7">
        <v>7</v>
      </c>
    </row>
    <row r="8" spans="2:4" x14ac:dyDescent="0.35">
      <c r="B8" t="s">
        <v>42</v>
      </c>
      <c r="C8" t="s">
        <v>43</v>
      </c>
      <c r="D8">
        <v>11</v>
      </c>
    </row>
    <row r="9" spans="2:4" x14ac:dyDescent="0.35">
      <c r="B9" t="s">
        <v>44</v>
      </c>
      <c r="C9" t="s">
        <v>45</v>
      </c>
      <c r="D9">
        <v>13</v>
      </c>
    </row>
    <row r="10" spans="2:4" x14ac:dyDescent="0.35">
      <c r="B10" t="s">
        <v>50</v>
      </c>
      <c r="C10" t="s">
        <v>79</v>
      </c>
      <c r="D10">
        <v>6</v>
      </c>
    </row>
    <row r="11" spans="2:4" x14ac:dyDescent="0.35">
      <c r="B11" t="s">
        <v>51</v>
      </c>
      <c r="C11" t="s">
        <v>52</v>
      </c>
      <c r="D11">
        <v>6</v>
      </c>
    </row>
    <row r="12" spans="2:4" x14ac:dyDescent="0.35">
      <c r="B12" t="s">
        <v>53</v>
      </c>
      <c r="C12" t="s">
        <v>54</v>
      </c>
      <c r="D12">
        <v>12</v>
      </c>
    </row>
    <row r="13" spans="2:4" x14ac:dyDescent="0.35">
      <c r="B13" t="s">
        <v>55</v>
      </c>
      <c r="C13" t="s">
        <v>56</v>
      </c>
      <c r="D13">
        <v>13</v>
      </c>
    </row>
    <row r="14" spans="2:4" x14ac:dyDescent="0.35">
      <c r="B14" t="s">
        <v>63</v>
      </c>
      <c r="C14" t="s">
        <v>64</v>
      </c>
      <c r="D14">
        <v>7</v>
      </c>
    </row>
    <row r="15" spans="2:4" x14ac:dyDescent="0.35">
      <c r="B15" t="s">
        <v>35</v>
      </c>
      <c r="C15" t="s">
        <v>67</v>
      </c>
      <c r="D15">
        <v>12</v>
      </c>
    </row>
    <row r="16" spans="2:4" x14ac:dyDescent="0.35">
      <c r="B16" t="s">
        <v>68</v>
      </c>
      <c r="C16" t="s">
        <v>69</v>
      </c>
      <c r="D16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A871-21F6-44E0-9885-584B29027DE7}">
  <dimension ref="B3:G11"/>
  <sheetViews>
    <sheetView workbookViewId="0">
      <selection activeCell="E15" sqref="E15"/>
    </sheetView>
  </sheetViews>
  <sheetFormatPr defaultRowHeight="14.5" x14ac:dyDescent="0.35"/>
  <cols>
    <col min="2" max="2" width="15.26953125" customWidth="1"/>
    <col min="3" max="3" width="20.54296875" customWidth="1"/>
    <col min="4" max="5" width="15" customWidth="1"/>
    <col min="6" max="6" width="21" customWidth="1"/>
    <col min="7" max="7" width="21.81640625" customWidth="1"/>
    <col min="8" max="8" width="17.54296875" customWidth="1"/>
    <col min="9" max="9" width="20.453125" customWidth="1"/>
  </cols>
  <sheetData>
    <row r="3" spans="2:7" x14ac:dyDescent="0.3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</row>
    <row r="4" spans="2:7" x14ac:dyDescent="0.35">
      <c r="B4" t="s">
        <v>25</v>
      </c>
      <c r="C4" t="s">
        <v>27</v>
      </c>
      <c r="D4" t="s">
        <v>74</v>
      </c>
      <c r="E4" t="s">
        <v>100</v>
      </c>
      <c r="F4" t="s">
        <v>101</v>
      </c>
      <c r="G4" t="s">
        <v>107</v>
      </c>
    </row>
    <row r="5" spans="2:7" x14ac:dyDescent="0.35">
      <c r="B5" t="s">
        <v>28</v>
      </c>
      <c r="C5" t="s">
        <v>29</v>
      </c>
      <c r="D5" t="s">
        <v>75</v>
      </c>
      <c r="E5" t="s">
        <v>100</v>
      </c>
      <c r="F5" t="s">
        <v>101</v>
      </c>
      <c r="G5" t="s">
        <v>107</v>
      </c>
    </row>
    <row r="6" spans="2:7" x14ac:dyDescent="0.35">
      <c r="B6" t="s">
        <v>33</v>
      </c>
      <c r="C6" t="s">
        <v>34</v>
      </c>
      <c r="D6" t="s">
        <v>76</v>
      </c>
      <c r="E6" t="s">
        <v>100</v>
      </c>
      <c r="F6" t="s">
        <v>101</v>
      </c>
      <c r="G6" t="s">
        <v>107</v>
      </c>
    </row>
    <row r="7" spans="2:7" x14ac:dyDescent="0.35">
      <c r="B7" t="s">
        <v>40</v>
      </c>
      <c r="C7" t="s">
        <v>41</v>
      </c>
      <c r="D7" t="s">
        <v>75</v>
      </c>
      <c r="E7" t="s">
        <v>100</v>
      </c>
      <c r="F7" t="s">
        <v>101</v>
      </c>
      <c r="G7" t="s">
        <v>107</v>
      </c>
    </row>
    <row r="8" spans="2:7" x14ac:dyDescent="0.35">
      <c r="B8" t="s">
        <v>48</v>
      </c>
      <c r="C8" t="s">
        <v>49</v>
      </c>
      <c r="D8" t="s">
        <v>78</v>
      </c>
      <c r="E8" t="s">
        <v>100</v>
      </c>
      <c r="F8" t="s">
        <v>101</v>
      </c>
      <c r="G8" t="s">
        <v>107</v>
      </c>
    </row>
    <row r="9" spans="2:7" x14ac:dyDescent="0.35">
      <c r="B9" t="s">
        <v>59</v>
      </c>
      <c r="C9" t="s">
        <v>60</v>
      </c>
      <c r="D9" t="s">
        <v>73</v>
      </c>
      <c r="E9" t="s">
        <v>100</v>
      </c>
      <c r="F9" t="s">
        <v>101</v>
      </c>
      <c r="G9" t="s">
        <v>107</v>
      </c>
    </row>
    <row r="10" spans="2:7" x14ac:dyDescent="0.35">
      <c r="B10" t="s">
        <v>61</v>
      </c>
      <c r="C10" t="s">
        <v>62</v>
      </c>
      <c r="D10" t="s">
        <v>76</v>
      </c>
      <c r="E10" t="s">
        <v>100</v>
      </c>
      <c r="F10" t="s">
        <v>101</v>
      </c>
      <c r="G10" t="s">
        <v>107</v>
      </c>
    </row>
    <row r="11" spans="2:7" x14ac:dyDescent="0.35">
      <c r="B11" t="s">
        <v>70</v>
      </c>
      <c r="C11" t="s">
        <v>71</v>
      </c>
      <c r="D11" t="s">
        <v>75</v>
      </c>
      <c r="E11" t="s">
        <v>100</v>
      </c>
      <c r="F11" t="s">
        <v>101</v>
      </c>
      <c r="G11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AA3D-7F25-43AB-9010-610E3AEF46F0}">
  <dimension ref="B4:F29"/>
  <sheetViews>
    <sheetView zoomScale="80" zoomScaleNormal="80" workbookViewId="0">
      <selection activeCell="E4" sqref="E4"/>
    </sheetView>
  </sheetViews>
  <sheetFormatPr defaultRowHeight="14.5" x14ac:dyDescent="0.35"/>
  <cols>
    <col min="2" max="2" width="21" customWidth="1"/>
    <col min="3" max="3" width="19.26953125" customWidth="1"/>
    <col min="4" max="6" width="17" customWidth="1"/>
    <col min="7" max="7" width="19.453125" customWidth="1"/>
    <col min="8" max="8" width="23.26953125" customWidth="1"/>
    <col min="9" max="9" width="17.1796875" customWidth="1"/>
    <col min="10" max="10" width="23.1796875" customWidth="1"/>
    <col min="11" max="11" width="18.54296875" customWidth="1"/>
    <col min="12" max="12" width="21" customWidth="1"/>
    <col min="13" max="13" width="15.453125" customWidth="1"/>
  </cols>
  <sheetData>
    <row r="4" spans="2:6" ht="15.5" x14ac:dyDescent="0.35">
      <c r="B4" s="3"/>
      <c r="C4" s="3"/>
      <c r="D4" s="8" t="s">
        <v>17</v>
      </c>
      <c r="E4" s="3" t="s">
        <v>24</v>
      </c>
    </row>
    <row r="5" spans="2:6" ht="15.5" x14ac:dyDescent="0.35">
      <c r="B5" s="3" t="s">
        <v>75</v>
      </c>
      <c r="C5" s="9">
        <v>2150</v>
      </c>
      <c r="D5" s="3" t="s">
        <v>75</v>
      </c>
      <c r="E5" s="10">
        <f>SUM(C5:C9)</f>
        <v>13500</v>
      </c>
    </row>
    <row r="6" spans="2:6" ht="15.5" x14ac:dyDescent="0.35">
      <c r="B6" s="3" t="s">
        <v>75</v>
      </c>
      <c r="C6" s="9">
        <v>2650</v>
      </c>
      <c r="D6" s="3" t="s">
        <v>77</v>
      </c>
      <c r="E6" s="10">
        <f>SUM(C10:C13)</f>
        <v>9350</v>
      </c>
    </row>
    <row r="7" spans="2:6" ht="15.5" x14ac:dyDescent="0.35">
      <c r="B7" s="3" t="s">
        <v>75</v>
      </c>
      <c r="C7" s="9">
        <v>3650</v>
      </c>
      <c r="D7" s="3" t="s">
        <v>78</v>
      </c>
      <c r="E7" s="10">
        <f>SUM(C14:C17)</f>
        <v>11600</v>
      </c>
    </row>
    <row r="8" spans="2:6" ht="15.5" x14ac:dyDescent="0.35">
      <c r="B8" s="3" t="s">
        <v>75</v>
      </c>
      <c r="C8" s="9">
        <v>1900</v>
      </c>
      <c r="D8" s="3" t="s">
        <v>74</v>
      </c>
      <c r="E8" s="10">
        <f>SUM(C18:C21)</f>
        <v>6850</v>
      </c>
    </row>
    <row r="9" spans="2:6" ht="15.5" x14ac:dyDescent="0.35">
      <c r="B9" s="3" t="s">
        <v>75</v>
      </c>
      <c r="C9" s="9">
        <v>3150</v>
      </c>
      <c r="D9" s="3" t="s">
        <v>73</v>
      </c>
      <c r="E9" s="10">
        <f>SUM(C22:C26)</f>
        <v>12750</v>
      </c>
    </row>
    <row r="10" spans="2:6" ht="15.5" x14ac:dyDescent="0.35">
      <c r="B10" s="3" t="s">
        <v>77</v>
      </c>
      <c r="C10" s="9">
        <v>2400</v>
      </c>
      <c r="D10" s="3" t="s">
        <v>76</v>
      </c>
      <c r="E10" s="10">
        <f>SUM(C27:C29)</f>
        <v>6700</v>
      </c>
    </row>
    <row r="11" spans="2:6" ht="15.5" x14ac:dyDescent="0.35">
      <c r="B11" s="3" t="s">
        <v>77</v>
      </c>
      <c r="C11" s="9">
        <v>1900</v>
      </c>
      <c r="D11" s="3"/>
      <c r="E11" s="3"/>
    </row>
    <row r="12" spans="2:6" ht="15.5" x14ac:dyDescent="0.35">
      <c r="B12" s="3" t="s">
        <v>77</v>
      </c>
      <c r="C12" s="9">
        <v>1650</v>
      </c>
      <c r="D12" s="3"/>
      <c r="E12" s="3"/>
    </row>
    <row r="13" spans="2:6" ht="15.5" x14ac:dyDescent="0.35">
      <c r="B13" s="3" t="s">
        <v>77</v>
      </c>
      <c r="C13" s="9">
        <v>3400</v>
      </c>
      <c r="D13" s="3"/>
      <c r="E13" s="3"/>
    </row>
    <row r="14" spans="2:6" ht="15.5" x14ac:dyDescent="0.35">
      <c r="B14" s="3" t="s">
        <v>78</v>
      </c>
      <c r="C14" s="9">
        <v>2900</v>
      </c>
      <c r="D14" s="3"/>
      <c r="E14" s="3"/>
      <c r="F14" s="3"/>
    </row>
    <row r="15" spans="2:6" ht="15.5" x14ac:dyDescent="0.35">
      <c r="B15" s="3" t="s">
        <v>78</v>
      </c>
      <c r="C15" s="9">
        <v>3400</v>
      </c>
      <c r="D15" s="3"/>
      <c r="E15" s="3"/>
    </row>
    <row r="16" spans="2:6" ht="15.5" x14ac:dyDescent="0.35">
      <c r="B16" s="3" t="s">
        <v>78</v>
      </c>
      <c r="C16" s="9">
        <v>2150</v>
      </c>
      <c r="D16" s="3"/>
      <c r="E16" s="3"/>
    </row>
    <row r="17" spans="2:5" ht="15.5" x14ac:dyDescent="0.35">
      <c r="B17" s="3" t="s">
        <v>78</v>
      </c>
      <c r="C17" s="9">
        <v>3150</v>
      </c>
      <c r="D17" s="3"/>
      <c r="E17" s="3"/>
    </row>
    <row r="18" spans="2:5" ht="15.5" x14ac:dyDescent="0.35">
      <c r="B18" s="3" t="s">
        <v>74</v>
      </c>
      <c r="C18" s="9">
        <v>1650</v>
      </c>
      <c r="D18" s="3"/>
      <c r="E18" s="3"/>
    </row>
    <row r="19" spans="2:5" ht="15.5" x14ac:dyDescent="0.35">
      <c r="B19" s="3" t="s">
        <v>74</v>
      </c>
      <c r="C19" s="9">
        <v>1650</v>
      </c>
      <c r="D19" s="3"/>
      <c r="E19" s="3"/>
    </row>
    <row r="20" spans="2:5" ht="15.5" x14ac:dyDescent="0.35">
      <c r="B20" s="3" t="s">
        <v>74</v>
      </c>
      <c r="C20" s="9">
        <v>1650</v>
      </c>
      <c r="D20" s="3"/>
      <c r="E20" s="3"/>
    </row>
    <row r="21" spans="2:5" ht="15.5" x14ac:dyDescent="0.35">
      <c r="B21" s="3" t="s">
        <v>74</v>
      </c>
      <c r="C21" s="9">
        <v>1900</v>
      </c>
      <c r="D21" s="3"/>
      <c r="E21" s="3"/>
    </row>
    <row r="22" spans="2:5" ht="15.5" x14ac:dyDescent="0.35">
      <c r="B22" s="3" t="s">
        <v>73</v>
      </c>
      <c r="C22" s="9">
        <v>1400</v>
      </c>
      <c r="D22" s="3"/>
      <c r="E22" s="3"/>
    </row>
    <row r="23" spans="2:5" ht="15.5" x14ac:dyDescent="0.35">
      <c r="B23" s="3" t="s">
        <v>73</v>
      </c>
      <c r="C23" s="9">
        <v>2150</v>
      </c>
      <c r="D23" s="3"/>
      <c r="E23" s="3"/>
    </row>
    <row r="24" spans="2:5" ht="15.5" x14ac:dyDescent="0.35">
      <c r="B24" s="3" t="s">
        <v>73</v>
      </c>
      <c r="C24" s="9">
        <v>2400</v>
      </c>
      <c r="D24" s="3"/>
      <c r="E24" s="3"/>
    </row>
    <row r="25" spans="2:5" ht="15.5" x14ac:dyDescent="0.35">
      <c r="B25" s="3" t="s">
        <v>73</v>
      </c>
      <c r="C25" s="9">
        <v>3150</v>
      </c>
      <c r="D25" s="3"/>
      <c r="E25" s="3"/>
    </row>
    <row r="26" spans="2:5" ht="15.5" x14ac:dyDescent="0.35">
      <c r="B26" s="3" t="s">
        <v>73</v>
      </c>
      <c r="C26" s="9">
        <v>3650</v>
      </c>
      <c r="D26" s="3"/>
      <c r="E26" s="3"/>
    </row>
    <row r="27" spans="2:5" ht="15.5" x14ac:dyDescent="0.35">
      <c r="B27" s="3" t="s">
        <v>76</v>
      </c>
      <c r="C27" s="9">
        <v>1400</v>
      </c>
      <c r="D27" s="3"/>
      <c r="E27" s="3"/>
    </row>
    <row r="28" spans="2:5" ht="15.5" x14ac:dyDescent="0.35">
      <c r="B28" s="3" t="s">
        <v>76</v>
      </c>
      <c r="C28" s="9">
        <v>2150</v>
      </c>
      <c r="D28" s="3"/>
      <c r="E28" s="3"/>
    </row>
    <row r="29" spans="2:5" ht="15.5" x14ac:dyDescent="0.35">
      <c r="B29" s="3" t="s">
        <v>76</v>
      </c>
      <c r="C29" s="9">
        <v>3150</v>
      </c>
      <c r="D29" s="3"/>
      <c r="E29" s="3"/>
    </row>
  </sheetData>
  <sortState xmlns:xlrd2="http://schemas.microsoft.com/office/spreadsheetml/2017/richdata2" ref="B5:C29">
    <sortCondition ref="B5:B2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6160-8487-4A82-9E21-2B2AA0291D73}">
  <dimension ref="B3:E16"/>
  <sheetViews>
    <sheetView workbookViewId="0">
      <selection activeCell="D16" sqref="D16"/>
    </sheetView>
  </sheetViews>
  <sheetFormatPr defaultRowHeight="14.5" x14ac:dyDescent="0.35"/>
  <cols>
    <col min="2" max="2" width="14.81640625" bestFit="1" customWidth="1"/>
    <col min="3" max="3" width="10.7265625" bestFit="1" customWidth="1"/>
    <col min="4" max="4" width="14" bestFit="1" customWidth="1"/>
    <col min="5" max="5" width="10.7265625" bestFit="1" customWidth="1"/>
    <col min="6" max="6" width="18.1796875" bestFit="1" customWidth="1"/>
    <col min="7" max="7" width="12.81640625" bestFit="1" customWidth="1"/>
    <col min="8" max="8" width="18.1796875" bestFit="1" customWidth="1"/>
    <col min="9" max="9" width="10.7265625" bestFit="1" customWidth="1"/>
    <col min="10" max="10" width="18.1796875" bestFit="1" customWidth="1"/>
    <col min="11" max="11" width="14.54296875" bestFit="1" customWidth="1"/>
    <col min="12" max="12" width="27" bestFit="1" customWidth="1"/>
    <col min="13" max="13" width="9.7265625" bestFit="1" customWidth="1"/>
  </cols>
  <sheetData>
    <row r="3" spans="2:5" x14ac:dyDescent="0.35">
      <c r="B3" t="s">
        <v>17</v>
      </c>
      <c r="C3" t="s">
        <v>20</v>
      </c>
    </row>
    <row r="4" spans="2:5" x14ac:dyDescent="0.35">
      <c r="B4" t="s">
        <v>75</v>
      </c>
      <c r="C4" t="s">
        <v>106</v>
      </c>
      <c r="D4" t="s">
        <v>74</v>
      </c>
      <c r="E4">
        <v>1</v>
      </c>
    </row>
    <row r="5" spans="2:5" x14ac:dyDescent="0.35">
      <c r="B5" t="s">
        <v>77</v>
      </c>
      <c r="C5" t="s">
        <v>106</v>
      </c>
      <c r="D5" t="s">
        <v>77</v>
      </c>
      <c r="E5">
        <v>4</v>
      </c>
    </row>
    <row r="6" spans="2:5" x14ac:dyDescent="0.35">
      <c r="B6" t="s">
        <v>77</v>
      </c>
      <c r="C6" t="s">
        <v>106</v>
      </c>
      <c r="D6" t="s">
        <v>73</v>
      </c>
      <c r="E6">
        <v>4</v>
      </c>
    </row>
    <row r="7" spans="2:5" x14ac:dyDescent="0.35">
      <c r="B7" t="s">
        <v>77</v>
      </c>
      <c r="C7" t="s">
        <v>106</v>
      </c>
      <c r="D7" t="s">
        <v>78</v>
      </c>
      <c r="E7">
        <v>3</v>
      </c>
    </row>
    <row r="8" spans="2:5" x14ac:dyDescent="0.35">
      <c r="B8" t="s">
        <v>77</v>
      </c>
      <c r="C8" t="s">
        <v>106</v>
      </c>
      <c r="D8" t="s">
        <v>75</v>
      </c>
      <c r="E8">
        <v>1</v>
      </c>
    </row>
    <row r="9" spans="2:5" x14ac:dyDescent="0.35">
      <c r="B9" t="s">
        <v>78</v>
      </c>
      <c r="C9" t="s">
        <v>106</v>
      </c>
    </row>
    <row r="10" spans="2:5" x14ac:dyDescent="0.35">
      <c r="B10" t="s">
        <v>78</v>
      </c>
      <c r="C10" t="s">
        <v>106</v>
      </c>
    </row>
    <row r="11" spans="2:5" x14ac:dyDescent="0.35">
      <c r="B11" t="s">
        <v>78</v>
      </c>
      <c r="C11" t="s">
        <v>106</v>
      </c>
    </row>
    <row r="12" spans="2:5" x14ac:dyDescent="0.35">
      <c r="B12" t="s">
        <v>74</v>
      </c>
      <c r="C12" t="s">
        <v>106</v>
      </c>
    </row>
    <row r="13" spans="2:5" x14ac:dyDescent="0.35">
      <c r="B13" t="s">
        <v>73</v>
      </c>
      <c r="C13" t="s">
        <v>106</v>
      </c>
    </row>
    <row r="14" spans="2:5" x14ac:dyDescent="0.35">
      <c r="B14" t="s">
        <v>73</v>
      </c>
      <c r="C14" t="s">
        <v>106</v>
      </c>
    </row>
    <row r="15" spans="2:5" x14ac:dyDescent="0.35">
      <c r="B15" t="s">
        <v>73</v>
      </c>
      <c r="C15" t="s">
        <v>106</v>
      </c>
    </row>
    <row r="16" spans="2:5" x14ac:dyDescent="0.35">
      <c r="B16" t="s">
        <v>73</v>
      </c>
      <c r="C16" t="s">
        <v>106</v>
      </c>
    </row>
  </sheetData>
  <sortState xmlns:xlrd2="http://schemas.microsoft.com/office/spreadsheetml/2017/richdata2" ref="B4:C16">
    <sortCondition ref="B4:B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Covid Parish</vt:lpstr>
      <vt:lpstr>Covid Travel</vt:lpstr>
      <vt:lpstr>Pivot Table Information</vt:lpstr>
      <vt:lpstr>Pivot Table</vt:lpstr>
      <vt:lpstr> Pie Chart Information</vt:lpstr>
      <vt:lpstr>Unvaccinated Persons</vt:lpstr>
      <vt:lpstr>Total Cost Per Region</vt:lpstr>
      <vt:lpstr>Positive Cases</vt:lpstr>
      <vt:lpstr>Pie Chart</vt:lpstr>
      <vt:lpstr>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Ulric Aird</cp:lastModifiedBy>
  <dcterms:created xsi:type="dcterms:W3CDTF">2022-09-22T14:22:01Z</dcterms:created>
  <dcterms:modified xsi:type="dcterms:W3CDTF">2023-02-20T20:57:58Z</dcterms:modified>
</cp:coreProperties>
</file>