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d\Desktop\Corona Tweet Sentiment Analysis\"/>
    </mc:Choice>
  </mc:AlternateContent>
  <xr:revisionPtr revIDLastSave="0" documentId="13_ncr:1_{02BAB01A-0BA4-4D52-8577-8E188E27A0C3}" xr6:coauthVersionLast="44" xr6:coauthVersionMax="44" xr10:uidLastSave="{00000000-0000-0000-0000-000000000000}"/>
  <bookViews>
    <workbookView xWindow="17856" yWindow="4452" windowWidth="9720" windowHeight="11808" activeTab="2" xr2:uid="{037445FB-3783-49E0-9542-952EDBF18F22}"/>
  </bookViews>
  <sheets>
    <sheet name="Raw Count" sheetId="1" r:id="rId1"/>
    <sheet name="Percentage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3" l="1"/>
  <c r="P5" i="3"/>
  <c r="P9" i="3"/>
  <c r="P10" i="3"/>
  <c r="P11" i="3"/>
  <c r="P12" i="3"/>
  <c r="P13" i="3"/>
  <c r="P14" i="3"/>
  <c r="P18" i="3"/>
  <c r="P19" i="3"/>
  <c r="P20" i="3"/>
  <c r="P21" i="3"/>
  <c r="P22" i="3"/>
  <c r="P26" i="3"/>
  <c r="P27" i="3"/>
  <c r="P28" i="3"/>
  <c r="P29" i="3"/>
  <c r="P30" i="3"/>
  <c r="P31" i="3"/>
  <c r="P35" i="3"/>
  <c r="P36" i="3"/>
  <c r="P37" i="3"/>
  <c r="P41" i="3"/>
  <c r="P42" i="3"/>
  <c r="P43" i="3"/>
  <c r="P44" i="3"/>
  <c r="P45" i="3"/>
  <c r="P46" i="3"/>
  <c r="P47" i="3"/>
  <c r="P48" i="3"/>
  <c r="P49" i="3"/>
  <c r="P50" i="3"/>
  <c r="P51" i="3"/>
  <c r="P3" i="3"/>
  <c r="C21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" i="2"/>
  <c r="R67" i="2"/>
  <c r="Q67" i="1"/>
</calcChain>
</file>

<file path=xl/sharedStrings.xml><?xml version="1.0" encoding="utf-8"?>
<sst xmlns="http://schemas.openxmlformats.org/spreadsheetml/2006/main" count="176" uniqueCount="76">
  <si>
    <t>funct</t>
  </si>
  <si>
    <t>achieve</t>
  </si>
  <si>
    <t>adverb</t>
  </si>
  <si>
    <t>affect</t>
  </si>
  <si>
    <t>anger</t>
  </si>
  <si>
    <t>anx</t>
  </si>
  <si>
    <t>article</t>
  </si>
  <si>
    <t>assent</t>
  </si>
  <si>
    <t>auxverb</t>
  </si>
  <si>
    <t>bio</t>
  </si>
  <si>
    <t>body</t>
  </si>
  <si>
    <t>cause</t>
  </si>
  <si>
    <t>certain</t>
  </si>
  <si>
    <t>cogmech</t>
  </si>
  <si>
    <t>conj</t>
  </si>
  <si>
    <t>death</t>
  </si>
  <si>
    <t>discrep</t>
  </si>
  <si>
    <t>excl</t>
  </si>
  <si>
    <t>family</t>
  </si>
  <si>
    <t>feel</t>
  </si>
  <si>
    <t>filler</t>
  </si>
  <si>
    <t>friend</t>
  </si>
  <si>
    <t>future</t>
  </si>
  <si>
    <t>health</t>
  </si>
  <si>
    <t>hear</t>
  </si>
  <si>
    <t>home</t>
  </si>
  <si>
    <t>humans</t>
  </si>
  <si>
    <t>i</t>
  </si>
  <si>
    <t>incl</t>
  </si>
  <si>
    <t>ingest</t>
  </si>
  <si>
    <t>inhib</t>
  </si>
  <si>
    <t>insight</t>
  </si>
  <si>
    <t>ipron</t>
  </si>
  <si>
    <t>leisure</t>
  </si>
  <si>
    <t>money</t>
  </si>
  <si>
    <t>motion</t>
  </si>
  <si>
    <t>negate</t>
  </si>
  <si>
    <t>negemo</t>
  </si>
  <si>
    <t>nonfl</t>
  </si>
  <si>
    <t>number</t>
  </si>
  <si>
    <t>past</t>
  </si>
  <si>
    <t>percept</t>
  </si>
  <si>
    <t>posemo</t>
  </si>
  <si>
    <t>ppron</t>
  </si>
  <si>
    <t>preps</t>
  </si>
  <si>
    <t>present</t>
  </si>
  <si>
    <t>pronoun</t>
  </si>
  <si>
    <t>quant</t>
  </si>
  <si>
    <t>relativ</t>
  </si>
  <si>
    <t>relig</t>
  </si>
  <si>
    <t>sad</t>
  </si>
  <si>
    <t>see</t>
  </si>
  <si>
    <t>sexual</t>
  </si>
  <si>
    <t>shehe</t>
  </si>
  <si>
    <t>social</t>
  </si>
  <si>
    <t>space</t>
  </si>
  <si>
    <t>swear</t>
  </si>
  <si>
    <t>tentat</t>
  </si>
  <si>
    <t>they</t>
  </si>
  <si>
    <t>time</t>
  </si>
  <si>
    <t>verb</t>
  </si>
  <si>
    <t>we</t>
  </si>
  <si>
    <t>work</t>
  </si>
  <si>
    <t>you</t>
  </si>
  <si>
    <t>Total</t>
  </si>
  <si>
    <t>Raw Count</t>
  </si>
  <si>
    <t>Temporal Data</t>
  </si>
  <si>
    <t>Speaker Data</t>
  </si>
  <si>
    <t>Emotional Data</t>
  </si>
  <si>
    <t>Reasoning Data</t>
  </si>
  <si>
    <t>Perceptive, Biological, Relativity Data</t>
  </si>
  <si>
    <t>Date</t>
  </si>
  <si>
    <t>Cases</t>
  </si>
  <si>
    <t>Deaths</t>
  </si>
  <si>
    <t>RawCount</t>
  </si>
  <si>
    <t>Tangibles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</si>
</sst>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vertical="center"/>
    </xf>
    <xf numFmtId="16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Blasio Temporal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Graphs!$B$3:$O$3</c:f>
              <c:numCache>
                <c:formatCode>General</c:formatCode>
                <c:ptCount val="14"/>
                <c:pt idx="0">
                  <c:v>3.4743202416918431</c:v>
                </c:pt>
                <c:pt idx="1">
                  <c:v>2.9090909090909092</c:v>
                </c:pt>
                <c:pt idx="2">
                  <c:v>3.4733257661748014</c:v>
                </c:pt>
                <c:pt idx="3">
                  <c:v>3.7424919143693209</c:v>
                </c:pt>
                <c:pt idx="4">
                  <c:v>4.0853217642805495</c:v>
                </c:pt>
                <c:pt idx="5">
                  <c:v>3.3102766798418974</c:v>
                </c:pt>
                <c:pt idx="6">
                  <c:v>3.6007827788649709</c:v>
                </c:pt>
                <c:pt idx="7">
                  <c:v>3.6235152608630279</c:v>
                </c:pt>
                <c:pt idx="8">
                  <c:v>3.6571792017808873</c:v>
                </c:pt>
                <c:pt idx="9">
                  <c:v>3.7406483790523692</c:v>
                </c:pt>
                <c:pt idx="10">
                  <c:v>3.4651527016444792</c:v>
                </c:pt>
                <c:pt idx="11">
                  <c:v>3.3565547815072829</c:v>
                </c:pt>
                <c:pt idx="12">
                  <c:v>3.4197342626878671</c:v>
                </c:pt>
                <c:pt idx="13">
                  <c:v>3.3573141486810552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F-4C4B-86A7-0797FF1514BC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Graphs!$B$4:$O$4</c:f>
              <c:numCache>
                <c:formatCode>General</c:formatCode>
                <c:ptCount val="14"/>
                <c:pt idx="0">
                  <c:v>0.65458207452165162</c:v>
                </c:pt>
                <c:pt idx="1">
                  <c:v>1.0909090909090911</c:v>
                </c:pt>
                <c:pt idx="2">
                  <c:v>0.4994324631101022</c:v>
                </c:pt>
                <c:pt idx="3">
                  <c:v>0.67765285692284005</c:v>
                </c:pt>
                <c:pt idx="4">
                  <c:v>0.48806941431670281</c:v>
                </c:pt>
                <c:pt idx="5">
                  <c:v>0.82345191040843224</c:v>
                </c:pt>
                <c:pt idx="6">
                  <c:v>0.802348336594912</c:v>
                </c:pt>
                <c:pt idx="7">
                  <c:v>0.84197864982709369</c:v>
                </c:pt>
                <c:pt idx="8">
                  <c:v>0.65193194466528859</c:v>
                </c:pt>
                <c:pt idx="9">
                  <c:v>1.0153188457427857</c:v>
                </c:pt>
                <c:pt idx="10">
                  <c:v>0.56773688332028183</c:v>
                </c:pt>
                <c:pt idx="11">
                  <c:v>0.86552670466539994</c:v>
                </c:pt>
                <c:pt idx="12">
                  <c:v>0.82770638205184066</c:v>
                </c:pt>
                <c:pt idx="13">
                  <c:v>1.0464355788096795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F-4C4B-86A7-0797FF1514BC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Graphs!$B$5:$O$5</c:f>
              <c:numCache>
                <c:formatCode>General</c:formatCode>
                <c:ptCount val="14"/>
                <c:pt idx="0">
                  <c:v>0.2014098690835851</c:v>
                </c:pt>
                <c:pt idx="1">
                  <c:v>0.48484848484848486</c:v>
                </c:pt>
                <c:pt idx="2">
                  <c:v>0.22701475595913734</c:v>
                </c:pt>
                <c:pt idx="3">
                  <c:v>0.43123363622362548</c:v>
                </c:pt>
                <c:pt idx="4">
                  <c:v>0.56037599421547357</c:v>
                </c:pt>
                <c:pt idx="5">
                  <c:v>0.42819499341238471</c:v>
                </c:pt>
                <c:pt idx="6">
                  <c:v>0.46966731898238745</c:v>
                </c:pt>
                <c:pt idx="7">
                  <c:v>0.42098932491354685</c:v>
                </c:pt>
                <c:pt idx="8">
                  <c:v>0.31801558276355546</c:v>
                </c:pt>
                <c:pt idx="9">
                  <c:v>0.39187744923405771</c:v>
                </c:pt>
                <c:pt idx="10">
                  <c:v>0.52858261550509</c:v>
                </c:pt>
                <c:pt idx="11">
                  <c:v>0.2744352966012244</c:v>
                </c:pt>
                <c:pt idx="12">
                  <c:v>0.65345240688303197</c:v>
                </c:pt>
                <c:pt idx="13">
                  <c:v>0.56681927185524306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F-4C4B-86A7-0797FF15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09663"/>
        <c:axId val="1282127711"/>
      </c:lineChart>
      <c:dateAx>
        <c:axId val="1595309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27711"/>
        <c:crosses val="autoZero"/>
        <c:auto val="1"/>
        <c:lblOffset val="100"/>
        <c:baseTimeUnit val="days"/>
      </c:dateAx>
      <c:valAx>
        <c:axId val="12821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0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Blasio Speaker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Graphs!$A$9</c:f>
              <c:strCache>
                <c:ptCount val="1"/>
                <c:pt idx="0">
                  <c:v>preps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Graphs!$B$8:$O$8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Graphs!$B$9:$O$9</c:f>
              <c:numCache>
                <c:formatCode>General</c:formatCode>
                <c:ptCount val="14"/>
                <c:pt idx="0">
                  <c:v>6.7975830815709974</c:v>
                </c:pt>
                <c:pt idx="1">
                  <c:v>6.1010101010101003</c:v>
                </c:pt>
                <c:pt idx="2">
                  <c:v>7.3325766174801368</c:v>
                </c:pt>
                <c:pt idx="3">
                  <c:v>7.1461574002772217</c:v>
                </c:pt>
                <c:pt idx="4">
                  <c:v>6.0918293564714388</c:v>
                </c:pt>
                <c:pt idx="5">
                  <c:v>6.7852437417654814</c:v>
                </c:pt>
                <c:pt idx="6">
                  <c:v>6.4774951076320937</c:v>
                </c:pt>
                <c:pt idx="7">
                  <c:v>6.4351225379642161</c:v>
                </c:pt>
                <c:pt idx="8">
                  <c:v>6.6783272380346634</c:v>
                </c:pt>
                <c:pt idx="9">
                  <c:v>6.0384752404702526</c:v>
                </c:pt>
                <c:pt idx="10">
                  <c:v>6.0101801096319498</c:v>
                </c:pt>
                <c:pt idx="11">
                  <c:v>6.4597846738442062</c:v>
                </c:pt>
                <c:pt idx="12">
                  <c:v>6.6216510564147253</c:v>
                </c:pt>
                <c:pt idx="13">
                  <c:v>6.2350119904076742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B-416D-8874-1A02E1C47EAE}"/>
            </c:ext>
          </c:extLst>
        </c:ser>
        <c:ser>
          <c:idx val="1"/>
          <c:order val="1"/>
          <c:tx>
            <c:strRef>
              <c:f>Graphs!$A$10</c:f>
              <c:strCache>
                <c:ptCount val="1"/>
                <c:pt idx="0">
                  <c:v>pronoun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Graphs!$B$8:$O$8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Graphs!$B$10:$O$10</c:f>
              <c:numCache>
                <c:formatCode>General</c:formatCode>
                <c:ptCount val="14"/>
                <c:pt idx="0">
                  <c:v>4.2799597180261832</c:v>
                </c:pt>
                <c:pt idx="1">
                  <c:v>4.0808080808080804</c:v>
                </c:pt>
                <c:pt idx="2">
                  <c:v>3.5641316685584559</c:v>
                </c:pt>
                <c:pt idx="3">
                  <c:v>3.6654859079008166</c:v>
                </c:pt>
                <c:pt idx="4">
                  <c:v>3.7237888647866959</c:v>
                </c:pt>
                <c:pt idx="5">
                  <c:v>3.8866930171277998</c:v>
                </c:pt>
                <c:pt idx="6">
                  <c:v>3.7769080234833661</c:v>
                </c:pt>
                <c:pt idx="7">
                  <c:v>3.8189745902871746</c:v>
                </c:pt>
                <c:pt idx="8">
                  <c:v>3.9592940054062651</c:v>
                </c:pt>
                <c:pt idx="9">
                  <c:v>4.275026718916993</c:v>
                </c:pt>
                <c:pt idx="10">
                  <c:v>3.8762725137039942</c:v>
                </c:pt>
                <c:pt idx="11">
                  <c:v>3.9476461895714592</c:v>
                </c:pt>
                <c:pt idx="12">
                  <c:v>3.5722064909605749</c:v>
                </c:pt>
                <c:pt idx="13">
                  <c:v>3.989535644211903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B-416D-8874-1A02E1C47EAE}"/>
            </c:ext>
          </c:extLst>
        </c:ser>
        <c:ser>
          <c:idx val="2"/>
          <c:order val="2"/>
          <c:tx>
            <c:strRef>
              <c:f>Graphs!$A$11</c:f>
              <c:strCache>
                <c:ptCount val="1"/>
                <c:pt idx="0">
                  <c:v>ppron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Graphs!$B$8:$O$8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Graphs!$B$11:$O$11</c:f>
              <c:numCache>
                <c:formatCode>General</c:formatCode>
                <c:ptCount val="14"/>
                <c:pt idx="0">
                  <c:v>2.9707955689828802</c:v>
                </c:pt>
                <c:pt idx="1">
                  <c:v>2.5858585858585856</c:v>
                </c:pt>
                <c:pt idx="2">
                  <c:v>2.4063564131668556</c:v>
                </c:pt>
                <c:pt idx="3">
                  <c:v>2.3255813953488373</c:v>
                </c:pt>
                <c:pt idx="4">
                  <c:v>2.4584237165582068</c:v>
                </c:pt>
                <c:pt idx="5">
                  <c:v>2.4044795783926221</c:v>
                </c:pt>
                <c:pt idx="6">
                  <c:v>2.6614481409001955</c:v>
                </c:pt>
                <c:pt idx="7">
                  <c:v>2.5259359494812812</c:v>
                </c:pt>
                <c:pt idx="8">
                  <c:v>2.8303386865956432</c:v>
                </c:pt>
                <c:pt idx="9">
                  <c:v>2.9390808692554327</c:v>
                </c:pt>
                <c:pt idx="10">
                  <c:v>2.5450274079874706</c:v>
                </c:pt>
                <c:pt idx="11">
                  <c:v>2.6388009288579268</c:v>
                </c:pt>
                <c:pt idx="12">
                  <c:v>2.6573731213243299</c:v>
                </c:pt>
                <c:pt idx="13">
                  <c:v>2.5070852408981903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B-416D-8874-1A02E1C47EAE}"/>
            </c:ext>
          </c:extLst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Graphs!$B$8:$O$8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Graphs!$B$12:$O$12</c:f>
              <c:numCache>
                <c:formatCode>General</c:formatCode>
                <c:ptCount val="14"/>
                <c:pt idx="0">
                  <c:v>4.6827794561933533</c:v>
                </c:pt>
                <c:pt idx="1">
                  <c:v>4.5252525252525251</c:v>
                </c:pt>
                <c:pt idx="2">
                  <c:v>4.5402951191827468</c:v>
                </c:pt>
                <c:pt idx="3">
                  <c:v>4.5279531803480673</c:v>
                </c:pt>
                <c:pt idx="4">
                  <c:v>4.0130151843817785</c:v>
                </c:pt>
                <c:pt idx="5">
                  <c:v>4.4137022397891963</c:v>
                </c:pt>
                <c:pt idx="6">
                  <c:v>4.4618395303326812</c:v>
                </c:pt>
                <c:pt idx="7">
                  <c:v>4.5256352428206279</c:v>
                </c:pt>
                <c:pt idx="8">
                  <c:v>4.833836858006042</c:v>
                </c:pt>
                <c:pt idx="9">
                  <c:v>4.6490915568222304</c:v>
                </c:pt>
                <c:pt idx="10">
                  <c:v>4.6985121378230232</c:v>
                </c:pt>
                <c:pt idx="11">
                  <c:v>4.7498416719442691</c:v>
                </c:pt>
                <c:pt idx="12">
                  <c:v>4.9008930516227398</c:v>
                </c:pt>
                <c:pt idx="13">
                  <c:v>4.6435578809679532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B-416D-8874-1A02E1C47EAE}"/>
            </c:ext>
          </c:extLst>
        </c:ser>
        <c:ser>
          <c:idx val="4"/>
          <c:order val="4"/>
          <c:tx>
            <c:strRef>
              <c:f>Graphs!$A$13</c:f>
              <c:strCache>
                <c:ptCount val="1"/>
                <c:pt idx="0">
                  <c:v>affect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Graphs!$B$8:$O$8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Graphs!$B$13:$O$13</c:f>
              <c:numCache>
                <c:formatCode>General</c:formatCode>
                <c:ptCount val="14"/>
                <c:pt idx="0">
                  <c:v>2.2658610271903323</c:v>
                </c:pt>
                <c:pt idx="1">
                  <c:v>2.1818181818181821</c:v>
                </c:pt>
                <c:pt idx="2">
                  <c:v>1.2485811577752552</c:v>
                </c:pt>
                <c:pt idx="3">
                  <c:v>1.7865393500693054</c:v>
                </c:pt>
                <c:pt idx="4">
                  <c:v>2.2053506869125092</c:v>
                </c:pt>
                <c:pt idx="5">
                  <c:v>2.0256916996047432</c:v>
                </c:pt>
                <c:pt idx="6">
                  <c:v>1.9569471624266144</c:v>
                </c:pt>
                <c:pt idx="7">
                  <c:v>2.1500526236656143</c:v>
                </c:pt>
                <c:pt idx="8">
                  <c:v>2.0352997296867548</c:v>
                </c:pt>
                <c:pt idx="9">
                  <c:v>1.9593872461702886</c:v>
                </c:pt>
                <c:pt idx="10">
                  <c:v>1.9577133907595929</c:v>
                </c:pt>
                <c:pt idx="11">
                  <c:v>2.4488072619801562</c:v>
                </c:pt>
                <c:pt idx="12">
                  <c:v>2.3088651709867132</c:v>
                </c:pt>
                <c:pt idx="13">
                  <c:v>2.354480052321779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B-416D-8874-1A02E1C47EAE}"/>
            </c:ext>
          </c:extLst>
        </c:ser>
        <c:ser>
          <c:idx val="5"/>
          <c:order val="5"/>
          <c:tx>
            <c:strRef>
              <c:f>Graphs!$A$14</c:f>
              <c:strCache>
                <c:ptCount val="1"/>
                <c:pt idx="0">
                  <c:v>excl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Graphs!$B$8:$O$8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Graphs!$B$14:$O$14</c:f>
              <c:numCache>
                <c:formatCode>General</c:formatCode>
                <c:ptCount val="14"/>
                <c:pt idx="0">
                  <c:v>0.60422960725075525</c:v>
                </c:pt>
                <c:pt idx="1">
                  <c:v>0.80808080808080807</c:v>
                </c:pt>
                <c:pt idx="2">
                  <c:v>0.52213393870601588</c:v>
                </c:pt>
                <c:pt idx="3">
                  <c:v>0.73925766209764354</c:v>
                </c:pt>
                <c:pt idx="4">
                  <c:v>0.68691250903832246</c:v>
                </c:pt>
                <c:pt idx="5">
                  <c:v>0.49407114624505932</c:v>
                </c:pt>
                <c:pt idx="6">
                  <c:v>0.64579256360078274</c:v>
                </c:pt>
                <c:pt idx="7">
                  <c:v>0.66155465343557363</c:v>
                </c:pt>
                <c:pt idx="8">
                  <c:v>0.60422960725075525</c:v>
                </c:pt>
                <c:pt idx="9">
                  <c:v>0.67687923049519061</c:v>
                </c:pt>
                <c:pt idx="10">
                  <c:v>0.5873140172278779</c:v>
                </c:pt>
                <c:pt idx="11">
                  <c:v>0.52776018577158534</c:v>
                </c:pt>
                <c:pt idx="12">
                  <c:v>0.47919843171422349</c:v>
                </c:pt>
                <c:pt idx="13">
                  <c:v>0.56681927185524306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7B-416D-8874-1A02E1C4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46831"/>
        <c:axId val="1388442719"/>
      </c:lineChart>
      <c:dateAx>
        <c:axId val="165124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42719"/>
        <c:crosses val="autoZero"/>
        <c:auto val="1"/>
        <c:lblOffset val="100"/>
        <c:baseTimeUnit val="days"/>
      </c:dateAx>
      <c:valAx>
        <c:axId val="13884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Blasio Emotional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Graphs!$A$18</c:f>
              <c:strCache>
                <c:ptCount val="1"/>
                <c:pt idx="0">
                  <c:v>posemo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Graphs!$B$18:$O$18</c:f>
              <c:numCache>
                <c:formatCode>General</c:formatCode>
                <c:ptCount val="14"/>
                <c:pt idx="0">
                  <c:v>1.5105740181268883</c:v>
                </c:pt>
                <c:pt idx="1">
                  <c:v>1.1313131313131313</c:v>
                </c:pt>
                <c:pt idx="2">
                  <c:v>0.83995459704880815</c:v>
                </c:pt>
                <c:pt idx="3">
                  <c:v>1.0010780840905591</c:v>
                </c:pt>
                <c:pt idx="4">
                  <c:v>1.5545914678235719</c:v>
                </c:pt>
                <c:pt idx="5">
                  <c:v>1.0046113306982871</c:v>
                </c:pt>
                <c:pt idx="6">
                  <c:v>1.1937377690802349</c:v>
                </c:pt>
                <c:pt idx="7">
                  <c:v>1.2780033077732673</c:v>
                </c:pt>
                <c:pt idx="8">
                  <c:v>1.4946732389887105</c:v>
                </c:pt>
                <c:pt idx="9">
                  <c:v>1.0687566797292483</c:v>
                </c:pt>
                <c:pt idx="10">
                  <c:v>1.1354737666405637</c:v>
                </c:pt>
                <c:pt idx="11">
                  <c:v>1.8788262613468438</c:v>
                </c:pt>
                <c:pt idx="12">
                  <c:v>1.7207580047919842</c:v>
                </c:pt>
                <c:pt idx="13">
                  <c:v>1.7004578155657293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9-473D-8976-A9ED3FD10F01}"/>
            </c:ext>
          </c:extLst>
        </c:ser>
        <c:ser>
          <c:idx val="1"/>
          <c:order val="1"/>
          <c:tx>
            <c:strRef>
              <c:f>Graphs!$A$19</c:f>
              <c:strCache>
                <c:ptCount val="1"/>
                <c:pt idx="0">
                  <c:v>negemo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Graphs!$B$19:$O$19</c:f>
              <c:numCache>
                <c:formatCode>General</c:formatCode>
                <c:ptCount val="14"/>
                <c:pt idx="0">
                  <c:v>0.75528700906344415</c:v>
                </c:pt>
                <c:pt idx="1">
                  <c:v>1.0505050505050506</c:v>
                </c:pt>
                <c:pt idx="2">
                  <c:v>0.40862656072644726</c:v>
                </c:pt>
                <c:pt idx="3">
                  <c:v>0.7700600646850454</c:v>
                </c:pt>
                <c:pt idx="4">
                  <c:v>0.65075921908893708</c:v>
                </c:pt>
                <c:pt idx="5">
                  <c:v>0.98814229249011865</c:v>
                </c:pt>
                <c:pt idx="6">
                  <c:v>0.76320939334637961</c:v>
                </c:pt>
                <c:pt idx="7">
                  <c:v>0.87204931589234713</c:v>
                </c:pt>
                <c:pt idx="8">
                  <c:v>0.54062649069804425</c:v>
                </c:pt>
                <c:pt idx="9">
                  <c:v>0.89063056644104033</c:v>
                </c:pt>
                <c:pt idx="10">
                  <c:v>0.82223962411902896</c:v>
                </c:pt>
                <c:pt idx="11">
                  <c:v>0.5488705932024488</c:v>
                </c:pt>
                <c:pt idx="12">
                  <c:v>0.5881071661947288</c:v>
                </c:pt>
                <c:pt idx="13">
                  <c:v>0.63222149553084805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9-473D-8976-A9ED3FD10F01}"/>
            </c:ext>
          </c:extLst>
        </c:ser>
        <c:ser>
          <c:idx val="2"/>
          <c:order val="2"/>
          <c:tx>
            <c:strRef>
              <c:f>Graphs!$A$20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Graphs!$B$20:$O$20</c:f>
              <c:numCache>
                <c:formatCode>General</c:formatCode>
                <c:ptCount val="14"/>
                <c:pt idx="0">
                  <c:v>0.2014098690835851</c:v>
                </c:pt>
                <c:pt idx="1">
                  <c:v>0.5252525252525253</c:v>
                </c:pt>
                <c:pt idx="2">
                  <c:v>9.0805902383654935E-2</c:v>
                </c:pt>
                <c:pt idx="3">
                  <c:v>0.30802402587401817</c:v>
                </c:pt>
                <c:pt idx="4">
                  <c:v>9.038322487346348E-2</c:v>
                </c:pt>
                <c:pt idx="5">
                  <c:v>0.29644268774703553</c:v>
                </c:pt>
                <c:pt idx="6">
                  <c:v>0.25440313111545992</c:v>
                </c:pt>
                <c:pt idx="7">
                  <c:v>0.21049466245677342</c:v>
                </c:pt>
                <c:pt idx="8">
                  <c:v>0.14310701224359992</c:v>
                </c:pt>
                <c:pt idx="9">
                  <c:v>0.32062700391877447</c:v>
                </c:pt>
                <c:pt idx="10">
                  <c:v>0.33281127642913078</c:v>
                </c:pt>
                <c:pt idx="11">
                  <c:v>0.21110407430863415</c:v>
                </c:pt>
                <c:pt idx="12">
                  <c:v>0.26138096275321282</c:v>
                </c:pt>
                <c:pt idx="13">
                  <c:v>0.21800741225201656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9-473D-8976-A9ED3FD10F01}"/>
            </c:ext>
          </c:extLst>
        </c:ser>
        <c:ser>
          <c:idx val="3"/>
          <c:order val="3"/>
          <c:tx>
            <c:strRef>
              <c:f>Graphs!$A$21</c:f>
              <c:strCache>
                <c:ptCount val="1"/>
                <c:pt idx="0">
                  <c:v>anx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Graphs!$B$21:$O$21</c:f>
              <c:numCache>
                <c:formatCode>General</c:formatCode>
                <c:ptCount val="14"/>
                <c:pt idx="0">
                  <c:v>0.25176233635448136</c:v>
                </c:pt>
                <c:pt idx="1">
                  <c:v>0.20202020202020202</c:v>
                </c:pt>
                <c:pt idx="2">
                  <c:v>9.0805902383654935E-2</c:v>
                </c:pt>
                <c:pt idx="3">
                  <c:v>0.24641922069921451</c:v>
                </c:pt>
                <c:pt idx="4">
                  <c:v>0.23499638467100506</c:v>
                </c:pt>
                <c:pt idx="5">
                  <c:v>0.19762845849802371</c:v>
                </c:pt>
                <c:pt idx="6">
                  <c:v>5.8708414872798431E-2</c:v>
                </c:pt>
                <c:pt idx="7">
                  <c:v>0.16538866335889341</c:v>
                </c:pt>
                <c:pt idx="8">
                  <c:v>7.9503895690888865E-2</c:v>
                </c:pt>
                <c:pt idx="9">
                  <c:v>0.10687566797292483</c:v>
                </c:pt>
                <c:pt idx="10">
                  <c:v>0.11746280344557558</c:v>
                </c:pt>
                <c:pt idx="11">
                  <c:v>8.4441629723453662E-2</c:v>
                </c:pt>
                <c:pt idx="12">
                  <c:v>0</c:v>
                </c:pt>
                <c:pt idx="13">
                  <c:v>0.15260518857641159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9-473D-8976-A9ED3FD10F01}"/>
            </c:ext>
          </c:extLst>
        </c:ser>
        <c:ser>
          <c:idx val="4"/>
          <c:order val="4"/>
          <c:tx>
            <c:strRef>
              <c:f>Graphs!$A$22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Graphs!$B$17:$O$17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Graphs!$B$22:$O$22</c:f>
              <c:numCache>
                <c:formatCode>General</c:formatCode>
                <c:ptCount val="14"/>
                <c:pt idx="0">
                  <c:v>0.2014098690835851</c:v>
                </c:pt>
                <c:pt idx="1">
                  <c:v>0.20202020202020202</c:v>
                </c:pt>
                <c:pt idx="2">
                  <c:v>9.0805902383654935E-2</c:v>
                </c:pt>
                <c:pt idx="3">
                  <c:v>7.7006006468504543E-2</c:v>
                </c:pt>
                <c:pt idx="4">
                  <c:v>0.12653651482284889</c:v>
                </c:pt>
                <c:pt idx="5">
                  <c:v>0.31291172595520422</c:v>
                </c:pt>
                <c:pt idx="6">
                  <c:v>0.13698630136986301</c:v>
                </c:pt>
                <c:pt idx="7">
                  <c:v>0.28567132761990677</c:v>
                </c:pt>
                <c:pt idx="8">
                  <c:v>0.12720623310542217</c:v>
                </c:pt>
                <c:pt idx="9">
                  <c:v>0.26718916993231207</c:v>
                </c:pt>
                <c:pt idx="10">
                  <c:v>0.25450274079874707</c:v>
                </c:pt>
                <c:pt idx="11">
                  <c:v>6.333122229259025E-2</c:v>
                </c:pt>
                <c:pt idx="12">
                  <c:v>0.15247222827270746</c:v>
                </c:pt>
                <c:pt idx="13">
                  <c:v>0.19620667102681491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9-473D-8976-A9ED3FD1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53231"/>
        <c:axId val="1388436479"/>
      </c:lineChart>
      <c:dateAx>
        <c:axId val="1651253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36479"/>
        <c:crosses val="autoZero"/>
        <c:auto val="1"/>
        <c:lblOffset val="100"/>
        <c:baseTimeUnit val="days"/>
      </c:dateAx>
      <c:valAx>
        <c:axId val="13884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Blasio Reasoning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negate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Graphs!$B$25:$O$25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Graphs!$B$26:$O$26</c:f>
              <c:numCache>
                <c:formatCode>General</c:formatCode>
                <c:ptCount val="14"/>
                <c:pt idx="0">
                  <c:v>0.30211480362537763</c:v>
                </c:pt>
                <c:pt idx="1">
                  <c:v>0.5252525252525253</c:v>
                </c:pt>
                <c:pt idx="2">
                  <c:v>0.22701475595913734</c:v>
                </c:pt>
                <c:pt idx="3">
                  <c:v>0.16941321423071001</c:v>
                </c:pt>
                <c:pt idx="4">
                  <c:v>0.21691973969631237</c:v>
                </c:pt>
                <c:pt idx="5">
                  <c:v>0.16469038208168643</c:v>
                </c:pt>
                <c:pt idx="6">
                  <c:v>0.17612524461839532</c:v>
                </c:pt>
                <c:pt idx="7">
                  <c:v>0.19545932942414673</c:v>
                </c:pt>
                <c:pt idx="8">
                  <c:v>0.20671012879631104</c:v>
                </c:pt>
                <c:pt idx="9">
                  <c:v>0.28500178126113285</c:v>
                </c:pt>
                <c:pt idx="10">
                  <c:v>0.15661707126076743</c:v>
                </c:pt>
                <c:pt idx="11">
                  <c:v>0.21110407430863415</c:v>
                </c:pt>
                <c:pt idx="12">
                  <c:v>0.21781746896101067</c:v>
                </c:pt>
                <c:pt idx="13">
                  <c:v>0.17440592980161324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900-BD8E-D62DD45A96BD}"/>
            </c:ext>
          </c:extLst>
        </c:ser>
        <c:ser>
          <c:idx val="1"/>
          <c:order val="1"/>
          <c:tx>
            <c:strRef>
              <c:f>Graphs!$A$27</c:f>
              <c:strCache>
                <c:ptCount val="1"/>
                <c:pt idx="0">
                  <c:v>insight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Graphs!$B$25:$O$25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Graphs!$B$27:$O$27</c:f>
              <c:numCache>
                <c:formatCode>General</c:formatCode>
                <c:ptCount val="14"/>
                <c:pt idx="0">
                  <c:v>0.25176233635448136</c:v>
                </c:pt>
                <c:pt idx="1">
                  <c:v>0.60606060606060608</c:v>
                </c:pt>
                <c:pt idx="2">
                  <c:v>0.68104426787741201</c:v>
                </c:pt>
                <c:pt idx="3">
                  <c:v>1.2320961034960727</c:v>
                </c:pt>
                <c:pt idx="4">
                  <c:v>0.50614605929139556</c:v>
                </c:pt>
                <c:pt idx="5">
                  <c:v>0.62582345191040845</c:v>
                </c:pt>
                <c:pt idx="6">
                  <c:v>0.45009784735812136</c:v>
                </c:pt>
                <c:pt idx="7">
                  <c:v>0.6314839873703203</c:v>
                </c:pt>
                <c:pt idx="8">
                  <c:v>0.34981714103991096</c:v>
                </c:pt>
                <c:pt idx="9">
                  <c:v>0.96188101175632357</c:v>
                </c:pt>
                <c:pt idx="10">
                  <c:v>0.54815974941268597</c:v>
                </c:pt>
                <c:pt idx="11">
                  <c:v>0.65442263035676596</c:v>
                </c:pt>
                <c:pt idx="12">
                  <c:v>0.47919843171422349</c:v>
                </c:pt>
                <c:pt idx="13">
                  <c:v>0.45781556572923476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900-BD8E-D62DD45A96BD}"/>
            </c:ext>
          </c:extLst>
        </c:ser>
        <c:ser>
          <c:idx val="2"/>
          <c:order val="2"/>
          <c:tx>
            <c:strRef>
              <c:f>Graphs!$A$28</c:f>
              <c:strCache>
                <c:ptCount val="1"/>
                <c:pt idx="0">
                  <c:v>cause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Graphs!$B$25:$O$25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Graphs!$B$28:$O$28</c:f>
              <c:numCache>
                <c:formatCode>General</c:formatCode>
                <c:ptCount val="14"/>
                <c:pt idx="0">
                  <c:v>0.60422960725075525</c:v>
                </c:pt>
                <c:pt idx="1">
                  <c:v>0.56565656565656564</c:v>
                </c:pt>
                <c:pt idx="2">
                  <c:v>0.52213393870601588</c:v>
                </c:pt>
                <c:pt idx="3">
                  <c:v>0.52364084398583088</c:v>
                </c:pt>
                <c:pt idx="4">
                  <c:v>0.56037599421547357</c:v>
                </c:pt>
                <c:pt idx="5">
                  <c:v>0.55994729907773388</c:v>
                </c:pt>
                <c:pt idx="6">
                  <c:v>0.56751467710371817</c:v>
                </c:pt>
                <c:pt idx="7">
                  <c:v>0.5262366561419336</c:v>
                </c:pt>
                <c:pt idx="8">
                  <c:v>0.55652726983622203</c:v>
                </c:pt>
                <c:pt idx="9">
                  <c:v>0.65906661916636977</c:v>
                </c:pt>
                <c:pt idx="10">
                  <c:v>0.46985121378230232</c:v>
                </c:pt>
                <c:pt idx="11">
                  <c:v>0.61220181549503905</c:v>
                </c:pt>
                <c:pt idx="12">
                  <c:v>0.41385319102592033</c:v>
                </c:pt>
                <c:pt idx="13">
                  <c:v>0.52321778940483976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900-BD8E-D62DD45A96BD}"/>
            </c:ext>
          </c:extLst>
        </c:ser>
        <c:ser>
          <c:idx val="3"/>
          <c:order val="3"/>
          <c:tx>
            <c:strRef>
              <c:f>Graphs!$A$29</c:f>
              <c:strCache>
                <c:ptCount val="1"/>
                <c:pt idx="0">
                  <c:v>discrep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Graphs!$B$25:$O$25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Graphs!$B$29:$O$29</c:f>
              <c:numCache>
                <c:formatCode>General</c:formatCode>
                <c:ptCount val="14"/>
                <c:pt idx="0">
                  <c:v>0.5538771399798591</c:v>
                </c:pt>
                <c:pt idx="1">
                  <c:v>0.60606060606060608</c:v>
                </c:pt>
                <c:pt idx="2">
                  <c:v>0.52213393870601588</c:v>
                </c:pt>
                <c:pt idx="3">
                  <c:v>0.66225165562913912</c:v>
                </c:pt>
                <c:pt idx="4">
                  <c:v>0.63268257411424433</c:v>
                </c:pt>
                <c:pt idx="5">
                  <c:v>0.54347826086956519</c:v>
                </c:pt>
                <c:pt idx="6">
                  <c:v>0.78277886497064575</c:v>
                </c:pt>
                <c:pt idx="7">
                  <c:v>0.60141332130506686</c:v>
                </c:pt>
                <c:pt idx="8">
                  <c:v>0.77913817777071082</c:v>
                </c:pt>
                <c:pt idx="9">
                  <c:v>0.85500534378339865</c:v>
                </c:pt>
                <c:pt idx="10">
                  <c:v>0.50900548159749415</c:v>
                </c:pt>
                <c:pt idx="11">
                  <c:v>0.4855393709098586</c:v>
                </c:pt>
                <c:pt idx="12">
                  <c:v>0.5881071661947288</c:v>
                </c:pt>
                <c:pt idx="13">
                  <c:v>0.56681927185524306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900-BD8E-D62DD45A96BD}"/>
            </c:ext>
          </c:extLst>
        </c:ser>
        <c:ser>
          <c:idx val="4"/>
          <c:order val="4"/>
          <c:tx>
            <c:strRef>
              <c:f>Graphs!$A$30</c:f>
              <c:strCache>
                <c:ptCount val="1"/>
                <c:pt idx="0">
                  <c:v>tentat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Graphs!$B$25:$O$25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Graphs!$B$30:$O$30</c:f>
              <c:numCache>
                <c:formatCode>General</c:formatCode>
                <c:ptCount val="14"/>
                <c:pt idx="0">
                  <c:v>0.5538771399798591</c:v>
                </c:pt>
                <c:pt idx="1">
                  <c:v>0.68686868686868685</c:v>
                </c:pt>
                <c:pt idx="2">
                  <c:v>0.63564131668558455</c:v>
                </c:pt>
                <c:pt idx="3">
                  <c:v>1.1242876944401663</c:v>
                </c:pt>
                <c:pt idx="4">
                  <c:v>0.65075921908893708</c:v>
                </c:pt>
                <c:pt idx="5">
                  <c:v>0.46113306982872199</c:v>
                </c:pt>
                <c:pt idx="6">
                  <c:v>0.70450097847358129</c:v>
                </c:pt>
                <c:pt idx="7">
                  <c:v>0.78183731769658693</c:v>
                </c:pt>
                <c:pt idx="8">
                  <c:v>0.60422960725075525</c:v>
                </c:pt>
                <c:pt idx="9">
                  <c:v>0.58781617385108664</c:v>
                </c:pt>
                <c:pt idx="10">
                  <c:v>0.50900548159749415</c:v>
                </c:pt>
                <c:pt idx="11">
                  <c:v>0.52776018577158534</c:v>
                </c:pt>
                <c:pt idx="12">
                  <c:v>0.3920714441298192</c:v>
                </c:pt>
                <c:pt idx="13">
                  <c:v>0.58862001308044476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900-BD8E-D62DD45A96BD}"/>
            </c:ext>
          </c:extLst>
        </c:ser>
        <c:ser>
          <c:idx val="5"/>
          <c:order val="5"/>
          <c:tx>
            <c:strRef>
              <c:f>Graphs!$A$31</c:f>
              <c:strCache>
                <c:ptCount val="1"/>
                <c:pt idx="0">
                  <c:v>certain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Graphs!$B$25:$O$25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Graphs!$B$31:$O$31</c:f>
              <c:numCache>
                <c:formatCode>General</c:formatCode>
                <c:ptCount val="14"/>
                <c:pt idx="0">
                  <c:v>0.45317220543806652</c:v>
                </c:pt>
                <c:pt idx="1">
                  <c:v>0.88888888888888884</c:v>
                </c:pt>
                <c:pt idx="2">
                  <c:v>0.43132803632236094</c:v>
                </c:pt>
                <c:pt idx="3">
                  <c:v>0.67765285692284005</c:v>
                </c:pt>
                <c:pt idx="4">
                  <c:v>0.72306579898770784</c:v>
                </c:pt>
                <c:pt idx="5">
                  <c:v>0.39525691699604742</c:v>
                </c:pt>
                <c:pt idx="6">
                  <c:v>0.50880626223091985</c:v>
                </c:pt>
                <c:pt idx="7">
                  <c:v>0.51120132310930688</c:v>
                </c:pt>
                <c:pt idx="8">
                  <c:v>0.66783272380346637</c:v>
                </c:pt>
                <c:pt idx="9">
                  <c:v>0.57000356252226569</c:v>
                </c:pt>
                <c:pt idx="10">
                  <c:v>0.43069694596711039</c:v>
                </c:pt>
                <c:pt idx="11">
                  <c:v>0.59109140806417559</c:v>
                </c:pt>
                <c:pt idx="12">
                  <c:v>0.52276192550642564</c:v>
                </c:pt>
                <c:pt idx="13">
                  <c:v>0.85022890778286464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900-BD8E-D62DD45A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61247"/>
        <c:axId val="1660826575"/>
      </c:lineChart>
      <c:dateAx>
        <c:axId val="16266612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26575"/>
        <c:crosses val="autoZero"/>
        <c:auto val="1"/>
        <c:lblOffset val="100"/>
        <c:baseTimeUnit val="days"/>
      </c:dateAx>
      <c:valAx>
        <c:axId val="16608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Blasio Perceptive, Biological, Relativity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Graphs!$A$35</c:f>
              <c:strCache>
                <c:ptCount val="1"/>
                <c:pt idx="0">
                  <c:v>percept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Graphs!$B$34:$O$34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Graphs!$B$35:$O$35</c:f>
              <c:numCache>
                <c:formatCode>General</c:formatCode>
                <c:ptCount val="14"/>
                <c:pt idx="0">
                  <c:v>0.60422960725075525</c:v>
                </c:pt>
                <c:pt idx="1">
                  <c:v>0.36363636363636365</c:v>
                </c:pt>
                <c:pt idx="2">
                  <c:v>0.54483541430192961</c:v>
                </c:pt>
                <c:pt idx="3">
                  <c:v>0.56984444786693367</c:v>
                </c:pt>
                <c:pt idx="4">
                  <c:v>0.34345625451916123</c:v>
                </c:pt>
                <c:pt idx="5">
                  <c:v>0.60935441370223975</c:v>
                </c:pt>
                <c:pt idx="6">
                  <c:v>0.60665362035225057</c:v>
                </c:pt>
                <c:pt idx="7">
                  <c:v>0.54127198917456021</c:v>
                </c:pt>
                <c:pt idx="8">
                  <c:v>0.34981714103991096</c:v>
                </c:pt>
                <c:pt idx="9">
                  <c:v>0.46312789454934095</c:v>
                </c:pt>
                <c:pt idx="10">
                  <c:v>0.50900548159749415</c:v>
                </c:pt>
                <c:pt idx="11">
                  <c:v>0.4855393709098586</c:v>
                </c:pt>
                <c:pt idx="12">
                  <c:v>0.67523415377913309</c:v>
                </c:pt>
                <c:pt idx="13">
                  <c:v>0.34881185960322647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6-4F9B-93F1-1BB57CD8353D}"/>
            </c:ext>
          </c:extLst>
        </c:ser>
        <c:ser>
          <c:idx val="1"/>
          <c:order val="1"/>
          <c:tx>
            <c:strRef>
              <c:f>Graphs!$A$36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Graphs!$B$34:$O$34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Graphs!$B$36:$O$36</c:f>
              <c:numCache>
                <c:formatCode>General</c:formatCode>
                <c:ptCount val="14"/>
                <c:pt idx="0">
                  <c:v>0.5538771399798591</c:v>
                </c:pt>
                <c:pt idx="1">
                  <c:v>0.72727272727272729</c:v>
                </c:pt>
                <c:pt idx="2">
                  <c:v>1.3166855845629966</c:v>
                </c:pt>
                <c:pt idx="3">
                  <c:v>1.031880486677961</c:v>
                </c:pt>
                <c:pt idx="4">
                  <c:v>1.6630513376717282</c:v>
                </c:pt>
                <c:pt idx="5">
                  <c:v>1.0046113306982871</c:v>
                </c:pt>
                <c:pt idx="6">
                  <c:v>0.95890410958904115</c:v>
                </c:pt>
                <c:pt idx="7">
                  <c:v>1.2028266426101337</c:v>
                </c:pt>
                <c:pt idx="8">
                  <c:v>0.92224519001431071</c:v>
                </c:pt>
                <c:pt idx="9">
                  <c:v>0.90844317776986105</c:v>
                </c:pt>
                <c:pt idx="10">
                  <c:v>0.78308535630383713</c:v>
                </c:pt>
                <c:pt idx="11">
                  <c:v>1.118851593835761</c:v>
                </c:pt>
                <c:pt idx="12">
                  <c:v>1.1544325854933566</c:v>
                </c:pt>
                <c:pt idx="13">
                  <c:v>0.76302594288205805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6-4F9B-93F1-1BB57CD8353D}"/>
            </c:ext>
          </c:extLst>
        </c:ser>
        <c:ser>
          <c:idx val="2"/>
          <c:order val="2"/>
          <c:tx>
            <c:strRef>
              <c:f>Graphs!$A$37</c:f>
              <c:strCache>
                <c:ptCount val="1"/>
                <c:pt idx="0">
                  <c:v>relativ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Graphs!$B$34:$O$34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Graphs!$B$37:$O$37</c:f>
              <c:numCache>
                <c:formatCode>General</c:formatCode>
                <c:ptCount val="14"/>
                <c:pt idx="0">
                  <c:v>6.8982880161127902</c:v>
                </c:pt>
                <c:pt idx="1">
                  <c:v>6.3434343434343443</c:v>
                </c:pt>
                <c:pt idx="2">
                  <c:v>6.9239500567536885</c:v>
                </c:pt>
                <c:pt idx="3">
                  <c:v>5.9602649006622519</c:v>
                </c:pt>
                <c:pt idx="4">
                  <c:v>6.6341287057122198</c:v>
                </c:pt>
                <c:pt idx="5">
                  <c:v>6.7358366271409746</c:v>
                </c:pt>
                <c:pt idx="6">
                  <c:v>6.8101761252446185</c:v>
                </c:pt>
                <c:pt idx="7">
                  <c:v>6.7508645316493752</c:v>
                </c:pt>
                <c:pt idx="8">
                  <c:v>6.0104945142311976</c:v>
                </c:pt>
                <c:pt idx="9">
                  <c:v>5.8781617385108653</c:v>
                </c:pt>
                <c:pt idx="10">
                  <c:v>7.3218480814408764</c:v>
                </c:pt>
                <c:pt idx="11">
                  <c:v>6.2909014143972986</c:v>
                </c:pt>
                <c:pt idx="12">
                  <c:v>6.3167065998693097</c:v>
                </c:pt>
                <c:pt idx="13">
                  <c:v>6.7146282973621103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6-4F9B-93F1-1BB57CD8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693727"/>
        <c:axId val="1660874415"/>
      </c:lineChart>
      <c:dateAx>
        <c:axId val="13986937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74415"/>
        <c:crosses val="autoZero"/>
        <c:auto val="1"/>
        <c:lblOffset val="100"/>
        <c:baseTimeUnit val="days"/>
      </c:dateAx>
      <c:valAx>
        <c:axId val="16608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  <a:r>
              <a:rPr lang="en-US" baseline="0"/>
              <a:t> Blasio Tangibles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Graphs!$A$41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Graphs!$B$41:$O$41</c:f>
              <c:numCache>
                <c:formatCode>General</c:formatCode>
                <c:ptCount val="14"/>
                <c:pt idx="0">
                  <c:v>1.2588116817724069</c:v>
                </c:pt>
                <c:pt idx="1">
                  <c:v>1.2121212121212122</c:v>
                </c:pt>
                <c:pt idx="2">
                  <c:v>1.2031782065834278</c:v>
                </c:pt>
                <c:pt idx="3">
                  <c:v>1.1550900970275682</c:v>
                </c:pt>
                <c:pt idx="4">
                  <c:v>1.4461315979754157</c:v>
                </c:pt>
                <c:pt idx="5">
                  <c:v>1.1034255599472991</c:v>
                </c:pt>
                <c:pt idx="6">
                  <c:v>1.0176125244618397</c:v>
                </c:pt>
                <c:pt idx="7">
                  <c:v>0.93219064802285367</c:v>
                </c:pt>
                <c:pt idx="8">
                  <c:v>1.1766576562251549</c:v>
                </c:pt>
                <c:pt idx="9">
                  <c:v>1.0865692910580691</c:v>
                </c:pt>
                <c:pt idx="10">
                  <c:v>1.859827721221613</c:v>
                </c:pt>
                <c:pt idx="11">
                  <c:v>1.3088452607135319</c:v>
                </c:pt>
                <c:pt idx="12">
                  <c:v>1.2415595730777609</c:v>
                </c:pt>
                <c:pt idx="13">
                  <c:v>1.591454109439721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7-4AC2-9954-50A23DB8F570}"/>
            </c:ext>
          </c:extLst>
        </c:ser>
        <c:ser>
          <c:idx val="1"/>
          <c:order val="1"/>
          <c:tx>
            <c:strRef>
              <c:f>Graphs!$A$42</c:f>
              <c:strCache>
                <c:ptCount val="1"/>
                <c:pt idx="0">
                  <c:v>achieve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Graphs!$B$42:$O$42</c:f>
              <c:numCache>
                <c:formatCode>General</c:formatCode>
                <c:ptCount val="14"/>
                <c:pt idx="0">
                  <c:v>1.3091641490433032</c:v>
                </c:pt>
                <c:pt idx="1">
                  <c:v>0.96969696969696972</c:v>
                </c:pt>
                <c:pt idx="2">
                  <c:v>0.9307604994324632</c:v>
                </c:pt>
                <c:pt idx="3">
                  <c:v>0.75465886339134447</c:v>
                </c:pt>
                <c:pt idx="4">
                  <c:v>1.3015184381778742</c:v>
                </c:pt>
                <c:pt idx="5">
                  <c:v>0.95520421607378125</c:v>
                </c:pt>
                <c:pt idx="6">
                  <c:v>1.0567514677103718</c:v>
                </c:pt>
                <c:pt idx="7">
                  <c:v>1.0224026462186138</c:v>
                </c:pt>
                <c:pt idx="8">
                  <c:v>1.2243599936396883</c:v>
                </c:pt>
                <c:pt idx="9">
                  <c:v>1.2112575703598147</c:v>
                </c:pt>
                <c:pt idx="10">
                  <c:v>1.350822239624119</c:v>
                </c:pt>
                <c:pt idx="11">
                  <c:v>1.3932868904369855</c:v>
                </c:pt>
                <c:pt idx="12">
                  <c:v>1.1544325854933566</c:v>
                </c:pt>
                <c:pt idx="13">
                  <c:v>1.0028340963592761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7-4AC2-9954-50A23DB8F570}"/>
            </c:ext>
          </c:extLst>
        </c:ser>
        <c:ser>
          <c:idx val="2"/>
          <c:order val="2"/>
          <c:tx>
            <c:strRef>
              <c:f>Graphs!$A$43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Graphs!$B$43:$O$43</c:f>
              <c:numCache>
                <c:formatCode>General</c:formatCode>
                <c:ptCount val="14"/>
                <c:pt idx="0">
                  <c:v>0.4028197381671702</c:v>
                </c:pt>
                <c:pt idx="1">
                  <c:v>0.44444444444444442</c:v>
                </c:pt>
                <c:pt idx="2">
                  <c:v>0.36322360953461974</c:v>
                </c:pt>
                <c:pt idx="3">
                  <c:v>0.23101801940551364</c:v>
                </c:pt>
                <c:pt idx="4">
                  <c:v>0.34345625451916123</c:v>
                </c:pt>
                <c:pt idx="5">
                  <c:v>0.39525691699604742</c:v>
                </c:pt>
                <c:pt idx="6">
                  <c:v>0.17612524461839532</c:v>
                </c:pt>
                <c:pt idx="7">
                  <c:v>0.30070666065253343</c:v>
                </c:pt>
                <c:pt idx="8">
                  <c:v>0.36571792017808868</c:v>
                </c:pt>
                <c:pt idx="9">
                  <c:v>0.24937655860349126</c:v>
                </c:pt>
                <c:pt idx="10">
                  <c:v>0.17619420516836334</c:v>
                </c:pt>
                <c:pt idx="11">
                  <c:v>0.33776651889381465</c:v>
                </c:pt>
                <c:pt idx="12">
                  <c:v>0.3920714441298192</c:v>
                </c:pt>
                <c:pt idx="13">
                  <c:v>0.52321778940483976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7-4AC2-9954-50A23DB8F570}"/>
            </c:ext>
          </c:extLst>
        </c:ser>
        <c:ser>
          <c:idx val="3"/>
          <c:order val="3"/>
          <c:tx>
            <c:strRef>
              <c:f>Graphs!$A$44</c:f>
              <c:strCache>
                <c:ptCount val="1"/>
                <c:pt idx="0">
                  <c:v>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Graphs!$B$44:$O$44</c:f>
              <c:numCache>
                <c:formatCode>General</c:formatCode>
                <c:ptCount val="14"/>
                <c:pt idx="0">
                  <c:v>0.30211480362537763</c:v>
                </c:pt>
                <c:pt idx="1">
                  <c:v>0.1616161616161616</c:v>
                </c:pt>
                <c:pt idx="2">
                  <c:v>0.2497162315550511</c:v>
                </c:pt>
                <c:pt idx="3">
                  <c:v>0.18481441552441089</c:v>
                </c:pt>
                <c:pt idx="4">
                  <c:v>0.19884309472161968</c:v>
                </c:pt>
                <c:pt idx="5">
                  <c:v>0.31291172595520422</c:v>
                </c:pt>
                <c:pt idx="6">
                  <c:v>0.29354207436399216</c:v>
                </c:pt>
                <c:pt idx="7">
                  <c:v>0.31574199368516015</c:v>
                </c:pt>
                <c:pt idx="8">
                  <c:v>0.41342025759262208</c:v>
                </c:pt>
                <c:pt idx="9">
                  <c:v>0.28500178126113285</c:v>
                </c:pt>
                <c:pt idx="10">
                  <c:v>0.13703993735317149</c:v>
                </c:pt>
                <c:pt idx="11">
                  <c:v>0.33776651889381465</c:v>
                </c:pt>
                <c:pt idx="12">
                  <c:v>0.34850795033761711</c:v>
                </c:pt>
                <c:pt idx="13">
                  <c:v>0.28340963592762153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7-4AC2-9954-50A23DB8F570}"/>
            </c:ext>
          </c:extLst>
        </c:ser>
        <c:ser>
          <c:idx val="4"/>
          <c:order val="4"/>
          <c:tx>
            <c:strRef>
              <c:f>Graphs!$A$45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Graphs!$B$45:$O$45</c:f>
              <c:numCache>
                <c:formatCode>General</c:formatCode>
                <c:ptCount val="14"/>
                <c:pt idx="0">
                  <c:v>0.50352467270896273</c:v>
                </c:pt>
                <c:pt idx="1">
                  <c:v>0.24242424242424243</c:v>
                </c:pt>
                <c:pt idx="2">
                  <c:v>0.15891032917139614</c:v>
                </c:pt>
                <c:pt idx="3">
                  <c:v>7.7006006468504543E-2</c:v>
                </c:pt>
                <c:pt idx="4">
                  <c:v>0.21691973969631237</c:v>
                </c:pt>
                <c:pt idx="5">
                  <c:v>0.49407114624505932</c:v>
                </c:pt>
                <c:pt idx="6">
                  <c:v>0.29354207436399216</c:v>
                </c:pt>
                <c:pt idx="7">
                  <c:v>0.30070666065253343</c:v>
                </c:pt>
                <c:pt idx="8">
                  <c:v>0.60422960725075525</c:v>
                </c:pt>
                <c:pt idx="9">
                  <c:v>0.42750267189169933</c:v>
                </c:pt>
                <c:pt idx="10">
                  <c:v>0.23492560689115116</c:v>
                </c:pt>
                <c:pt idx="11">
                  <c:v>0.253324889170361</c:v>
                </c:pt>
                <c:pt idx="12">
                  <c:v>0.21781746896101067</c:v>
                </c:pt>
                <c:pt idx="13">
                  <c:v>0.17440592980161324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7-4AC2-9954-50A23DB8F570}"/>
            </c:ext>
          </c:extLst>
        </c:ser>
        <c:ser>
          <c:idx val="5"/>
          <c:order val="5"/>
          <c:tx>
            <c:strRef>
              <c:f>Graphs!$A$46</c:f>
              <c:strCache>
                <c:ptCount val="1"/>
                <c:pt idx="0">
                  <c:v>relig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Graphs!$B$46:$O$46</c:f>
              <c:numCache>
                <c:formatCode>General</c:formatCode>
                <c:ptCount val="14"/>
                <c:pt idx="0">
                  <c:v>5.0352467270896276E-2</c:v>
                </c:pt>
                <c:pt idx="1">
                  <c:v>8.0808080808080801E-2</c:v>
                </c:pt>
                <c:pt idx="2">
                  <c:v>0</c:v>
                </c:pt>
                <c:pt idx="3">
                  <c:v>3.0802402587401814E-2</c:v>
                </c:pt>
                <c:pt idx="4">
                  <c:v>5.4229934924078092E-2</c:v>
                </c:pt>
                <c:pt idx="5">
                  <c:v>6.5876152832674575E-2</c:v>
                </c:pt>
                <c:pt idx="6">
                  <c:v>0</c:v>
                </c:pt>
                <c:pt idx="7">
                  <c:v>0.12028266426101339</c:v>
                </c:pt>
                <c:pt idx="8">
                  <c:v>0.14310701224359992</c:v>
                </c:pt>
                <c:pt idx="9">
                  <c:v>0.10687566797292483</c:v>
                </c:pt>
                <c:pt idx="10">
                  <c:v>0</c:v>
                </c:pt>
                <c:pt idx="11">
                  <c:v>2.1110407430863416E-2</c:v>
                </c:pt>
                <c:pt idx="12">
                  <c:v>4.3563493792202139E-2</c:v>
                </c:pt>
                <c:pt idx="13">
                  <c:v>0.13080444735120994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7-4AC2-9954-50A23DB8F570}"/>
            </c:ext>
          </c:extLst>
        </c:ser>
        <c:ser>
          <c:idx val="6"/>
          <c:order val="6"/>
          <c:tx>
            <c:strRef>
              <c:f>Graphs!$A$47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Graphs!$B$47:$O$47</c:f>
              <c:numCache>
                <c:formatCode>General</c:formatCode>
                <c:ptCount val="14"/>
                <c:pt idx="0">
                  <c:v>0</c:v>
                </c:pt>
                <c:pt idx="1">
                  <c:v>0.20202020202020202</c:v>
                </c:pt>
                <c:pt idx="2">
                  <c:v>6.8104426787741201E-2</c:v>
                </c:pt>
                <c:pt idx="3">
                  <c:v>6.1604805174803628E-2</c:v>
                </c:pt>
                <c:pt idx="4">
                  <c:v>1.8076644974692697E-2</c:v>
                </c:pt>
                <c:pt idx="5">
                  <c:v>8.2345191040843216E-2</c:v>
                </c:pt>
                <c:pt idx="6">
                  <c:v>3.9138943248532287E-2</c:v>
                </c:pt>
                <c:pt idx="7">
                  <c:v>0.12028266426101339</c:v>
                </c:pt>
                <c:pt idx="8">
                  <c:v>3.1801558276355543E-2</c:v>
                </c:pt>
                <c:pt idx="9">
                  <c:v>3.5625222657641606E-2</c:v>
                </c:pt>
                <c:pt idx="10">
                  <c:v>5.873140172278779E-2</c:v>
                </c:pt>
                <c:pt idx="11">
                  <c:v>8.4441629723453662E-2</c:v>
                </c:pt>
                <c:pt idx="12">
                  <c:v>0</c:v>
                </c:pt>
                <c:pt idx="13">
                  <c:v>2.1800741225201654E-2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C7-4AC2-9954-50A23DB8F570}"/>
            </c:ext>
          </c:extLst>
        </c:ser>
        <c:ser>
          <c:idx val="7"/>
          <c:order val="7"/>
          <c:tx>
            <c:strRef>
              <c:f>Graphs!$A$48</c:f>
              <c:strCache>
                <c:ptCount val="1"/>
                <c:pt idx="0">
                  <c:v>family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Graphs!$B$48:$O$48</c:f>
              <c:numCache>
                <c:formatCode>General</c:formatCode>
                <c:ptCount val="14"/>
                <c:pt idx="0">
                  <c:v>0.30211480362537763</c:v>
                </c:pt>
                <c:pt idx="1">
                  <c:v>8.0808080808080801E-2</c:v>
                </c:pt>
                <c:pt idx="2">
                  <c:v>0.2497162315550511</c:v>
                </c:pt>
                <c:pt idx="3">
                  <c:v>0.13861081164330818</c:v>
                </c:pt>
                <c:pt idx="4">
                  <c:v>5.4229934924078092E-2</c:v>
                </c:pt>
                <c:pt idx="5">
                  <c:v>0.16469038208168643</c:v>
                </c:pt>
                <c:pt idx="6">
                  <c:v>5.8708414872798431E-2</c:v>
                </c:pt>
                <c:pt idx="7">
                  <c:v>0.12028266426101339</c:v>
                </c:pt>
                <c:pt idx="8">
                  <c:v>6.3603116552711086E-2</c:v>
                </c:pt>
                <c:pt idx="9">
                  <c:v>1.7812611328820803E-2</c:v>
                </c:pt>
                <c:pt idx="10">
                  <c:v>5.873140172278779E-2</c:v>
                </c:pt>
                <c:pt idx="11">
                  <c:v>4.2220814861726831E-2</c:v>
                </c:pt>
                <c:pt idx="12">
                  <c:v>0.1960357220649096</c:v>
                </c:pt>
                <c:pt idx="13">
                  <c:v>0.17440592980161324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C7-4AC2-9954-50A23DB8F570}"/>
            </c:ext>
          </c:extLst>
        </c:ser>
        <c:ser>
          <c:idx val="8"/>
          <c:order val="8"/>
          <c:tx>
            <c:strRef>
              <c:f>Graphs!$A$49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Graphs!$B$49:$O$49</c:f>
              <c:numCache>
                <c:formatCode>General</c:formatCode>
                <c:ptCount val="14"/>
                <c:pt idx="0">
                  <c:v>0.10070493454179255</c:v>
                </c:pt>
                <c:pt idx="1">
                  <c:v>4.0404040404040401E-2</c:v>
                </c:pt>
                <c:pt idx="2">
                  <c:v>4.5402951191827468E-2</c:v>
                </c:pt>
                <c:pt idx="3">
                  <c:v>4.6203603881102721E-2</c:v>
                </c:pt>
                <c:pt idx="4">
                  <c:v>0.14461315979754158</c:v>
                </c:pt>
                <c:pt idx="5">
                  <c:v>8.2345191040843216E-2</c:v>
                </c:pt>
                <c:pt idx="6">
                  <c:v>5.8708414872798431E-2</c:v>
                </c:pt>
                <c:pt idx="7">
                  <c:v>0.13531799729364005</c:v>
                </c:pt>
                <c:pt idx="8">
                  <c:v>0.14310701224359992</c:v>
                </c:pt>
                <c:pt idx="9">
                  <c:v>5.3437833986462416E-2</c:v>
                </c:pt>
                <c:pt idx="10">
                  <c:v>5.873140172278779E-2</c:v>
                </c:pt>
                <c:pt idx="11">
                  <c:v>0.16888325944690732</c:v>
                </c:pt>
                <c:pt idx="12">
                  <c:v>2.1781746896101069E-2</c:v>
                </c:pt>
                <c:pt idx="13">
                  <c:v>0.15260518857641159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C7-4AC2-9954-50A23DB8F570}"/>
            </c:ext>
          </c:extLst>
        </c:ser>
        <c:ser>
          <c:idx val="9"/>
          <c:order val="9"/>
          <c:tx>
            <c:strRef>
              <c:f>Graphs!$A$50</c:f>
              <c:strCache>
                <c:ptCount val="1"/>
                <c:pt idx="0">
                  <c:v>humans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Graphs!$B$50:$O$50</c:f>
              <c:numCache>
                <c:formatCode>General</c:formatCode>
                <c:ptCount val="14"/>
                <c:pt idx="0">
                  <c:v>0.2014098690835851</c:v>
                </c:pt>
                <c:pt idx="1">
                  <c:v>0.40404040404040403</c:v>
                </c:pt>
                <c:pt idx="2">
                  <c:v>0.68104426787741201</c:v>
                </c:pt>
                <c:pt idx="3">
                  <c:v>0.2926228245803173</c:v>
                </c:pt>
                <c:pt idx="4">
                  <c:v>0.36153289949385392</c:v>
                </c:pt>
                <c:pt idx="5">
                  <c:v>0.27997364953886694</c:v>
                </c:pt>
                <c:pt idx="6">
                  <c:v>0.29354207436399216</c:v>
                </c:pt>
                <c:pt idx="7">
                  <c:v>0.31574199368516015</c:v>
                </c:pt>
                <c:pt idx="8">
                  <c:v>0.22261090793448879</c:v>
                </c:pt>
                <c:pt idx="9">
                  <c:v>0.17812611328820804</c:v>
                </c:pt>
                <c:pt idx="10">
                  <c:v>0.23492560689115116</c:v>
                </c:pt>
                <c:pt idx="11">
                  <c:v>0.33776651889381465</c:v>
                </c:pt>
                <c:pt idx="12">
                  <c:v>0.28316270964931389</c:v>
                </c:pt>
                <c:pt idx="13">
                  <c:v>0.41421408327883147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C7-4AC2-9954-50A23DB8F570}"/>
            </c:ext>
          </c:extLst>
        </c:ser>
        <c:ser>
          <c:idx val="10"/>
          <c:order val="10"/>
          <c:tx>
            <c:strRef>
              <c:f>Graphs!$A$51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Graphs!$B$40:$O$40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Graphs!$B$51:$O$51</c:f>
              <c:numCache>
                <c:formatCode>General</c:formatCode>
                <c:ptCount val="14"/>
                <c:pt idx="0">
                  <c:v>0.30211480362537763</c:v>
                </c:pt>
                <c:pt idx="1">
                  <c:v>0.64646464646464641</c:v>
                </c:pt>
                <c:pt idx="2">
                  <c:v>1.0896708286038592</c:v>
                </c:pt>
                <c:pt idx="3">
                  <c:v>0.69305405821654087</c:v>
                </c:pt>
                <c:pt idx="4">
                  <c:v>0.86767895878524948</c:v>
                </c:pt>
                <c:pt idx="5">
                  <c:v>0.51054018445322791</c:v>
                </c:pt>
                <c:pt idx="6">
                  <c:v>0.802348336594912</c:v>
                </c:pt>
                <c:pt idx="7">
                  <c:v>0.72169598556608028</c:v>
                </c:pt>
                <c:pt idx="8">
                  <c:v>0.41342025759262208</c:v>
                </c:pt>
                <c:pt idx="9">
                  <c:v>0.53437833986462413</c:v>
                </c:pt>
                <c:pt idx="10">
                  <c:v>0.46985121378230232</c:v>
                </c:pt>
                <c:pt idx="11">
                  <c:v>0.69664344521849275</c:v>
                </c:pt>
                <c:pt idx="12">
                  <c:v>0.84948812894794157</c:v>
                </c:pt>
                <c:pt idx="13">
                  <c:v>0.45781556572923476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C7-4AC2-9954-50A23DB8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37231"/>
        <c:axId val="1660867759"/>
      </c:lineChart>
      <c:dateAx>
        <c:axId val="1651237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67759"/>
        <c:crosses val="autoZero"/>
        <c:auto val="1"/>
        <c:lblOffset val="100"/>
        <c:baseTimeUnit val="days"/>
      </c:dateAx>
      <c:valAx>
        <c:axId val="16608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289560</xdr:colOff>
      <xdr:row>0</xdr:row>
      <xdr:rowOff>68580</xdr:rowOff>
    </xdr:from>
    <xdr:to>
      <xdr:col>24</xdr:col>
      <xdr:colOff>594360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29D7-7606-4F36-995B-64D86ED1C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156210</xdr:rowOff>
    </xdr:from>
    <xdr:to>
      <xdr:col>23</xdr:col>
      <xdr:colOff>304800</xdr:colOff>
      <xdr:row>29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539C7-DED4-4EB4-9F8F-16E3DFC2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125730</xdr:rowOff>
    </xdr:from>
    <xdr:to>
      <xdr:col>23</xdr:col>
      <xdr:colOff>304800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F1EC0-9609-45E3-A924-AE7733FAE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44</xdr:row>
      <xdr:rowOff>80010</xdr:rowOff>
    </xdr:from>
    <xdr:to>
      <xdr:col>23</xdr:col>
      <xdr:colOff>304800</xdr:colOff>
      <xdr:row>59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1FEC8-1869-4004-A912-D0BA8F8D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51</xdr:row>
      <xdr:rowOff>163830</xdr:rowOff>
    </xdr:from>
    <xdr:to>
      <xdr:col>16</xdr:col>
      <xdr:colOff>0</xdr:colOff>
      <xdr:row>66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B4C75-CD09-4A5F-9546-CFE110565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66</xdr:row>
      <xdr:rowOff>156210</xdr:rowOff>
    </xdr:from>
    <xdr:to>
      <xdr:col>16</xdr:col>
      <xdr:colOff>0</xdr:colOff>
      <xdr:row>81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B310E0-372A-460C-967D-363BC9DD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2BCB-F734-44A2-B235-B46AD24E7231}">
  <dimension ref="A1:U67"/>
  <sheetViews>
    <sheetView workbookViewId="0">
      <selection sqref="A1:XFD1"/>
    </sheetView>
  </sheetViews>
  <sheetFormatPr defaultRowHeight="14.4" x14ac:dyDescent="0.3"/>
  <sheetData>
    <row r="1" spans="1:17" ht="15" thickBot="1" x14ac:dyDescent="0.35">
      <c r="B1" s="5">
        <v>43883</v>
      </c>
      <c r="C1" s="5">
        <v>43890</v>
      </c>
      <c r="D1" s="3">
        <v>43897</v>
      </c>
      <c r="E1" s="3">
        <v>43904</v>
      </c>
      <c r="F1" s="3">
        <v>43911</v>
      </c>
      <c r="G1" s="3">
        <v>43918</v>
      </c>
      <c r="H1" s="3">
        <v>43925</v>
      </c>
      <c r="I1" s="3">
        <v>43932</v>
      </c>
      <c r="J1" s="3">
        <v>43939</v>
      </c>
      <c r="K1" s="3">
        <v>43946</v>
      </c>
      <c r="L1" s="3">
        <v>43953</v>
      </c>
      <c r="M1" s="3">
        <v>43960</v>
      </c>
      <c r="N1" s="3">
        <v>43967</v>
      </c>
      <c r="O1" s="3">
        <v>43976</v>
      </c>
      <c r="Q1" t="s">
        <v>74</v>
      </c>
    </row>
    <row r="2" spans="1:17" ht="15" thickBot="1" x14ac:dyDescent="0.35">
      <c r="A2" t="s">
        <v>1</v>
      </c>
      <c r="B2">
        <v>26</v>
      </c>
      <c r="C2">
        <v>24</v>
      </c>
      <c r="D2" s="1">
        <v>41</v>
      </c>
      <c r="E2" s="1">
        <v>49</v>
      </c>
      <c r="F2" s="1">
        <v>72</v>
      </c>
      <c r="G2" s="1">
        <v>58</v>
      </c>
      <c r="H2" s="1">
        <v>54</v>
      </c>
      <c r="I2" s="1">
        <v>68</v>
      </c>
      <c r="J2" s="1">
        <v>77</v>
      </c>
      <c r="K2" s="1">
        <v>68</v>
      </c>
      <c r="L2" s="1">
        <v>69</v>
      </c>
      <c r="M2" s="1">
        <v>66</v>
      </c>
      <c r="N2" s="1">
        <v>53</v>
      </c>
      <c r="O2">
        <v>46</v>
      </c>
      <c r="Q2">
        <v>771</v>
      </c>
    </row>
    <row r="3" spans="1:17" x14ac:dyDescent="0.3">
      <c r="A3" t="s">
        <v>2</v>
      </c>
      <c r="B3">
        <v>22</v>
      </c>
      <c r="C3">
        <v>23</v>
      </c>
      <c r="D3">
        <v>35</v>
      </c>
      <c r="E3">
        <v>77</v>
      </c>
      <c r="F3">
        <v>57</v>
      </c>
      <c r="G3">
        <v>90</v>
      </c>
      <c r="H3">
        <v>52</v>
      </c>
      <c r="I3">
        <v>82</v>
      </c>
      <c r="J3">
        <v>78</v>
      </c>
      <c r="K3">
        <v>72</v>
      </c>
      <c r="L3">
        <v>65</v>
      </c>
      <c r="M3">
        <v>58</v>
      </c>
      <c r="N3">
        <v>51</v>
      </c>
      <c r="O3">
        <v>48</v>
      </c>
      <c r="Q3">
        <v>810</v>
      </c>
    </row>
    <row r="4" spans="1:17" x14ac:dyDescent="0.3">
      <c r="A4" t="s">
        <v>3</v>
      </c>
      <c r="B4">
        <v>45</v>
      </c>
      <c r="C4">
        <v>54</v>
      </c>
      <c r="D4">
        <v>55</v>
      </c>
      <c r="E4">
        <v>116</v>
      </c>
      <c r="F4">
        <v>122</v>
      </c>
      <c r="G4">
        <v>123</v>
      </c>
      <c r="H4">
        <v>100</v>
      </c>
      <c r="I4">
        <v>143</v>
      </c>
      <c r="J4">
        <v>128</v>
      </c>
      <c r="K4">
        <v>110</v>
      </c>
      <c r="L4">
        <v>100</v>
      </c>
      <c r="M4">
        <v>116</v>
      </c>
      <c r="N4">
        <v>106</v>
      </c>
      <c r="O4">
        <v>108</v>
      </c>
      <c r="Q4">
        <v>1426</v>
      </c>
    </row>
    <row r="5" spans="1:17" x14ac:dyDescent="0.3">
      <c r="A5" t="s">
        <v>4</v>
      </c>
      <c r="B5">
        <v>4</v>
      </c>
      <c r="C5">
        <v>13</v>
      </c>
      <c r="D5">
        <v>4</v>
      </c>
      <c r="E5">
        <v>20</v>
      </c>
      <c r="F5">
        <v>5</v>
      </c>
      <c r="G5">
        <v>18</v>
      </c>
      <c r="H5">
        <v>13</v>
      </c>
      <c r="I5">
        <v>14</v>
      </c>
      <c r="J5">
        <v>9</v>
      </c>
      <c r="K5">
        <v>18</v>
      </c>
      <c r="L5">
        <v>17</v>
      </c>
      <c r="M5">
        <v>10</v>
      </c>
      <c r="N5">
        <v>12</v>
      </c>
      <c r="O5">
        <v>10</v>
      </c>
      <c r="Q5">
        <v>167</v>
      </c>
    </row>
    <row r="6" spans="1:17" x14ac:dyDescent="0.3">
      <c r="A6" t="s">
        <v>5</v>
      </c>
      <c r="B6">
        <v>5</v>
      </c>
      <c r="C6">
        <v>5</v>
      </c>
      <c r="D6">
        <v>4</v>
      </c>
      <c r="E6">
        <v>16</v>
      </c>
      <c r="F6">
        <v>13</v>
      </c>
      <c r="G6">
        <v>12</v>
      </c>
      <c r="H6">
        <v>3</v>
      </c>
      <c r="I6">
        <v>11</v>
      </c>
      <c r="J6">
        <v>5</v>
      </c>
      <c r="K6">
        <v>6</v>
      </c>
      <c r="L6">
        <v>6</v>
      </c>
      <c r="M6">
        <v>4</v>
      </c>
      <c r="N6">
        <v>0</v>
      </c>
      <c r="O6">
        <v>7</v>
      </c>
      <c r="Q6">
        <v>97</v>
      </c>
    </row>
    <row r="7" spans="1:17" x14ac:dyDescent="0.3">
      <c r="A7" t="s">
        <v>6</v>
      </c>
      <c r="B7">
        <v>56</v>
      </c>
      <c r="C7">
        <v>79</v>
      </c>
      <c r="D7">
        <v>117</v>
      </c>
      <c r="E7">
        <v>166</v>
      </c>
      <c r="F7">
        <v>132</v>
      </c>
      <c r="G7">
        <v>153</v>
      </c>
      <c r="H7">
        <v>146</v>
      </c>
      <c r="I7">
        <v>180</v>
      </c>
      <c r="J7">
        <v>174</v>
      </c>
      <c r="K7">
        <v>130</v>
      </c>
      <c r="L7">
        <v>139</v>
      </c>
      <c r="M7">
        <v>149</v>
      </c>
      <c r="N7">
        <v>126</v>
      </c>
      <c r="O7">
        <v>107</v>
      </c>
      <c r="Q7">
        <v>1854</v>
      </c>
    </row>
    <row r="8" spans="1:17" x14ac:dyDescent="0.3">
      <c r="A8" t="s">
        <v>7</v>
      </c>
      <c r="B8">
        <v>0</v>
      </c>
      <c r="C8">
        <v>0</v>
      </c>
      <c r="D8">
        <v>0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3</v>
      </c>
      <c r="O8">
        <v>0</v>
      </c>
      <c r="Q8">
        <v>9</v>
      </c>
    </row>
    <row r="9" spans="1:17" x14ac:dyDescent="0.3">
      <c r="A9" t="s">
        <v>8</v>
      </c>
      <c r="B9">
        <v>57</v>
      </c>
      <c r="C9">
        <v>81</v>
      </c>
      <c r="D9">
        <v>142</v>
      </c>
      <c r="E9">
        <v>200</v>
      </c>
      <c r="F9">
        <v>163</v>
      </c>
      <c r="G9">
        <v>176</v>
      </c>
      <c r="H9">
        <v>151</v>
      </c>
      <c r="I9">
        <v>210</v>
      </c>
      <c r="J9">
        <v>187</v>
      </c>
      <c r="K9">
        <v>186</v>
      </c>
      <c r="L9">
        <v>158</v>
      </c>
      <c r="M9">
        <v>122</v>
      </c>
      <c r="N9">
        <v>143</v>
      </c>
      <c r="O9">
        <v>146</v>
      </c>
      <c r="Q9">
        <v>2122</v>
      </c>
    </row>
    <row r="10" spans="1:17" x14ac:dyDescent="0.3">
      <c r="A10" t="s">
        <v>9</v>
      </c>
      <c r="B10">
        <v>11</v>
      </c>
      <c r="C10">
        <v>18</v>
      </c>
      <c r="D10">
        <v>58</v>
      </c>
      <c r="E10">
        <v>67</v>
      </c>
      <c r="F10">
        <v>92</v>
      </c>
      <c r="G10">
        <v>61</v>
      </c>
      <c r="H10">
        <v>49</v>
      </c>
      <c r="I10">
        <v>80</v>
      </c>
      <c r="J10">
        <v>58</v>
      </c>
      <c r="K10">
        <v>51</v>
      </c>
      <c r="L10">
        <v>40</v>
      </c>
      <c r="M10">
        <v>53</v>
      </c>
      <c r="N10">
        <v>53</v>
      </c>
      <c r="O10">
        <v>35</v>
      </c>
      <c r="Q10">
        <v>726</v>
      </c>
    </row>
    <row r="11" spans="1:17" x14ac:dyDescent="0.3">
      <c r="A11" t="s">
        <v>10</v>
      </c>
      <c r="B11">
        <v>2</v>
      </c>
      <c r="C11">
        <v>2</v>
      </c>
      <c r="D11">
        <v>9</v>
      </c>
      <c r="E11">
        <v>17</v>
      </c>
      <c r="F11">
        <v>10</v>
      </c>
      <c r="G11">
        <v>10</v>
      </c>
      <c r="H11">
        <v>5</v>
      </c>
      <c r="I11">
        <v>13</v>
      </c>
      <c r="J11">
        <v>9</v>
      </c>
      <c r="K11">
        <v>11</v>
      </c>
      <c r="L11">
        <v>11</v>
      </c>
      <c r="M11">
        <v>14</v>
      </c>
      <c r="N11">
        <v>7</v>
      </c>
      <c r="O11">
        <v>7</v>
      </c>
      <c r="Q11">
        <v>127</v>
      </c>
    </row>
    <row r="12" spans="1:17" x14ac:dyDescent="0.3">
      <c r="A12" t="s">
        <v>11</v>
      </c>
      <c r="B12">
        <v>12</v>
      </c>
      <c r="C12">
        <v>14</v>
      </c>
      <c r="D12">
        <v>23</v>
      </c>
      <c r="E12">
        <v>34</v>
      </c>
      <c r="F12">
        <v>31</v>
      </c>
      <c r="G12">
        <v>34</v>
      </c>
      <c r="H12">
        <v>29</v>
      </c>
      <c r="I12">
        <v>35</v>
      </c>
      <c r="J12">
        <v>35</v>
      </c>
      <c r="K12">
        <v>37</v>
      </c>
      <c r="L12">
        <v>24</v>
      </c>
      <c r="M12">
        <v>29</v>
      </c>
      <c r="N12">
        <v>19</v>
      </c>
      <c r="O12">
        <v>24</v>
      </c>
      <c r="Q12">
        <v>380</v>
      </c>
    </row>
    <row r="13" spans="1:17" x14ac:dyDescent="0.3">
      <c r="A13" t="s">
        <v>12</v>
      </c>
      <c r="B13">
        <v>9</v>
      </c>
      <c r="C13">
        <v>22</v>
      </c>
      <c r="D13">
        <v>19</v>
      </c>
      <c r="E13">
        <v>44</v>
      </c>
      <c r="F13">
        <v>40</v>
      </c>
      <c r="G13">
        <v>24</v>
      </c>
      <c r="H13">
        <v>26</v>
      </c>
      <c r="I13">
        <v>34</v>
      </c>
      <c r="J13">
        <v>42</v>
      </c>
      <c r="K13">
        <v>32</v>
      </c>
      <c r="L13">
        <v>22</v>
      </c>
      <c r="M13">
        <v>28</v>
      </c>
      <c r="N13">
        <v>24</v>
      </c>
      <c r="O13">
        <v>39</v>
      </c>
      <c r="Q13">
        <v>405</v>
      </c>
    </row>
    <row r="14" spans="1:17" x14ac:dyDescent="0.3">
      <c r="A14" t="s">
        <v>13</v>
      </c>
      <c r="B14">
        <v>117</v>
      </c>
      <c r="C14">
        <v>159</v>
      </c>
      <c r="D14">
        <v>298</v>
      </c>
      <c r="E14">
        <v>465</v>
      </c>
      <c r="F14">
        <v>375</v>
      </c>
      <c r="G14">
        <v>380</v>
      </c>
      <c r="H14">
        <v>321</v>
      </c>
      <c r="I14">
        <v>391</v>
      </c>
      <c r="J14">
        <v>392</v>
      </c>
      <c r="K14">
        <v>371</v>
      </c>
      <c r="L14">
        <v>328</v>
      </c>
      <c r="M14">
        <v>303</v>
      </c>
      <c r="N14">
        <v>283</v>
      </c>
      <c r="O14">
        <v>291</v>
      </c>
      <c r="Q14">
        <v>4474</v>
      </c>
    </row>
    <row r="15" spans="1:17" x14ac:dyDescent="0.3">
      <c r="A15" t="s">
        <v>14</v>
      </c>
      <c r="B15">
        <v>30</v>
      </c>
      <c r="C15">
        <v>48</v>
      </c>
      <c r="D15">
        <v>89</v>
      </c>
      <c r="E15">
        <v>144</v>
      </c>
      <c r="F15">
        <v>108</v>
      </c>
      <c r="G15">
        <v>111</v>
      </c>
      <c r="H15">
        <v>127</v>
      </c>
      <c r="I15">
        <v>133</v>
      </c>
      <c r="J15">
        <v>128</v>
      </c>
      <c r="K15">
        <v>113</v>
      </c>
      <c r="L15">
        <v>94</v>
      </c>
      <c r="M15">
        <v>86</v>
      </c>
      <c r="N15">
        <v>90</v>
      </c>
      <c r="O15">
        <v>86</v>
      </c>
      <c r="Q15">
        <v>1387</v>
      </c>
    </row>
    <row r="16" spans="1:17" x14ac:dyDescent="0.3">
      <c r="A16" t="s">
        <v>15</v>
      </c>
      <c r="B16">
        <v>0</v>
      </c>
      <c r="C16">
        <v>5</v>
      </c>
      <c r="D16">
        <v>3</v>
      </c>
      <c r="E16">
        <v>4</v>
      </c>
      <c r="F16">
        <v>1</v>
      </c>
      <c r="G16">
        <v>5</v>
      </c>
      <c r="H16">
        <v>2</v>
      </c>
      <c r="I16">
        <v>8</v>
      </c>
      <c r="J16">
        <v>2</v>
      </c>
      <c r="K16">
        <v>2</v>
      </c>
      <c r="L16">
        <v>3</v>
      </c>
      <c r="M16">
        <v>4</v>
      </c>
      <c r="N16">
        <v>0</v>
      </c>
      <c r="O16">
        <v>1</v>
      </c>
      <c r="Q16">
        <v>40</v>
      </c>
    </row>
    <row r="17" spans="1:21" x14ac:dyDescent="0.3">
      <c r="A17" t="s">
        <v>16</v>
      </c>
      <c r="B17">
        <v>11</v>
      </c>
      <c r="C17">
        <v>15</v>
      </c>
      <c r="D17">
        <v>23</v>
      </c>
      <c r="E17">
        <v>43</v>
      </c>
      <c r="F17">
        <v>35</v>
      </c>
      <c r="G17">
        <v>33</v>
      </c>
      <c r="H17">
        <v>40</v>
      </c>
      <c r="I17">
        <v>40</v>
      </c>
      <c r="J17">
        <v>49</v>
      </c>
      <c r="K17">
        <v>48</v>
      </c>
      <c r="L17">
        <v>26</v>
      </c>
      <c r="M17">
        <v>23</v>
      </c>
      <c r="N17">
        <v>27</v>
      </c>
      <c r="O17">
        <v>26</v>
      </c>
      <c r="Q17">
        <v>439</v>
      </c>
    </row>
    <row r="18" spans="1:21" x14ac:dyDescent="0.3">
      <c r="A18" t="s">
        <v>17</v>
      </c>
      <c r="B18">
        <v>12</v>
      </c>
      <c r="C18">
        <v>20</v>
      </c>
      <c r="D18">
        <v>23</v>
      </c>
      <c r="E18">
        <v>48</v>
      </c>
      <c r="F18">
        <v>38</v>
      </c>
      <c r="G18">
        <v>30</v>
      </c>
      <c r="H18">
        <v>33</v>
      </c>
      <c r="I18">
        <v>44</v>
      </c>
      <c r="J18">
        <v>38</v>
      </c>
      <c r="K18">
        <v>38</v>
      </c>
      <c r="L18">
        <v>30</v>
      </c>
      <c r="M18">
        <v>25</v>
      </c>
      <c r="N18">
        <v>22</v>
      </c>
      <c r="O18">
        <v>26</v>
      </c>
      <c r="Q18">
        <v>427</v>
      </c>
    </row>
    <row r="19" spans="1:21" x14ac:dyDescent="0.3">
      <c r="A19" t="s">
        <v>18</v>
      </c>
      <c r="B19">
        <v>6</v>
      </c>
      <c r="C19">
        <v>2</v>
      </c>
      <c r="D19">
        <v>11</v>
      </c>
      <c r="E19">
        <v>9</v>
      </c>
      <c r="F19">
        <v>3</v>
      </c>
      <c r="G19">
        <v>10</v>
      </c>
      <c r="H19">
        <v>3</v>
      </c>
      <c r="I19">
        <v>8</v>
      </c>
      <c r="J19">
        <v>4</v>
      </c>
      <c r="K19">
        <v>1</v>
      </c>
      <c r="L19">
        <v>3</v>
      </c>
      <c r="M19">
        <v>2</v>
      </c>
      <c r="N19">
        <v>9</v>
      </c>
      <c r="O19">
        <v>8</v>
      </c>
      <c r="Q19">
        <v>79</v>
      </c>
    </row>
    <row r="20" spans="1:21" x14ac:dyDescent="0.3">
      <c r="A20" t="s">
        <v>19</v>
      </c>
      <c r="B20">
        <v>2</v>
      </c>
      <c r="C20">
        <v>1</v>
      </c>
      <c r="D20">
        <v>13</v>
      </c>
      <c r="E20">
        <v>17</v>
      </c>
      <c r="F20">
        <v>10</v>
      </c>
      <c r="G20">
        <v>15</v>
      </c>
      <c r="H20">
        <v>8</v>
      </c>
      <c r="I20">
        <v>10</v>
      </c>
      <c r="J20">
        <v>6</v>
      </c>
      <c r="K20">
        <v>6</v>
      </c>
      <c r="L20">
        <v>10</v>
      </c>
      <c r="M20">
        <v>4</v>
      </c>
      <c r="N20">
        <v>3</v>
      </c>
      <c r="O20">
        <v>4</v>
      </c>
      <c r="Q20">
        <v>109</v>
      </c>
    </row>
    <row r="21" spans="1:21" x14ac:dyDescent="0.3">
      <c r="A21" t="s">
        <v>20</v>
      </c>
      <c r="B21">
        <v>4</v>
      </c>
      <c r="C21">
        <v>4</v>
      </c>
      <c r="D21">
        <v>3</v>
      </c>
      <c r="E21">
        <v>6</v>
      </c>
      <c r="F21">
        <v>4</v>
      </c>
      <c r="G21">
        <v>2</v>
      </c>
      <c r="H21">
        <v>4</v>
      </c>
      <c r="I21">
        <v>3</v>
      </c>
      <c r="J21">
        <v>3</v>
      </c>
      <c r="K21">
        <v>5</v>
      </c>
      <c r="L21">
        <v>1</v>
      </c>
      <c r="M21">
        <v>3</v>
      </c>
      <c r="N21">
        <v>2</v>
      </c>
      <c r="O21">
        <v>3</v>
      </c>
      <c r="Q21">
        <v>47</v>
      </c>
    </row>
    <row r="22" spans="1:21" x14ac:dyDescent="0.3">
      <c r="A22" t="s">
        <v>21</v>
      </c>
      <c r="B22">
        <v>2</v>
      </c>
      <c r="C22">
        <v>1</v>
      </c>
      <c r="D22">
        <v>2</v>
      </c>
      <c r="E22">
        <v>3</v>
      </c>
      <c r="F22">
        <v>8</v>
      </c>
      <c r="G22">
        <v>5</v>
      </c>
      <c r="H22">
        <v>3</v>
      </c>
      <c r="I22">
        <v>9</v>
      </c>
      <c r="J22">
        <v>9</v>
      </c>
      <c r="K22">
        <v>3</v>
      </c>
      <c r="L22">
        <v>3</v>
      </c>
      <c r="M22">
        <v>8</v>
      </c>
      <c r="N22">
        <v>1</v>
      </c>
      <c r="O22">
        <v>7</v>
      </c>
      <c r="Q22">
        <v>64</v>
      </c>
      <c r="S22" s="7"/>
      <c r="T22" s="7"/>
      <c r="U22" s="7"/>
    </row>
    <row r="23" spans="1:21" x14ac:dyDescent="0.3">
      <c r="A23" t="s">
        <v>0</v>
      </c>
      <c r="B23" s="7">
        <v>398</v>
      </c>
      <c r="C23">
        <v>516</v>
      </c>
      <c r="D23" s="2">
        <v>923</v>
      </c>
      <c r="E23" s="2">
        <v>1345</v>
      </c>
      <c r="F23" s="2">
        <v>1074</v>
      </c>
      <c r="G23" s="2">
        <v>1253</v>
      </c>
      <c r="H23" s="2">
        <v>1046</v>
      </c>
      <c r="I23" s="2">
        <v>1351</v>
      </c>
      <c r="J23" s="2">
        <v>1311</v>
      </c>
      <c r="K23" s="2">
        <v>1119</v>
      </c>
      <c r="L23" s="2">
        <v>1024</v>
      </c>
      <c r="M23" s="2">
        <v>959</v>
      </c>
      <c r="N23" s="2">
        <v>932</v>
      </c>
      <c r="O23">
        <v>912</v>
      </c>
      <c r="Q23">
        <v>14163</v>
      </c>
    </row>
    <row r="24" spans="1:21" x14ac:dyDescent="0.3">
      <c r="A24" t="s">
        <v>22</v>
      </c>
      <c r="B24">
        <v>4</v>
      </c>
      <c r="C24">
        <v>12</v>
      </c>
      <c r="D24">
        <v>10</v>
      </c>
      <c r="E24">
        <v>28</v>
      </c>
      <c r="F24">
        <v>31</v>
      </c>
      <c r="G24">
        <v>26</v>
      </c>
      <c r="H24">
        <v>24</v>
      </c>
      <c r="I24">
        <v>28</v>
      </c>
      <c r="J24">
        <v>20</v>
      </c>
      <c r="K24">
        <v>22</v>
      </c>
      <c r="L24">
        <v>27</v>
      </c>
      <c r="M24">
        <v>13</v>
      </c>
      <c r="N24">
        <v>30</v>
      </c>
      <c r="O24">
        <v>26</v>
      </c>
      <c r="Q24">
        <v>301</v>
      </c>
    </row>
    <row r="25" spans="1:21" x14ac:dyDescent="0.3">
      <c r="A25" t="s">
        <v>23</v>
      </c>
      <c r="B25">
        <v>6</v>
      </c>
      <c r="C25">
        <v>16</v>
      </c>
      <c r="D25">
        <v>48</v>
      </c>
      <c r="E25">
        <v>45</v>
      </c>
      <c r="F25">
        <v>48</v>
      </c>
      <c r="G25">
        <v>31</v>
      </c>
      <c r="H25">
        <v>41</v>
      </c>
      <c r="I25">
        <v>48</v>
      </c>
      <c r="J25">
        <v>26</v>
      </c>
      <c r="K25">
        <v>30</v>
      </c>
      <c r="L25">
        <v>24</v>
      </c>
      <c r="M25">
        <v>33</v>
      </c>
      <c r="N25">
        <v>39</v>
      </c>
      <c r="O25">
        <v>21</v>
      </c>
      <c r="Q25">
        <v>456</v>
      </c>
    </row>
    <row r="26" spans="1:21" x14ac:dyDescent="0.3">
      <c r="A26" t="s">
        <v>24</v>
      </c>
      <c r="B26">
        <v>4</v>
      </c>
      <c r="C26">
        <v>4</v>
      </c>
      <c r="D26">
        <v>5</v>
      </c>
      <c r="E26">
        <v>10</v>
      </c>
      <c r="F26">
        <v>5</v>
      </c>
      <c r="G26">
        <v>13</v>
      </c>
      <c r="H26">
        <v>7</v>
      </c>
      <c r="I26">
        <v>6</v>
      </c>
      <c r="J26">
        <v>6</v>
      </c>
      <c r="K26">
        <v>6</v>
      </c>
      <c r="L26">
        <v>5</v>
      </c>
      <c r="M26">
        <v>7</v>
      </c>
      <c r="N26">
        <v>10</v>
      </c>
      <c r="O26">
        <v>1</v>
      </c>
      <c r="Q26">
        <v>89</v>
      </c>
    </row>
    <row r="27" spans="1:21" x14ac:dyDescent="0.3">
      <c r="A27" t="s">
        <v>25</v>
      </c>
      <c r="B27">
        <v>6</v>
      </c>
      <c r="C27">
        <v>4</v>
      </c>
      <c r="D27">
        <v>11</v>
      </c>
      <c r="E27">
        <v>12</v>
      </c>
      <c r="F27">
        <v>11</v>
      </c>
      <c r="G27">
        <v>19</v>
      </c>
      <c r="H27">
        <v>15</v>
      </c>
      <c r="I27">
        <v>21</v>
      </c>
      <c r="J27">
        <v>26</v>
      </c>
      <c r="K27">
        <v>16</v>
      </c>
      <c r="L27">
        <v>7</v>
      </c>
      <c r="M27">
        <v>16</v>
      </c>
      <c r="N27">
        <v>16</v>
      </c>
      <c r="O27">
        <v>13</v>
      </c>
      <c r="Q27">
        <v>193</v>
      </c>
    </row>
    <row r="28" spans="1:21" x14ac:dyDescent="0.3">
      <c r="A28" t="s">
        <v>26</v>
      </c>
      <c r="B28">
        <v>4</v>
      </c>
      <c r="C28">
        <v>10</v>
      </c>
      <c r="D28">
        <v>30</v>
      </c>
      <c r="E28">
        <v>19</v>
      </c>
      <c r="F28">
        <v>20</v>
      </c>
      <c r="G28">
        <v>17</v>
      </c>
      <c r="H28">
        <v>15</v>
      </c>
      <c r="I28">
        <v>21</v>
      </c>
      <c r="J28">
        <v>14</v>
      </c>
      <c r="K28">
        <v>10</v>
      </c>
      <c r="L28">
        <v>12</v>
      </c>
      <c r="M28">
        <v>16</v>
      </c>
      <c r="N28">
        <v>13</v>
      </c>
      <c r="O28">
        <v>19</v>
      </c>
      <c r="Q28">
        <v>220</v>
      </c>
    </row>
    <row r="29" spans="1:21" x14ac:dyDescent="0.3">
      <c r="A29" t="s">
        <v>27</v>
      </c>
      <c r="B29">
        <v>4</v>
      </c>
      <c r="C29">
        <v>2</v>
      </c>
      <c r="D29">
        <v>0</v>
      </c>
      <c r="E29">
        <v>1</v>
      </c>
      <c r="F29">
        <v>4</v>
      </c>
      <c r="G29">
        <v>6</v>
      </c>
      <c r="H29">
        <v>3</v>
      </c>
      <c r="I29">
        <v>2</v>
      </c>
      <c r="J29">
        <v>4</v>
      </c>
      <c r="K29">
        <v>7</v>
      </c>
      <c r="L29">
        <v>3</v>
      </c>
      <c r="M29">
        <v>2</v>
      </c>
      <c r="N29">
        <v>5</v>
      </c>
      <c r="O29">
        <v>3</v>
      </c>
      <c r="Q29">
        <v>46</v>
      </c>
    </row>
    <row r="30" spans="1:21" x14ac:dyDescent="0.3">
      <c r="A30" t="s">
        <v>28</v>
      </c>
      <c r="B30">
        <v>48</v>
      </c>
      <c r="C30">
        <v>56</v>
      </c>
      <c r="D30">
        <v>130</v>
      </c>
      <c r="E30">
        <v>160</v>
      </c>
      <c r="F30">
        <v>159</v>
      </c>
      <c r="G30">
        <v>166</v>
      </c>
      <c r="H30">
        <v>145</v>
      </c>
      <c r="I30">
        <v>149</v>
      </c>
      <c r="J30">
        <v>160</v>
      </c>
      <c r="K30">
        <v>138</v>
      </c>
      <c r="L30">
        <v>161</v>
      </c>
      <c r="M30">
        <v>131</v>
      </c>
      <c r="N30">
        <v>135</v>
      </c>
      <c r="O30">
        <v>122</v>
      </c>
      <c r="Q30">
        <v>1860</v>
      </c>
    </row>
    <row r="31" spans="1:21" x14ac:dyDescent="0.3">
      <c r="A31" t="s">
        <v>29</v>
      </c>
      <c r="B31">
        <v>2</v>
      </c>
      <c r="C31">
        <v>0</v>
      </c>
      <c r="D31">
        <v>1</v>
      </c>
      <c r="E31">
        <v>3</v>
      </c>
      <c r="F31">
        <v>33</v>
      </c>
      <c r="G31">
        <v>19</v>
      </c>
      <c r="H31">
        <v>2</v>
      </c>
      <c r="I31">
        <v>17</v>
      </c>
      <c r="J31">
        <v>20</v>
      </c>
      <c r="K31">
        <v>9</v>
      </c>
      <c r="L31">
        <v>0</v>
      </c>
      <c r="M31">
        <v>5</v>
      </c>
      <c r="N31">
        <v>5</v>
      </c>
      <c r="O31">
        <v>4</v>
      </c>
      <c r="Q31">
        <v>120</v>
      </c>
    </row>
    <row r="32" spans="1:21" x14ac:dyDescent="0.3">
      <c r="A32" t="s">
        <v>30</v>
      </c>
      <c r="B32">
        <v>15</v>
      </c>
      <c r="C32">
        <v>10</v>
      </c>
      <c r="D32">
        <v>28</v>
      </c>
      <c r="E32">
        <v>26</v>
      </c>
      <c r="F32">
        <v>27</v>
      </c>
      <c r="G32">
        <v>28</v>
      </c>
      <c r="H32">
        <v>9</v>
      </c>
      <c r="I32">
        <v>17</v>
      </c>
      <c r="J32">
        <v>31</v>
      </c>
      <c r="K32">
        <v>23</v>
      </c>
      <c r="L32">
        <v>20</v>
      </c>
      <c r="M32">
        <v>20</v>
      </c>
      <c r="N32">
        <v>22</v>
      </c>
      <c r="O32">
        <v>19</v>
      </c>
      <c r="Q32">
        <v>295</v>
      </c>
    </row>
    <row r="33" spans="1:17" x14ac:dyDescent="0.3">
      <c r="A33" t="s">
        <v>31</v>
      </c>
      <c r="B33">
        <v>5</v>
      </c>
      <c r="C33">
        <v>15</v>
      </c>
      <c r="D33">
        <v>30</v>
      </c>
      <c r="E33">
        <v>80</v>
      </c>
      <c r="F33">
        <v>28</v>
      </c>
      <c r="G33">
        <v>38</v>
      </c>
      <c r="H33">
        <v>23</v>
      </c>
      <c r="I33">
        <v>42</v>
      </c>
      <c r="J33">
        <v>22</v>
      </c>
      <c r="K33">
        <v>54</v>
      </c>
      <c r="L33">
        <v>28</v>
      </c>
      <c r="M33">
        <v>31</v>
      </c>
      <c r="N33">
        <v>22</v>
      </c>
      <c r="O33">
        <v>21</v>
      </c>
      <c r="Q33">
        <v>439</v>
      </c>
    </row>
    <row r="34" spans="1:17" x14ac:dyDescent="0.3">
      <c r="A34" t="s">
        <v>32</v>
      </c>
      <c r="B34">
        <v>26</v>
      </c>
      <c r="C34">
        <v>37</v>
      </c>
      <c r="D34">
        <v>51</v>
      </c>
      <c r="E34">
        <v>87</v>
      </c>
      <c r="F34">
        <v>70</v>
      </c>
      <c r="G34">
        <v>90</v>
      </c>
      <c r="H34">
        <v>57</v>
      </c>
      <c r="I34">
        <v>86</v>
      </c>
      <c r="J34">
        <v>71</v>
      </c>
      <c r="K34">
        <v>75</v>
      </c>
      <c r="L34">
        <v>68</v>
      </c>
      <c r="M34">
        <v>62</v>
      </c>
      <c r="N34">
        <v>42</v>
      </c>
      <c r="O34">
        <v>68</v>
      </c>
      <c r="Q34">
        <v>890</v>
      </c>
    </row>
    <row r="35" spans="1:17" x14ac:dyDescent="0.3">
      <c r="A35" t="s">
        <v>33</v>
      </c>
      <c r="B35">
        <v>8</v>
      </c>
      <c r="C35">
        <v>11</v>
      </c>
      <c r="D35">
        <v>16</v>
      </c>
      <c r="E35">
        <v>15</v>
      </c>
      <c r="F35">
        <v>19</v>
      </c>
      <c r="G35">
        <v>24</v>
      </c>
      <c r="H35">
        <v>9</v>
      </c>
      <c r="I35">
        <v>20</v>
      </c>
      <c r="J35">
        <v>23</v>
      </c>
      <c r="K35">
        <v>14</v>
      </c>
      <c r="L35">
        <v>9</v>
      </c>
      <c r="M35">
        <v>16</v>
      </c>
      <c r="N35">
        <v>18</v>
      </c>
      <c r="O35">
        <v>24</v>
      </c>
      <c r="Q35">
        <v>226</v>
      </c>
    </row>
    <row r="36" spans="1:17" x14ac:dyDescent="0.3">
      <c r="A36" t="s">
        <v>34</v>
      </c>
      <c r="B36">
        <v>10</v>
      </c>
      <c r="C36">
        <v>6</v>
      </c>
      <c r="D36">
        <v>7</v>
      </c>
      <c r="E36">
        <v>5</v>
      </c>
      <c r="F36">
        <v>12</v>
      </c>
      <c r="G36">
        <v>30</v>
      </c>
      <c r="H36">
        <v>15</v>
      </c>
      <c r="I36">
        <v>20</v>
      </c>
      <c r="J36">
        <v>38</v>
      </c>
      <c r="K36">
        <v>24</v>
      </c>
      <c r="L36">
        <v>12</v>
      </c>
      <c r="M36">
        <v>12</v>
      </c>
      <c r="N36">
        <v>10</v>
      </c>
      <c r="O36">
        <v>8</v>
      </c>
      <c r="Q36">
        <v>209</v>
      </c>
    </row>
    <row r="37" spans="1:17" x14ac:dyDescent="0.3">
      <c r="A37" t="s">
        <v>35</v>
      </c>
      <c r="B37">
        <v>19</v>
      </c>
      <c r="C37">
        <v>21</v>
      </c>
      <c r="D37">
        <v>40</v>
      </c>
      <c r="E37">
        <v>53</v>
      </c>
      <c r="F37">
        <v>61</v>
      </c>
      <c r="G37">
        <v>55</v>
      </c>
      <c r="H37">
        <v>59</v>
      </c>
      <c r="I37">
        <v>69</v>
      </c>
      <c r="J37">
        <v>53</v>
      </c>
      <c r="K37">
        <v>40</v>
      </c>
      <c r="L37">
        <v>50</v>
      </c>
      <c r="M37">
        <v>36</v>
      </c>
      <c r="N37">
        <v>40</v>
      </c>
      <c r="O37">
        <v>33</v>
      </c>
      <c r="Q37">
        <v>629</v>
      </c>
    </row>
    <row r="38" spans="1:17" x14ac:dyDescent="0.3">
      <c r="A38" t="s">
        <v>36</v>
      </c>
      <c r="B38">
        <v>6</v>
      </c>
      <c r="C38">
        <v>13</v>
      </c>
      <c r="D38">
        <v>10</v>
      </c>
      <c r="E38">
        <v>11</v>
      </c>
      <c r="F38">
        <v>12</v>
      </c>
      <c r="G38">
        <v>10</v>
      </c>
      <c r="H38">
        <v>9</v>
      </c>
      <c r="I38">
        <v>13</v>
      </c>
      <c r="J38">
        <v>13</v>
      </c>
      <c r="K38">
        <v>16</v>
      </c>
      <c r="L38">
        <v>8</v>
      </c>
      <c r="M38">
        <v>10</v>
      </c>
      <c r="N38">
        <v>10</v>
      </c>
      <c r="O38">
        <v>8</v>
      </c>
      <c r="Q38">
        <v>149</v>
      </c>
    </row>
    <row r="39" spans="1:17" x14ac:dyDescent="0.3">
      <c r="A39" t="s">
        <v>37</v>
      </c>
      <c r="B39">
        <v>15</v>
      </c>
      <c r="C39">
        <v>26</v>
      </c>
      <c r="D39">
        <v>18</v>
      </c>
      <c r="E39">
        <v>50</v>
      </c>
      <c r="F39">
        <v>36</v>
      </c>
      <c r="G39">
        <v>60</v>
      </c>
      <c r="H39">
        <v>39</v>
      </c>
      <c r="I39">
        <v>58</v>
      </c>
      <c r="J39">
        <v>34</v>
      </c>
      <c r="K39">
        <v>50</v>
      </c>
      <c r="L39">
        <v>42</v>
      </c>
      <c r="M39">
        <v>26</v>
      </c>
      <c r="N39">
        <v>27</v>
      </c>
      <c r="O39">
        <v>29</v>
      </c>
      <c r="Q39">
        <v>510</v>
      </c>
    </row>
    <row r="40" spans="1:17" x14ac:dyDescent="0.3">
      <c r="A40" t="s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Q40">
        <v>7</v>
      </c>
    </row>
    <row r="41" spans="1:17" x14ac:dyDescent="0.3">
      <c r="A41" t="s">
        <v>39</v>
      </c>
      <c r="B41">
        <v>5</v>
      </c>
      <c r="C41">
        <v>7</v>
      </c>
      <c r="D41">
        <v>17</v>
      </c>
      <c r="E41">
        <v>13</v>
      </c>
      <c r="F41">
        <v>15</v>
      </c>
      <c r="G41">
        <v>23</v>
      </c>
      <c r="H41">
        <v>14</v>
      </c>
      <c r="I41">
        <v>23</v>
      </c>
      <c r="J41">
        <v>40</v>
      </c>
      <c r="K41">
        <v>18</v>
      </c>
      <c r="L41">
        <v>21</v>
      </c>
      <c r="M41">
        <v>22</v>
      </c>
      <c r="N41">
        <v>14</v>
      </c>
      <c r="O41">
        <v>22</v>
      </c>
      <c r="Q41">
        <v>254</v>
      </c>
    </row>
    <row r="42" spans="1:17" x14ac:dyDescent="0.3">
      <c r="A42" t="s">
        <v>40</v>
      </c>
      <c r="B42">
        <v>13</v>
      </c>
      <c r="C42">
        <v>27</v>
      </c>
      <c r="D42">
        <v>22</v>
      </c>
      <c r="E42">
        <v>44</v>
      </c>
      <c r="F42">
        <v>27</v>
      </c>
      <c r="G42">
        <v>50</v>
      </c>
      <c r="H42">
        <v>41</v>
      </c>
      <c r="I42">
        <v>56</v>
      </c>
      <c r="J42">
        <v>41</v>
      </c>
      <c r="K42">
        <v>57</v>
      </c>
      <c r="L42">
        <v>29</v>
      </c>
      <c r="M42">
        <v>41</v>
      </c>
      <c r="N42">
        <v>38</v>
      </c>
      <c r="O42">
        <v>48</v>
      </c>
      <c r="Q42">
        <v>534</v>
      </c>
    </row>
    <row r="43" spans="1:17" x14ac:dyDescent="0.3">
      <c r="A43" t="s">
        <v>41</v>
      </c>
      <c r="B43">
        <v>12</v>
      </c>
      <c r="C43">
        <v>9</v>
      </c>
      <c r="D43">
        <v>24</v>
      </c>
      <c r="E43">
        <v>37</v>
      </c>
      <c r="F43">
        <v>19</v>
      </c>
      <c r="G43">
        <v>37</v>
      </c>
      <c r="H43">
        <v>31</v>
      </c>
      <c r="I43">
        <v>36</v>
      </c>
      <c r="J43">
        <v>22</v>
      </c>
      <c r="K43">
        <v>26</v>
      </c>
      <c r="L43">
        <v>26</v>
      </c>
      <c r="M43">
        <v>23</v>
      </c>
      <c r="N43">
        <v>31</v>
      </c>
      <c r="O43">
        <v>16</v>
      </c>
      <c r="Q43">
        <v>349</v>
      </c>
    </row>
    <row r="44" spans="1:17" x14ac:dyDescent="0.3">
      <c r="A44" t="s">
        <v>42</v>
      </c>
      <c r="B44">
        <v>30</v>
      </c>
      <c r="C44">
        <v>28</v>
      </c>
      <c r="D44">
        <v>37</v>
      </c>
      <c r="E44">
        <v>65</v>
      </c>
      <c r="F44">
        <v>86</v>
      </c>
      <c r="G44">
        <v>61</v>
      </c>
      <c r="H44">
        <v>61</v>
      </c>
      <c r="I44">
        <v>85</v>
      </c>
      <c r="J44">
        <v>94</v>
      </c>
      <c r="K44">
        <v>60</v>
      </c>
      <c r="L44">
        <v>58</v>
      </c>
      <c r="M44">
        <v>89</v>
      </c>
      <c r="N44">
        <v>79</v>
      </c>
      <c r="O44">
        <v>78</v>
      </c>
      <c r="Q44">
        <v>911</v>
      </c>
    </row>
    <row r="45" spans="1:17" x14ac:dyDescent="0.3">
      <c r="A45" t="s">
        <v>43</v>
      </c>
      <c r="B45">
        <v>59</v>
      </c>
      <c r="C45">
        <v>64</v>
      </c>
      <c r="D45">
        <v>106</v>
      </c>
      <c r="E45">
        <v>151</v>
      </c>
      <c r="F45">
        <v>136</v>
      </c>
      <c r="G45">
        <v>146</v>
      </c>
      <c r="H45">
        <v>136</v>
      </c>
      <c r="I45">
        <v>168</v>
      </c>
      <c r="J45">
        <v>178</v>
      </c>
      <c r="K45">
        <v>165</v>
      </c>
      <c r="L45">
        <v>130</v>
      </c>
      <c r="M45">
        <v>125</v>
      </c>
      <c r="N45">
        <v>122</v>
      </c>
      <c r="O45">
        <v>115</v>
      </c>
      <c r="Q45">
        <v>1801</v>
      </c>
    </row>
    <row r="46" spans="1:17" x14ac:dyDescent="0.3">
      <c r="A46" t="s">
        <v>44</v>
      </c>
      <c r="B46">
        <v>135</v>
      </c>
      <c r="C46">
        <v>151</v>
      </c>
      <c r="D46">
        <v>323</v>
      </c>
      <c r="E46">
        <v>464</v>
      </c>
      <c r="F46">
        <v>337</v>
      </c>
      <c r="G46">
        <v>412</v>
      </c>
      <c r="H46">
        <v>331</v>
      </c>
      <c r="I46">
        <v>428</v>
      </c>
      <c r="J46">
        <v>420</v>
      </c>
      <c r="K46">
        <v>339</v>
      </c>
      <c r="L46">
        <v>307</v>
      </c>
      <c r="M46">
        <v>306</v>
      </c>
      <c r="N46">
        <v>304</v>
      </c>
      <c r="O46">
        <v>286</v>
      </c>
      <c r="Q46">
        <v>4543</v>
      </c>
    </row>
    <row r="47" spans="1:17" x14ac:dyDescent="0.3">
      <c r="A47" t="s">
        <v>45</v>
      </c>
      <c r="B47">
        <v>69</v>
      </c>
      <c r="C47">
        <v>72</v>
      </c>
      <c r="D47">
        <v>153</v>
      </c>
      <c r="E47">
        <v>243</v>
      </c>
      <c r="F47">
        <v>226</v>
      </c>
      <c r="G47">
        <v>201</v>
      </c>
      <c r="H47">
        <v>184</v>
      </c>
      <c r="I47">
        <v>241</v>
      </c>
      <c r="J47">
        <v>230</v>
      </c>
      <c r="K47">
        <v>210</v>
      </c>
      <c r="L47">
        <v>177</v>
      </c>
      <c r="M47">
        <v>159</v>
      </c>
      <c r="N47">
        <v>157</v>
      </c>
      <c r="O47">
        <v>154</v>
      </c>
      <c r="Q47">
        <v>2476</v>
      </c>
    </row>
    <row r="48" spans="1:17" x14ac:dyDescent="0.3">
      <c r="A48" t="s">
        <v>46</v>
      </c>
      <c r="B48">
        <v>85</v>
      </c>
      <c r="C48">
        <v>101</v>
      </c>
      <c r="D48">
        <v>157</v>
      </c>
      <c r="E48">
        <v>238</v>
      </c>
      <c r="F48">
        <v>206</v>
      </c>
      <c r="G48">
        <v>236</v>
      </c>
      <c r="H48">
        <v>193</v>
      </c>
      <c r="I48">
        <v>254</v>
      </c>
      <c r="J48">
        <v>249</v>
      </c>
      <c r="K48">
        <v>240</v>
      </c>
      <c r="L48">
        <v>198</v>
      </c>
      <c r="M48">
        <v>187</v>
      </c>
      <c r="N48">
        <v>164</v>
      </c>
      <c r="O48">
        <v>183</v>
      </c>
      <c r="Q48">
        <v>2691</v>
      </c>
    </row>
    <row r="49" spans="1:17" x14ac:dyDescent="0.3">
      <c r="A49" t="s">
        <v>47</v>
      </c>
      <c r="B49">
        <v>19</v>
      </c>
      <c r="C49">
        <v>22</v>
      </c>
      <c r="D49">
        <v>64</v>
      </c>
      <c r="E49">
        <v>72</v>
      </c>
      <c r="F49">
        <v>70</v>
      </c>
      <c r="G49">
        <v>79</v>
      </c>
      <c r="H49">
        <v>61</v>
      </c>
      <c r="I49">
        <v>70</v>
      </c>
      <c r="J49">
        <v>80</v>
      </c>
      <c r="K49">
        <v>49</v>
      </c>
      <c r="L49">
        <v>59</v>
      </c>
      <c r="M49">
        <v>53</v>
      </c>
      <c r="N49">
        <v>57</v>
      </c>
      <c r="O49">
        <v>54</v>
      </c>
      <c r="Q49">
        <v>809</v>
      </c>
    </row>
    <row r="50" spans="1:17" x14ac:dyDescent="0.3">
      <c r="A50" t="s">
        <v>48</v>
      </c>
      <c r="B50">
        <v>137</v>
      </c>
      <c r="C50">
        <v>157</v>
      </c>
      <c r="D50">
        <v>305</v>
      </c>
      <c r="E50">
        <v>387</v>
      </c>
      <c r="F50">
        <v>367</v>
      </c>
      <c r="G50">
        <v>409</v>
      </c>
      <c r="H50">
        <v>348</v>
      </c>
      <c r="I50">
        <v>449</v>
      </c>
      <c r="J50">
        <v>378</v>
      </c>
      <c r="K50">
        <v>330</v>
      </c>
      <c r="L50">
        <v>374</v>
      </c>
      <c r="M50">
        <v>298</v>
      </c>
      <c r="N50">
        <v>290</v>
      </c>
      <c r="O50">
        <v>308</v>
      </c>
      <c r="Q50">
        <v>4537</v>
      </c>
    </row>
    <row r="51" spans="1:17" x14ac:dyDescent="0.3">
      <c r="A51" t="s">
        <v>49</v>
      </c>
      <c r="B51">
        <v>1</v>
      </c>
      <c r="C51">
        <v>2</v>
      </c>
      <c r="D51">
        <v>0</v>
      </c>
      <c r="E51">
        <v>2</v>
      </c>
      <c r="F51">
        <v>3</v>
      </c>
      <c r="G51">
        <v>4</v>
      </c>
      <c r="H51">
        <v>0</v>
      </c>
      <c r="I51">
        <v>8</v>
      </c>
      <c r="J51">
        <v>9</v>
      </c>
      <c r="K51">
        <v>6</v>
      </c>
      <c r="L51">
        <v>0</v>
      </c>
      <c r="M51">
        <v>1</v>
      </c>
      <c r="N51">
        <v>2</v>
      </c>
      <c r="O51">
        <v>6</v>
      </c>
      <c r="Q51">
        <v>44</v>
      </c>
    </row>
    <row r="52" spans="1:17" x14ac:dyDescent="0.3">
      <c r="A52" t="s">
        <v>50</v>
      </c>
      <c r="B52">
        <v>4</v>
      </c>
      <c r="C52">
        <v>5</v>
      </c>
      <c r="D52">
        <v>4</v>
      </c>
      <c r="E52">
        <v>5</v>
      </c>
      <c r="F52">
        <v>7</v>
      </c>
      <c r="G52">
        <v>19</v>
      </c>
      <c r="H52">
        <v>7</v>
      </c>
      <c r="I52">
        <v>19</v>
      </c>
      <c r="J52">
        <v>8</v>
      </c>
      <c r="K52">
        <v>15</v>
      </c>
      <c r="L52">
        <v>13</v>
      </c>
      <c r="M52">
        <v>3</v>
      </c>
      <c r="N52">
        <v>7</v>
      </c>
      <c r="O52">
        <v>9</v>
      </c>
      <c r="Q52">
        <v>125</v>
      </c>
    </row>
    <row r="53" spans="1:17" x14ac:dyDescent="0.3">
      <c r="A53" t="s">
        <v>51</v>
      </c>
      <c r="B53">
        <v>5</v>
      </c>
      <c r="C53">
        <v>3</v>
      </c>
      <c r="D53">
        <v>6</v>
      </c>
      <c r="E53">
        <v>6</v>
      </c>
      <c r="F53">
        <v>3</v>
      </c>
      <c r="G53">
        <v>9</v>
      </c>
      <c r="H53">
        <v>16</v>
      </c>
      <c r="I53">
        <v>19</v>
      </c>
      <c r="J53">
        <v>10</v>
      </c>
      <c r="K53">
        <v>12</v>
      </c>
      <c r="L53">
        <v>9</v>
      </c>
      <c r="M53">
        <v>11</v>
      </c>
      <c r="N53">
        <v>14</v>
      </c>
      <c r="O53">
        <v>10</v>
      </c>
      <c r="Q53">
        <v>133</v>
      </c>
    </row>
    <row r="54" spans="1:17" x14ac:dyDescent="0.3">
      <c r="A54" t="s">
        <v>52</v>
      </c>
      <c r="B54">
        <v>1</v>
      </c>
      <c r="C54">
        <v>0</v>
      </c>
      <c r="D54">
        <v>0</v>
      </c>
      <c r="E54">
        <v>2</v>
      </c>
      <c r="F54">
        <v>1</v>
      </c>
      <c r="G54">
        <v>1</v>
      </c>
      <c r="H54">
        <v>1</v>
      </c>
      <c r="I54">
        <v>2</v>
      </c>
      <c r="J54">
        <v>3</v>
      </c>
      <c r="K54">
        <v>1</v>
      </c>
      <c r="L54">
        <v>5</v>
      </c>
      <c r="M54">
        <v>1</v>
      </c>
      <c r="N54">
        <v>2</v>
      </c>
      <c r="O54">
        <v>3</v>
      </c>
      <c r="Q54">
        <v>23</v>
      </c>
    </row>
    <row r="55" spans="1:17" x14ac:dyDescent="0.3">
      <c r="A55" t="s">
        <v>53</v>
      </c>
      <c r="B55">
        <v>7</v>
      </c>
      <c r="C55">
        <v>5</v>
      </c>
      <c r="D55">
        <v>7</v>
      </c>
      <c r="E55">
        <v>1</v>
      </c>
      <c r="F55">
        <v>2</v>
      </c>
      <c r="G55">
        <v>3</v>
      </c>
      <c r="H55">
        <v>1</v>
      </c>
      <c r="I55">
        <v>3</v>
      </c>
      <c r="J55">
        <v>3</v>
      </c>
      <c r="K55">
        <v>3</v>
      </c>
      <c r="L55">
        <v>0</v>
      </c>
      <c r="M55">
        <v>4</v>
      </c>
      <c r="N55">
        <v>5</v>
      </c>
      <c r="O55">
        <v>4</v>
      </c>
      <c r="Q55">
        <v>48</v>
      </c>
    </row>
    <row r="56" spans="1:17" x14ac:dyDescent="0.3">
      <c r="A56" t="s">
        <v>54</v>
      </c>
      <c r="B56">
        <v>93</v>
      </c>
      <c r="C56">
        <v>112</v>
      </c>
      <c r="D56">
        <v>200</v>
      </c>
      <c r="E56">
        <v>294</v>
      </c>
      <c r="F56">
        <v>222</v>
      </c>
      <c r="G56">
        <v>268</v>
      </c>
      <c r="H56">
        <v>228</v>
      </c>
      <c r="I56">
        <v>301</v>
      </c>
      <c r="J56">
        <v>304</v>
      </c>
      <c r="K56">
        <v>261</v>
      </c>
      <c r="L56">
        <v>240</v>
      </c>
      <c r="M56">
        <v>225</v>
      </c>
      <c r="N56">
        <v>225</v>
      </c>
      <c r="O56">
        <v>213</v>
      </c>
      <c r="Q56">
        <v>3186</v>
      </c>
    </row>
    <row r="57" spans="1:17" x14ac:dyDescent="0.3">
      <c r="A57" t="s">
        <v>55</v>
      </c>
      <c r="B57">
        <v>76</v>
      </c>
      <c r="C57">
        <v>70</v>
      </c>
      <c r="D57">
        <v>141</v>
      </c>
      <c r="E57">
        <v>167</v>
      </c>
      <c r="F57">
        <v>180</v>
      </c>
      <c r="G57">
        <v>205</v>
      </c>
      <c r="H57">
        <v>167</v>
      </c>
      <c r="I57">
        <v>224</v>
      </c>
      <c r="J57">
        <v>197</v>
      </c>
      <c r="K57">
        <v>171</v>
      </c>
      <c r="L57">
        <v>173</v>
      </c>
      <c r="M57">
        <v>142</v>
      </c>
      <c r="N57">
        <v>147</v>
      </c>
      <c r="O57">
        <v>150</v>
      </c>
      <c r="Q57">
        <v>2210</v>
      </c>
    </row>
    <row r="58" spans="1:17" x14ac:dyDescent="0.3">
      <c r="A58" t="s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Q58">
        <v>6</v>
      </c>
    </row>
    <row r="59" spans="1:17" x14ac:dyDescent="0.3">
      <c r="A59" t="s">
        <v>57</v>
      </c>
      <c r="B59">
        <v>11</v>
      </c>
      <c r="C59">
        <v>17</v>
      </c>
      <c r="D59">
        <v>28</v>
      </c>
      <c r="E59">
        <v>73</v>
      </c>
      <c r="F59">
        <v>36</v>
      </c>
      <c r="G59">
        <v>28</v>
      </c>
      <c r="H59">
        <v>36</v>
      </c>
      <c r="I59">
        <v>52</v>
      </c>
      <c r="J59">
        <v>38</v>
      </c>
      <c r="K59">
        <v>33</v>
      </c>
      <c r="L59">
        <v>26</v>
      </c>
      <c r="M59">
        <v>25</v>
      </c>
      <c r="N59">
        <v>18</v>
      </c>
      <c r="O59">
        <v>27</v>
      </c>
      <c r="Q59">
        <v>448</v>
      </c>
    </row>
    <row r="60" spans="1:17" x14ac:dyDescent="0.3">
      <c r="A60" t="s">
        <v>58</v>
      </c>
      <c r="B60">
        <v>12</v>
      </c>
      <c r="C60">
        <v>4</v>
      </c>
      <c r="D60">
        <v>11</v>
      </c>
      <c r="E60">
        <v>22</v>
      </c>
      <c r="F60">
        <v>12</v>
      </c>
      <c r="G60">
        <v>25</v>
      </c>
      <c r="H60">
        <v>17</v>
      </c>
      <c r="I60">
        <v>13</v>
      </c>
      <c r="J60">
        <v>17</v>
      </c>
      <c r="K60">
        <v>22</v>
      </c>
      <c r="L60">
        <v>8</v>
      </c>
      <c r="M60">
        <v>12</v>
      </c>
      <c r="N60">
        <v>15</v>
      </c>
      <c r="O60">
        <v>13</v>
      </c>
      <c r="Q60">
        <v>203</v>
      </c>
    </row>
    <row r="61" spans="1:17" x14ac:dyDescent="0.3">
      <c r="A61" t="s">
        <v>59</v>
      </c>
      <c r="B61">
        <v>44</v>
      </c>
      <c r="C61">
        <v>63</v>
      </c>
      <c r="D61">
        <v>122</v>
      </c>
      <c r="E61">
        <v>160</v>
      </c>
      <c r="F61">
        <v>111</v>
      </c>
      <c r="G61">
        <v>138</v>
      </c>
      <c r="H61">
        <v>118</v>
      </c>
      <c r="I61">
        <v>150</v>
      </c>
      <c r="J61">
        <v>120</v>
      </c>
      <c r="K61">
        <v>118</v>
      </c>
      <c r="L61">
        <v>134</v>
      </c>
      <c r="M61">
        <v>111</v>
      </c>
      <c r="N61">
        <v>96</v>
      </c>
      <c r="O61">
        <v>120</v>
      </c>
      <c r="Q61">
        <v>1605</v>
      </c>
    </row>
    <row r="62" spans="1:17" x14ac:dyDescent="0.3">
      <c r="A62" t="s">
        <v>60</v>
      </c>
      <c r="B62">
        <v>93</v>
      </c>
      <c r="C62">
        <v>123</v>
      </c>
      <c r="D62">
        <v>206</v>
      </c>
      <c r="E62">
        <v>347</v>
      </c>
      <c r="F62">
        <v>297</v>
      </c>
      <c r="G62">
        <v>302</v>
      </c>
      <c r="H62">
        <v>264</v>
      </c>
      <c r="I62">
        <v>353</v>
      </c>
      <c r="J62">
        <v>315</v>
      </c>
      <c r="K62">
        <v>321</v>
      </c>
      <c r="L62">
        <v>256</v>
      </c>
      <c r="M62">
        <v>227</v>
      </c>
      <c r="N62">
        <v>239</v>
      </c>
      <c r="O62">
        <v>239</v>
      </c>
      <c r="Q62">
        <v>3582</v>
      </c>
    </row>
    <row r="63" spans="1:17" x14ac:dyDescent="0.3">
      <c r="A63" t="s">
        <v>61</v>
      </c>
      <c r="B63">
        <v>24</v>
      </c>
      <c r="C63">
        <v>32</v>
      </c>
      <c r="D63">
        <v>52</v>
      </c>
      <c r="E63">
        <v>71</v>
      </c>
      <c r="F63">
        <v>74</v>
      </c>
      <c r="G63">
        <v>79</v>
      </c>
      <c r="H63">
        <v>80</v>
      </c>
      <c r="I63">
        <v>113</v>
      </c>
      <c r="J63">
        <v>99</v>
      </c>
      <c r="K63">
        <v>86</v>
      </c>
      <c r="L63">
        <v>88</v>
      </c>
      <c r="M63">
        <v>85</v>
      </c>
      <c r="N63">
        <v>72</v>
      </c>
      <c r="O63">
        <v>67</v>
      </c>
      <c r="Q63">
        <v>1022</v>
      </c>
    </row>
    <row r="64" spans="1:17" x14ac:dyDescent="0.3">
      <c r="A64" t="s">
        <v>62</v>
      </c>
      <c r="B64">
        <v>25</v>
      </c>
      <c r="C64">
        <v>30</v>
      </c>
      <c r="D64">
        <v>53</v>
      </c>
      <c r="E64">
        <v>75</v>
      </c>
      <c r="F64">
        <v>80</v>
      </c>
      <c r="G64">
        <v>67</v>
      </c>
      <c r="H64">
        <v>52</v>
      </c>
      <c r="I64">
        <v>62</v>
      </c>
      <c r="J64">
        <v>74</v>
      </c>
      <c r="K64">
        <v>61</v>
      </c>
      <c r="L64">
        <v>95</v>
      </c>
      <c r="M64">
        <v>62</v>
      </c>
      <c r="N64">
        <v>57</v>
      </c>
      <c r="O64">
        <v>73</v>
      </c>
      <c r="Q64">
        <v>866</v>
      </c>
    </row>
    <row r="65" spans="1:17" x14ac:dyDescent="0.3">
      <c r="A65" t="s">
        <v>63</v>
      </c>
      <c r="B65">
        <v>12</v>
      </c>
      <c r="C65">
        <v>21</v>
      </c>
      <c r="D65">
        <v>36</v>
      </c>
      <c r="E65">
        <v>56</v>
      </c>
      <c r="F65">
        <v>44</v>
      </c>
      <c r="G65">
        <v>33</v>
      </c>
      <c r="H65">
        <v>35</v>
      </c>
      <c r="I65">
        <v>37</v>
      </c>
      <c r="J65">
        <v>55</v>
      </c>
      <c r="K65">
        <v>47</v>
      </c>
      <c r="L65">
        <v>31</v>
      </c>
      <c r="M65">
        <v>22</v>
      </c>
      <c r="N65">
        <v>25</v>
      </c>
      <c r="O65">
        <v>28</v>
      </c>
      <c r="Q65">
        <v>482</v>
      </c>
    </row>
    <row r="67" spans="1:17" x14ac:dyDescent="0.3">
      <c r="A67" t="s">
        <v>64</v>
      </c>
      <c r="B67">
        <v>1986</v>
      </c>
      <c r="C67">
        <v>2475</v>
      </c>
      <c r="D67">
        <v>4405</v>
      </c>
      <c r="E67">
        <v>6493</v>
      </c>
      <c r="F67">
        <v>5532</v>
      </c>
      <c r="G67">
        <v>6072</v>
      </c>
      <c r="H67">
        <v>5110</v>
      </c>
      <c r="I67">
        <v>6651</v>
      </c>
      <c r="J67">
        <v>6289</v>
      </c>
      <c r="K67">
        <v>5614</v>
      </c>
      <c r="L67">
        <v>5108</v>
      </c>
      <c r="M67">
        <v>4737</v>
      </c>
      <c r="N67">
        <v>4591</v>
      </c>
      <c r="O67">
        <v>4587</v>
      </c>
      <c r="Q67">
        <f>SUM(B67:O67)</f>
        <v>69650</v>
      </c>
    </row>
  </sheetData>
  <sortState xmlns:xlrd2="http://schemas.microsoft.com/office/spreadsheetml/2017/richdata2" ref="U1:V68">
    <sortCondition ref="U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F264-EA27-4EE6-B45B-41F134B320D9}">
  <dimension ref="A1:R67"/>
  <sheetViews>
    <sheetView workbookViewId="0">
      <selection activeCell="E2" sqref="E2"/>
    </sheetView>
  </sheetViews>
  <sheetFormatPr defaultRowHeight="14.4" x14ac:dyDescent="0.3"/>
  <sheetData>
    <row r="1" spans="1:18" ht="15" thickBot="1" x14ac:dyDescent="0.35">
      <c r="B1" s="5">
        <v>43883</v>
      </c>
      <c r="C1" s="5">
        <v>43890</v>
      </c>
      <c r="D1" s="3">
        <v>43897</v>
      </c>
      <c r="E1" s="3">
        <v>43904</v>
      </c>
      <c r="F1" s="3">
        <v>43911</v>
      </c>
      <c r="G1" s="3">
        <v>43918</v>
      </c>
      <c r="H1" s="3">
        <v>43925</v>
      </c>
      <c r="I1" s="3">
        <v>43932</v>
      </c>
      <c r="J1" s="3">
        <v>43939</v>
      </c>
      <c r="K1" s="3">
        <v>43946</v>
      </c>
      <c r="L1" s="3">
        <v>43953</v>
      </c>
      <c r="M1" s="3">
        <v>43960</v>
      </c>
      <c r="N1" s="3">
        <v>43967</v>
      </c>
      <c r="O1" s="3">
        <v>43976</v>
      </c>
      <c r="Q1" t="s">
        <v>64</v>
      </c>
      <c r="R1" t="s">
        <v>65</v>
      </c>
    </row>
    <row r="2" spans="1:18" x14ac:dyDescent="0.3">
      <c r="A2" t="s">
        <v>1</v>
      </c>
      <c r="B2" s="4">
        <f>('Raw Count'!B2/1986)*100</f>
        <v>1.3091641490433032</v>
      </c>
      <c r="C2" s="4">
        <f>('Raw Count'!C2/2475)*100</f>
        <v>0.96969696969696972</v>
      </c>
      <c r="D2" s="4">
        <f>('Raw Count'!D2/4405)*100</f>
        <v>0.9307604994324632</v>
      </c>
      <c r="E2" s="4">
        <f>('Raw Count'!E2/6493)*100</f>
        <v>0.75465886339134447</v>
      </c>
      <c r="F2" s="4">
        <f>('Raw Count'!F2/5532)*100</f>
        <v>1.3015184381778742</v>
      </c>
      <c r="G2" s="4">
        <f>('Raw Count'!G2/6072)*100</f>
        <v>0.95520421607378125</v>
      </c>
      <c r="H2" s="4">
        <f>('Raw Count'!H2/5110)*100</f>
        <v>1.0567514677103718</v>
      </c>
      <c r="I2" s="4">
        <f>('Raw Count'!I2/6651)*100</f>
        <v>1.0224026462186138</v>
      </c>
      <c r="J2" s="4">
        <f>('Raw Count'!J2/6289)*100</f>
        <v>1.2243599936396883</v>
      </c>
      <c r="K2" s="4">
        <f>('Raw Count'!K2/5614)*100</f>
        <v>1.2112575703598147</v>
      </c>
      <c r="L2" s="4">
        <f>('Raw Count'!L2/5108)*100</f>
        <v>1.350822239624119</v>
      </c>
      <c r="M2" s="4">
        <f>('Raw Count'!M2/4737)*100</f>
        <v>1.3932868904369855</v>
      </c>
      <c r="N2" s="4">
        <f>('Raw Count'!N2/4591)*100</f>
        <v>1.1544325854933566</v>
      </c>
      <c r="O2" s="4">
        <f>('Raw Count'!O2/4587)*100</f>
        <v>1.0028340963592761</v>
      </c>
      <c r="Q2" s="4">
        <f>(R2/69650)*100</f>
        <v>1.1069633883704235</v>
      </c>
      <c r="R2">
        <v>771</v>
      </c>
    </row>
    <row r="3" spans="1:18" x14ac:dyDescent="0.3">
      <c r="A3" t="s">
        <v>2</v>
      </c>
      <c r="B3" s="4">
        <f>('Raw Count'!B3/1986)*100</f>
        <v>1.1077542799597182</v>
      </c>
      <c r="C3" s="4">
        <f>('Raw Count'!C3/2475)*100</f>
        <v>0.92929292929292939</v>
      </c>
      <c r="D3" s="4">
        <f>('Raw Count'!D3/4405)*100</f>
        <v>0.79455164585698068</v>
      </c>
      <c r="E3" s="4">
        <f>('Raw Count'!E3/6493)*100</f>
        <v>1.18589249961497</v>
      </c>
      <c r="F3" s="4">
        <f>('Raw Count'!F3/5532)*100</f>
        <v>1.0303687635574839</v>
      </c>
      <c r="G3" s="4">
        <f>('Raw Count'!G3/6072)*100</f>
        <v>1.4822134387351777</v>
      </c>
      <c r="H3" s="4">
        <f>('Raw Count'!H3/5110)*100</f>
        <v>1.0176125244618397</v>
      </c>
      <c r="I3" s="4">
        <f>('Raw Count'!I3/6651)*100</f>
        <v>1.2328973086753872</v>
      </c>
      <c r="J3" s="4">
        <f>('Raw Count'!J3/6289)*100</f>
        <v>1.2402607727778661</v>
      </c>
      <c r="K3" s="4">
        <f>('Raw Count'!K3/5614)*100</f>
        <v>1.2825080156750979</v>
      </c>
      <c r="L3" s="4">
        <f>('Raw Count'!L3/5108)*100</f>
        <v>1.2725137039937353</v>
      </c>
      <c r="M3" s="4">
        <f>('Raw Count'!M3/4737)*100</f>
        <v>1.2244036309900781</v>
      </c>
      <c r="N3" s="4">
        <f>('Raw Count'!N3/4591)*100</f>
        <v>1.1108690917011543</v>
      </c>
      <c r="O3" s="4">
        <f>('Raw Count'!O3/4587)*100</f>
        <v>1.0464355788096795</v>
      </c>
      <c r="Q3" s="4">
        <f t="shared" ref="Q3:Q65" si="0">(R3/69650)*100</f>
        <v>1.1629576453697057</v>
      </c>
      <c r="R3">
        <v>810</v>
      </c>
    </row>
    <row r="4" spans="1:18" x14ac:dyDescent="0.3">
      <c r="A4" t="s">
        <v>3</v>
      </c>
      <c r="B4" s="4">
        <f>('Raw Count'!B4/1986)*100</f>
        <v>2.2658610271903323</v>
      </c>
      <c r="C4" s="4">
        <f>('Raw Count'!C4/2475)*100</f>
        <v>2.1818181818181821</v>
      </c>
      <c r="D4" s="4">
        <f>('Raw Count'!D4/4405)*100</f>
        <v>1.2485811577752552</v>
      </c>
      <c r="E4" s="4">
        <f>('Raw Count'!E4/6493)*100</f>
        <v>1.7865393500693054</v>
      </c>
      <c r="F4" s="4">
        <f>('Raw Count'!F4/5532)*100</f>
        <v>2.2053506869125092</v>
      </c>
      <c r="G4" s="4">
        <f>('Raw Count'!G4/6072)*100</f>
        <v>2.0256916996047432</v>
      </c>
      <c r="H4" s="4">
        <f>('Raw Count'!H4/5110)*100</f>
        <v>1.9569471624266144</v>
      </c>
      <c r="I4" s="4">
        <f>('Raw Count'!I4/6651)*100</f>
        <v>2.1500526236656143</v>
      </c>
      <c r="J4" s="4">
        <f>('Raw Count'!J4/6289)*100</f>
        <v>2.0352997296867548</v>
      </c>
      <c r="K4" s="4">
        <f>('Raw Count'!K4/5614)*100</f>
        <v>1.9593872461702886</v>
      </c>
      <c r="L4" s="4">
        <f>('Raw Count'!L4/5108)*100</f>
        <v>1.9577133907595929</v>
      </c>
      <c r="M4" s="4">
        <f>('Raw Count'!M4/4737)*100</f>
        <v>2.4488072619801562</v>
      </c>
      <c r="N4" s="4">
        <f>('Raw Count'!N4/4591)*100</f>
        <v>2.3088651709867132</v>
      </c>
      <c r="O4" s="4">
        <f>('Raw Count'!O4/4587)*100</f>
        <v>2.354480052321779</v>
      </c>
      <c r="Q4" s="4">
        <f t="shared" si="0"/>
        <v>2.0473797559224698</v>
      </c>
      <c r="R4">
        <v>1426</v>
      </c>
    </row>
    <row r="5" spans="1:18" x14ac:dyDescent="0.3">
      <c r="A5" t="s">
        <v>4</v>
      </c>
      <c r="B5" s="4">
        <f>('Raw Count'!B5/1986)*100</f>
        <v>0.2014098690835851</v>
      </c>
      <c r="C5" s="4">
        <f>('Raw Count'!C5/2475)*100</f>
        <v>0.5252525252525253</v>
      </c>
      <c r="D5" s="4">
        <f>('Raw Count'!D5/4405)*100</f>
        <v>9.0805902383654935E-2</v>
      </c>
      <c r="E5" s="4">
        <f>('Raw Count'!E5/6493)*100</f>
        <v>0.30802402587401817</v>
      </c>
      <c r="F5" s="4">
        <f>('Raw Count'!F5/5532)*100</f>
        <v>9.038322487346348E-2</v>
      </c>
      <c r="G5" s="4">
        <f>('Raw Count'!G5/6072)*100</f>
        <v>0.29644268774703553</v>
      </c>
      <c r="H5" s="4">
        <f>('Raw Count'!H5/5110)*100</f>
        <v>0.25440313111545992</v>
      </c>
      <c r="I5" s="4">
        <f>('Raw Count'!I5/6651)*100</f>
        <v>0.21049466245677342</v>
      </c>
      <c r="J5" s="4">
        <f>('Raw Count'!J5/6289)*100</f>
        <v>0.14310701224359992</v>
      </c>
      <c r="K5" s="4">
        <f>('Raw Count'!K5/5614)*100</f>
        <v>0.32062700391877447</v>
      </c>
      <c r="L5" s="4">
        <f>('Raw Count'!L5/5108)*100</f>
        <v>0.33281127642913078</v>
      </c>
      <c r="M5" s="4">
        <f>('Raw Count'!M5/4737)*100</f>
        <v>0.21110407430863415</v>
      </c>
      <c r="N5" s="4">
        <f>('Raw Count'!N5/4591)*100</f>
        <v>0.26138096275321282</v>
      </c>
      <c r="O5" s="4">
        <f>('Raw Count'!O5/4587)*100</f>
        <v>0.21800741225201656</v>
      </c>
      <c r="Q5" s="4">
        <f t="shared" si="0"/>
        <v>0.239770279971285</v>
      </c>
      <c r="R5">
        <v>167</v>
      </c>
    </row>
    <row r="6" spans="1:18" x14ac:dyDescent="0.3">
      <c r="A6" t="s">
        <v>5</v>
      </c>
      <c r="B6" s="4">
        <f>('Raw Count'!B6/1986)*100</f>
        <v>0.25176233635448136</v>
      </c>
      <c r="C6" s="4">
        <f>('Raw Count'!C6/2475)*100</f>
        <v>0.20202020202020202</v>
      </c>
      <c r="D6" s="4">
        <f>('Raw Count'!D6/4405)*100</f>
        <v>9.0805902383654935E-2</v>
      </c>
      <c r="E6" s="4">
        <f>('Raw Count'!E6/6493)*100</f>
        <v>0.24641922069921451</v>
      </c>
      <c r="F6" s="4">
        <f>('Raw Count'!F6/5532)*100</f>
        <v>0.23499638467100506</v>
      </c>
      <c r="G6" s="4">
        <f>('Raw Count'!G6/6072)*100</f>
        <v>0.19762845849802371</v>
      </c>
      <c r="H6" s="4">
        <f>('Raw Count'!H6/5110)*100</f>
        <v>5.8708414872798431E-2</v>
      </c>
      <c r="I6" s="4">
        <f>('Raw Count'!I6/6651)*100</f>
        <v>0.16538866335889341</v>
      </c>
      <c r="J6" s="4">
        <f>('Raw Count'!J6/6289)*100</f>
        <v>7.9503895690888865E-2</v>
      </c>
      <c r="K6" s="4">
        <f>('Raw Count'!K6/5614)*100</f>
        <v>0.10687566797292483</v>
      </c>
      <c r="L6" s="4">
        <f>('Raw Count'!L6/5108)*100</f>
        <v>0.11746280344557558</v>
      </c>
      <c r="M6" s="4">
        <f>('Raw Count'!M6/4737)*100</f>
        <v>8.4441629723453662E-2</v>
      </c>
      <c r="N6" s="4">
        <f>('Raw Count'!N6/4591)*100</f>
        <v>0</v>
      </c>
      <c r="O6" s="4">
        <f>('Raw Count'!O6/4587)*100</f>
        <v>0.15260518857641159</v>
      </c>
      <c r="Q6" s="4">
        <f t="shared" si="0"/>
        <v>0.13926776740847091</v>
      </c>
      <c r="R6">
        <v>97</v>
      </c>
    </row>
    <row r="7" spans="1:18" x14ac:dyDescent="0.3">
      <c r="A7" t="s">
        <v>6</v>
      </c>
      <c r="B7" s="4">
        <f>('Raw Count'!B7/1986)*100</f>
        <v>2.8197381671701915</v>
      </c>
      <c r="C7" s="4">
        <f>('Raw Count'!C7/2475)*100</f>
        <v>3.1919191919191916</v>
      </c>
      <c r="D7" s="4">
        <f>('Raw Count'!D7/4405)*100</f>
        <v>2.656072644721907</v>
      </c>
      <c r="E7" s="4">
        <f>('Raw Count'!E7/6493)*100</f>
        <v>2.5565994147543507</v>
      </c>
      <c r="F7" s="4">
        <f>('Raw Count'!F7/5532)*100</f>
        <v>2.3861171366594358</v>
      </c>
      <c r="G7" s="4">
        <f>('Raw Count'!G7/6072)*100</f>
        <v>2.5197628458498023</v>
      </c>
      <c r="H7" s="4">
        <f>('Raw Count'!H7/5110)*100</f>
        <v>2.8571428571428572</v>
      </c>
      <c r="I7" s="4">
        <f>('Raw Count'!I7/6651)*100</f>
        <v>2.7063599458728009</v>
      </c>
      <c r="J7" s="4">
        <f>('Raw Count'!J7/6289)*100</f>
        <v>2.7667355700429321</v>
      </c>
      <c r="K7" s="4">
        <f>('Raw Count'!K7/5614)*100</f>
        <v>2.3156394727467045</v>
      </c>
      <c r="L7" s="4">
        <f>('Raw Count'!L7/5108)*100</f>
        <v>2.721221613155834</v>
      </c>
      <c r="M7" s="4">
        <f>('Raw Count'!M7/4737)*100</f>
        <v>3.1454507071986493</v>
      </c>
      <c r="N7" s="4">
        <f>('Raw Count'!N7/4591)*100</f>
        <v>2.7445001089087344</v>
      </c>
      <c r="O7" s="4">
        <f>('Raw Count'!O7/4587)*100</f>
        <v>2.3326793110965771</v>
      </c>
      <c r="Q7" s="4">
        <f t="shared" si="0"/>
        <v>2.661880832735104</v>
      </c>
      <c r="R7">
        <v>1854</v>
      </c>
    </row>
    <row r="8" spans="1:18" x14ac:dyDescent="0.3">
      <c r="A8" t="s">
        <v>7</v>
      </c>
      <c r="B8" s="4">
        <f>('Raw Count'!B8/1986)*100</f>
        <v>0</v>
      </c>
      <c r="C8" s="4">
        <f>('Raw Count'!C8/2475)*100</f>
        <v>0</v>
      </c>
      <c r="D8" s="4">
        <f>('Raw Count'!D8/4405)*100</f>
        <v>0</v>
      </c>
      <c r="E8" s="4">
        <f>('Raw Count'!E8/6493)*100</f>
        <v>3.0802402587401814E-2</v>
      </c>
      <c r="F8" s="4">
        <f>('Raw Count'!F8/5532)*100</f>
        <v>3.6153289949385395E-2</v>
      </c>
      <c r="G8" s="4">
        <f>('Raw Count'!G8/6072)*100</f>
        <v>0</v>
      </c>
      <c r="H8" s="4">
        <f>('Raw Count'!H8/5110)*100</f>
        <v>1.9569471624266144E-2</v>
      </c>
      <c r="I8" s="4">
        <f>('Raw Count'!I8/6651)*100</f>
        <v>0</v>
      </c>
      <c r="J8" s="4">
        <f>('Raw Count'!J8/6289)*100</f>
        <v>0</v>
      </c>
      <c r="K8" s="4">
        <f>('Raw Count'!K8/5614)*100</f>
        <v>0</v>
      </c>
      <c r="L8" s="4">
        <f>('Raw Count'!L8/5108)*100</f>
        <v>1.9577133907595929E-2</v>
      </c>
      <c r="M8" s="4">
        <f>('Raw Count'!M8/4737)*100</f>
        <v>0</v>
      </c>
      <c r="N8" s="4">
        <f>('Raw Count'!N8/4591)*100</f>
        <v>6.5345240688303205E-2</v>
      </c>
      <c r="O8" s="4">
        <f>('Raw Count'!O8/4587)*100</f>
        <v>0</v>
      </c>
      <c r="Q8" s="4">
        <f t="shared" si="0"/>
        <v>1.2921751615218953E-2</v>
      </c>
      <c r="R8">
        <v>9</v>
      </c>
    </row>
    <row r="9" spans="1:18" x14ac:dyDescent="0.3">
      <c r="A9" t="s">
        <v>8</v>
      </c>
      <c r="B9" s="4">
        <f>('Raw Count'!B9/1986)*100</f>
        <v>2.8700906344410875</v>
      </c>
      <c r="C9" s="4">
        <f>('Raw Count'!C9/2475)*100</f>
        <v>3.2727272727272729</v>
      </c>
      <c r="D9" s="4">
        <f>('Raw Count'!D9/4405)*100</f>
        <v>3.22360953461975</v>
      </c>
      <c r="E9" s="4">
        <f>('Raw Count'!E9/6493)*100</f>
        <v>3.0802402587401816</v>
      </c>
      <c r="F9" s="4">
        <f>('Raw Count'!F9/5532)*100</f>
        <v>2.9464931308749094</v>
      </c>
      <c r="G9" s="4">
        <f>('Raw Count'!G9/6072)*100</f>
        <v>2.8985507246376812</v>
      </c>
      <c r="H9" s="4">
        <f>('Raw Count'!H9/5110)*100</f>
        <v>2.9549902152641878</v>
      </c>
      <c r="I9" s="4">
        <f>('Raw Count'!I9/6651)*100</f>
        <v>3.1574199368516012</v>
      </c>
      <c r="J9" s="4">
        <f>('Raw Count'!J9/6289)*100</f>
        <v>2.9734456988392428</v>
      </c>
      <c r="K9" s="4">
        <f>('Raw Count'!K9/5614)*100</f>
        <v>3.3131457071606696</v>
      </c>
      <c r="L9" s="4">
        <f>('Raw Count'!L9/5108)*100</f>
        <v>3.0931871574001564</v>
      </c>
      <c r="M9" s="4">
        <f>('Raw Count'!M9/4737)*100</f>
        <v>2.5754697065653369</v>
      </c>
      <c r="N9" s="4">
        <f>('Raw Count'!N9/4591)*100</f>
        <v>3.1147898061424524</v>
      </c>
      <c r="O9" s="4">
        <f>('Raw Count'!O9/4587)*100</f>
        <v>3.182908218879442</v>
      </c>
      <c r="Q9" s="4">
        <f t="shared" si="0"/>
        <v>3.046661880832735</v>
      </c>
      <c r="R9">
        <v>2122</v>
      </c>
    </row>
    <row r="10" spans="1:18" x14ac:dyDescent="0.3">
      <c r="A10" t="s">
        <v>9</v>
      </c>
      <c r="B10" s="4">
        <f>('Raw Count'!B10/1986)*100</f>
        <v>0.5538771399798591</v>
      </c>
      <c r="C10" s="4">
        <f>('Raw Count'!C10/2475)*100</f>
        <v>0.72727272727272729</v>
      </c>
      <c r="D10" s="4">
        <f>('Raw Count'!D10/4405)*100</f>
        <v>1.3166855845629966</v>
      </c>
      <c r="E10" s="4">
        <f>('Raw Count'!E10/6493)*100</f>
        <v>1.031880486677961</v>
      </c>
      <c r="F10" s="4">
        <f>('Raw Count'!F10/5532)*100</f>
        <v>1.6630513376717282</v>
      </c>
      <c r="G10" s="4">
        <f>('Raw Count'!G10/6072)*100</f>
        <v>1.0046113306982871</v>
      </c>
      <c r="H10" s="4">
        <f>('Raw Count'!H10/5110)*100</f>
        <v>0.95890410958904115</v>
      </c>
      <c r="I10" s="4">
        <f>('Raw Count'!I10/6651)*100</f>
        <v>1.2028266426101337</v>
      </c>
      <c r="J10" s="4">
        <f>('Raw Count'!J10/6289)*100</f>
        <v>0.92224519001431071</v>
      </c>
      <c r="K10" s="4">
        <f>('Raw Count'!K10/5614)*100</f>
        <v>0.90844317776986105</v>
      </c>
      <c r="L10" s="4">
        <f>('Raw Count'!L10/5108)*100</f>
        <v>0.78308535630383713</v>
      </c>
      <c r="M10" s="4">
        <f>('Raw Count'!M10/4737)*100</f>
        <v>1.118851593835761</v>
      </c>
      <c r="N10" s="4">
        <f>('Raw Count'!N10/4591)*100</f>
        <v>1.1544325854933566</v>
      </c>
      <c r="O10" s="4">
        <f>('Raw Count'!O10/4587)*100</f>
        <v>0.76302594288205805</v>
      </c>
      <c r="Q10" s="4">
        <f t="shared" si="0"/>
        <v>1.0423546302943287</v>
      </c>
      <c r="R10">
        <v>726</v>
      </c>
    </row>
    <row r="11" spans="1:18" x14ac:dyDescent="0.3">
      <c r="A11" t="s">
        <v>10</v>
      </c>
      <c r="B11" s="4">
        <f>('Raw Count'!B11/1986)*100</f>
        <v>0.10070493454179255</v>
      </c>
      <c r="C11" s="4">
        <f>('Raw Count'!C11/2475)*100</f>
        <v>8.0808080808080801E-2</v>
      </c>
      <c r="D11" s="4">
        <f>('Raw Count'!D11/4405)*100</f>
        <v>0.20431328036322363</v>
      </c>
      <c r="E11" s="4">
        <f>('Raw Count'!E11/6493)*100</f>
        <v>0.26182042199291544</v>
      </c>
      <c r="F11" s="4">
        <f>('Raw Count'!F11/5532)*100</f>
        <v>0.18076644974692696</v>
      </c>
      <c r="G11" s="4">
        <f>('Raw Count'!G11/6072)*100</f>
        <v>0.16469038208168643</v>
      </c>
      <c r="H11" s="4">
        <f>('Raw Count'!H11/5110)*100</f>
        <v>9.7847358121330719E-2</v>
      </c>
      <c r="I11" s="4">
        <f>('Raw Count'!I11/6651)*100</f>
        <v>0.19545932942414673</v>
      </c>
      <c r="J11" s="4">
        <f>('Raw Count'!J11/6289)*100</f>
        <v>0.14310701224359992</v>
      </c>
      <c r="K11" s="4">
        <f>('Raw Count'!K11/5614)*100</f>
        <v>0.19593872461702885</v>
      </c>
      <c r="L11" s="4">
        <f>('Raw Count'!L11/5108)*100</f>
        <v>0.21534847298355519</v>
      </c>
      <c r="M11" s="4">
        <f>('Raw Count'!M11/4737)*100</f>
        <v>0.2955457040320878</v>
      </c>
      <c r="N11" s="4">
        <f>('Raw Count'!N11/4591)*100</f>
        <v>0.15247222827270746</v>
      </c>
      <c r="O11" s="4">
        <f>('Raw Count'!O11/4587)*100</f>
        <v>0.15260518857641159</v>
      </c>
      <c r="Q11" s="4">
        <f t="shared" si="0"/>
        <v>0.18234027279253409</v>
      </c>
      <c r="R11">
        <v>127</v>
      </c>
    </row>
    <row r="12" spans="1:18" x14ac:dyDescent="0.3">
      <c r="A12" t="s">
        <v>11</v>
      </c>
      <c r="B12" s="4">
        <f>('Raw Count'!B12/1986)*100</f>
        <v>0.60422960725075525</v>
      </c>
      <c r="C12" s="4">
        <f>('Raw Count'!C12/2475)*100</f>
        <v>0.56565656565656564</v>
      </c>
      <c r="D12" s="4">
        <f>('Raw Count'!D12/4405)*100</f>
        <v>0.52213393870601588</v>
      </c>
      <c r="E12" s="4">
        <f>('Raw Count'!E12/6493)*100</f>
        <v>0.52364084398583088</v>
      </c>
      <c r="F12" s="4">
        <f>('Raw Count'!F12/5532)*100</f>
        <v>0.56037599421547357</v>
      </c>
      <c r="G12" s="4">
        <f>('Raw Count'!G12/6072)*100</f>
        <v>0.55994729907773388</v>
      </c>
      <c r="H12" s="4">
        <f>('Raw Count'!H12/5110)*100</f>
        <v>0.56751467710371817</v>
      </c>
      <c r="I12" s="4">
        <f>('Raw Count'!I12/6651)*100</f>
        <v>0.5262366561419336</v>
      </c>
      <c r="J12" s="4">
        <f>('Raw Count'!J12/6289)*100</f>
        <v>0.55652726983622203</v>
      </c>
      <c r="K12" s="4">
        <f>('Raw Count'!K12/5614)*100</f>
        <v>0.65906661916636977</v>
      </c>
      <c r="L12" s="4">
        <f>('Raw Count'!L12/5108)*100</f>
        <v>0.46985121378230232</v>
      </c>
      <c r="M12" s="4">
        <f>('Raw Count'!M12/4737)*100</f>
        <v>0.61220181549503905</v>
      </c>
      <c r="N12" s="4">
        <f>('Raw Count'!N12/4591)*100</f>
        <v>0.41385319102592033</v>
      </c>
      <c r="O12" s="4">
        <f>('Raw Count'!O12/4587)*100</f>
        <v>0.52321778940483976</v>
      </c>
      <c r="Q12" s="4">
        <f t="shared" si="0"/>
        <v>0.54558506819813346</v>
      </c>
      <c r="R12">
        <v>380</v>
      </c>
    </row>
    <row r="13" spans="1:18" x14ac:dyDescent="0.3">
      <c r="A13" t="s">
        <v>12</v>
      </c>
      <c r="B13" s="4">
        <f>('Raw Count'!B13/1986)*100</f>
        <v>0.45317220543806652</v>
      </c>
      <c r="C13" s="4">
        <f>('Raw Count'!C13/2475)*100</f>
        <v>0.88888888888888884</v>
      </c>
      <c r="D13" s="4">
        <f>('Raw Count'!D13/4405)*100</f>
        <v>0.43132803632236094</v>
      </c>
      <c r="E13" s="4">
        <f>('Raw Count'!E13/6493)*100</f>
        <v>0.67765285692284005</v>
      </c>
      <c r="F13" s="4">
        <f>('Raw Count'!F13/5532)*100</f>
        <v>0.72306579898770784</v>
      </c>
      <c r="G13" s="4">
        <f>('Raw Count'!G13/6072)*100</f>
        <v>0.39525691699604742</v>
      </c>
      <c r="H13" s="4">
        <f>('Raw Count'!H13/5110)*100</f>
        <v>0.50880626223091985</v>
      </c>
      <c r="I13" s="4">
        <f>('Raw Count'!I13/6651)*100</f>
        <v>0.51120132310930688</v>
      </c>
      <c r="J13" s="4">
        <f>('Raw Count'!J13/6289)*100</f>
        <v>0.66783272380346637</v>
      </c>
      <c r="K13" s="4">
        <f>('Raw Count'!K13/5614)*100</f>
        <v>0.57000356252226569</v>
      </c>
      <c r="L13" s="4">
        <f>('Raw Count'!L13/5108)*100</f>
        <v>0.43069694596711039</v>
      </c>
      <c r="M13" s="4">
        <f>('Raw Count'!M13/4737)*100</f>
        <v>0.59109140806417559</v>
      </c>
      <c r="N13" s="4">
        <f>('Raw Count'!N13/4591)*100</f>
        <v>0.52276192550642564</v>
      </c>
      <c r="O13" s="4">
        <f>('Raw Count'!O13/4587)*100</f>
        <v>0.85022890778286464</v>
      </c>
      <c r="Q13" s="4">
        <f t="shared" si="0"/>
        <v>0.58147882268485285</v>
      </c>
      <c r="R13">
        <v>405</v>
      </c>
    </row>
    <row r="14" spans="1:18" x14ac:dyDescent="0.3">
      <c r="A14" t="s">
        <v>13</v>
      </c>
      <c r="B14" s="4">
        <f>('Raw Count'!B14/1986)*100</f>
        <v>5.8912386706948645</v>
      </c>
      <c r="C14" s="4">
        <f>('Raw Count'!C14/2475)*100</f>
        <v>6.4242424242424239</v>
      </c>
      <c r="D14" s="4">
        <f>('Raw Count'!D14/4405)*100</f>
        <v>6.7650397275822938</v>
      </c>
      <c r="E14" s="4">
        <f>('Raw Count'!E14/6493)*100</f>
        <v>7.1615586015709223</v>
      </c>
      <c r="F14" s="4">
        <f>('Raw Count'!F14/5532)*100</f>
        <v>6.7787418655097618</v>
      </c>
      <c r="G14" s="4">
        <f>('Raw Count'!G14/6072)*100</f>
        <v>6.2582345191040849</v>
      </c>
      <c r="H14" s="4">
        <f>('Raw Count'!H14/5110)*100</f>
        <v>6.2818003913894316</v>
      </c>
      <c r="I14" s="4">
        <f>('Raw Count'!I14/6651)*100</f>
        <v>5.8788152157570295</v>
      </c>
      <c r="J14" s="4">
        <f>('Raw Count'!J14/6289)*100</f>
        <v>6.2331054221656865</v>
      </c>
      <c r="K14" s="4">
        <f>('Raw Count'!K14/5614)*100</f>
        <v>6.6084788029925194</v>
      </c>
      <c r="L14" s="4">
        <f>('Raw Count'!L14/5108)*100</f>
        <v>6.4212999216914648</v>
      </c>
      <c r="M14" s="4">
        <f>('Raw Count'!M14/4737)*100</f>
        <v>6.3964534515516149</v>
      </c>
      <c r="N14" s="4">
        <f>('Raw Count'!N14/4591)*100</f>
        <v>6.1642343715966019</v>
      </c>
      <c r="O14" s="4">
        <f>('Raw Count'!O14/4587)*100</f>
        <v>6.344015696533682</v>
      </c>
      <c r="Q14" s="4">
        <f t="shared" si="0"/>
        <v>6.4235463029432882</v>
      </c>
      <c r="R14">
        <v>4474</v>
      </c>
    </row>
    <row r="15" spans="1:18" x14ac:dyDescent="0.3">
      <c r="A15" t="s">
        <v>14</v>
      </c>
      <c r="B15" s="4">
        <f>('Raw Count'!B15/1986)*100</f>
        <v>1.5105740181268883</v>
      </c>
      <c r="C15" s="4">
        <f>('Raw Count'!C15/2475)*100</f>
        <v>1.9393939393939394</v>
      </c>
      <c r="D15" s="4">
        <f>('Raw Count'!D15/4405)*100</f>
        <v>2.0204313280363224</v>
      </c>
      <c r="E15" s="4">
        <f>('Raw Count'!E15/6493)*100</f>
        <v>2.217772986292931</v>
      </c>
      <c r="F15" s="4">
        <f>('Raw Count'!F15/5532)*100</f>
        <v>1.9522776572668112</v>
      </c>
      <c r="G15" s="4">
        <f>('Raw Count'!G15/6072)*100</f>
        <v>1.8280632411067192</v>
      </c>
      <c r="H15" s="4">
        <f>('Raw Count'!H15/5110)*100</f>
        <v>2.4853228962818004</v>
      </c>
      <c r="I15" s="4">
        <f>('Raw Count'!I15/6651)*100</f>
        <v>1.9996992933393476</v>
      </c>
      <c r="J15" s="4">
        <f>('Raw Count'!J15/6289)*100</f>
        <v>2.0352997296867548</v>
      </c>
      <c r="K15" s="4">
        <f>('Raw Count'!K15/5614)*100</f>
        <v>2.0128250801567509</v>
      </c>
      <c r="L15" s="4">
        <f>('Raw Count'!L15/5108)*100</f>
        <v>1.8402505873140171</v>
      </c>
      <c r="M15" s="4">
        <f>('Raw Count'!M15/4737)*100</f>
        <v>1.8154950390542539</v>
      </c>
      <c r="N15" s="4">
        <f>('Raw Count'!N15/4591)*100</f>
        <v>1.960357220649096</v>
      </c>
      <c r="O15" s="4">
        <f>('Raw Count'!O15/4587)*100</f>
        <v>1.8748637453673425</v>
      </c>
      <c r="Q15" s="4">
        <f t="shared" si="0"/>
        <v>1.9913854989231876</v>
      </c>
      <c r="R15">
        <v>1387</v>
      </c>
    </row>
    <row r="16" spans="1:18" x14ac:dyDescent="0.3">
      <c r="A16" t="s">
        <v>15</v>
      </c>
      <c r="B16" s="4">
        <f>('Raw Count'!B16/1986)*100</f>
        <v>0</v>
      </c>
      <c r="C16" s="4">
        <f>('Raw Count'!C16/2475)*100</f>
        <v>0.20202020202020202</v>
      </c>
      <c r="D16" s="4">
        <f>('Raw Count'!D16/4405)*100</f>
        <v>6.8104426787741201E-2</v>
      </c>
      <c r="E16" s="4">
        <f>('Raw Count'!E16/6493)*100</f>
        <v>6.1604805174803628E-2</v>
      </c>
      <c r="F16" s="4">
        <f>('Raw Count'!F16/5532)*100</f>
        <v>1.8076644974692697E-2</v>
      </c>
      <c r="G16" s="4">
        <f>('Raw Count'!G16/6072)*100</f>
        <v>8.2345191040843216E-2</v>
      </c>
      <c r="H16" s="4">
        <f>('Raw Count'!H16/5110)*100</f>
        <v>3.9138943248532287E-2</v>
      </c>
      <c r="I16" s="4">
        <f>('Raw Count'!I16/6651)*100</f>
        <v>0.12028266426101339</v>
      </c>
      <c r="J16" s="4">
        <f>('Raw Count'!J16/6289)*100</f>
        <v>3.1801558276355543E-2</v>
      </c>
      <c r="K16" s="4">
        <f>('Raw Count'!K16/5614)*100</f>
        <v>3.5625222657641606E-2</v>
      </c>
      <c r="L16" s="4">
        <f>('Raw Count'!L16/5108)*100</f>
        <v>5.873140172278779E-2</v>
      </c>
      <c r="M16" s="4">
        <f>('Raw Count'!M16/4737)*100</f>
        <v>8.4441629723453662E-2</v>
      </c>
      <c r="N16" s="4">
        <f>('Raw Count'!N16/4591)*100</f>
        <v>0</v>
      </c>
      <c r="O16" s="4">
        <f>('Raw Count'!O16/4587)*100</f>
        <v>2.1800741225201654E-2</v>
      </c>
      <c r="Q16" s="4">
        <f t="shared" si="0"/>
        <v>5.7430007178750901E-2</v>
      </c>
      <c r="R16">
        <v>40</v>
      </c>
    </row>
    <row r="17" spans="1:18" x14ac:dyDescent="0.3">
      <c r="A17" t="s">
        <v>16</v>
      </c>
      <c r="B17" s="4">
        <f>('Raw Count'!B17/1986)*100</f>
        <v>0.5538771399798591</v>
      </c>
      <c r="C17" s="4">
        <f>('Raw Count'!C17/2475)*100</f>
        <v>0.60606060606060608</v>
      </c>
      <c r="D17" s="4">
        <f>('Raw Count'!D17/4405)*100</f>
        <v>0.52213393870601588</v>
      </c>
      <c r="E17" s="4">
        <f>('Raw Count'!E17/6493)*100</f>
        <v>0.66225165562913912</v>
      </c>
      <c r="F17" s="4">
        <f>('Raw Count'!F17/5532)*100</f>
        <v>0.63268257411424433</v>
      </c>
      <c r="G17" s="4">
        <f>('Raw Count'!G17/6072)*100</f>
        <v>0.54347826086956519</v>
      </c>
      <c r="H17" s="4">
        <f>('Raw Count'!H17/5110)*100</f>
        <v>0.78277886497064575</v>
      </c>
      <c r="I17" s="4">
        <f>('Raw Count'!I17/6651)*100</f>
        <v>0.60141332130506686</v>
      </c>
      <c r="J17" s="4">
        <f>('Raw Count'!J17/6289)*100</f>
        <v>0.77913817777071082</v>
      </c>
      <c r="K17" s="4">
        <f>('Raw Count'!K17/5614)*100</f>
        <v>0.85500534378339865</v>
      </c>
      <c r="L17" s="4">
        <f>('Raw Count'!L17/5108)*100</f>
        <v>0.50900548159749415</v>
      </c>
      <c r="M17" s="4">
        <f>('Raw Count'!M17/4737)*100</f>
        <v>0.4855393709098586</v>
      </c>
      <c r="N17" s="4">
        <f>('Raw Count'!N17/4591)*100</f>
        <v>0.5881071661947288</v>
      </c>
      <c r="O17" s="4">
        <f>('Raw Count'!O17/4587)*100</f>
        <v>0.56681927185524306</v>
      </c>
      <c r="Q17" s="4">
        <f t="shared" si="0"/>
        <v>0.63029432878679115</v>
      </c>
      <c r="R17">
        <v>439</v>
      </c>
    </row>
    <row r="18" spans="1:18" x14ac:dyDescent="0.3">
      <c r="A18" t="s">
        <v>17</v>
      </c>
      <c r="B18" s="4">
        <f>('Raw Count'!B18/1986)*100</f>
        <v>0.60422960725075525</v>
      </c>
      <c r="C18" s="4">
        <f>('Raw Count'!C18/2475)*100</f>
        <v>0.80808080808080807</v>
      </c>
      <c r="D18" s="4">
        <f>('Raw Count'!D18/4405)*100</f>
        <v>0.52213393870601588</v>
      </c>
      <c r="E18" s="4">
        <f>('Raw Count'!E18/6493)*100</f>
        <v>0.73925766209764354</v>
      </c>
      <c r="F18" s="4">
        <f>('Raw Count'!F18/5532)*100</f>
        <v>0.68691250903832246</v>
      </c>
      <c r="G18" s="4">
        <f>('Raw Count'!G18/6072)*100</f>
        <v>0.49407114624505932</v>
      </c>
      <c r="H18" s="4">
        <f>('Raw Count'!H18/5110)*100</f>
        <v>0.64579256360078274</v>
      </c>
      <c r="I18" s="4">
        <f>('Raw Count'!I18/6651)*100</f>
        <v>0.66155465343557363</v>
      </c>
      <c r="J18" s="4">
        <f>('Raw Count'!J18/6289)*100</f>
        <v>0.60422960725075525</v>
      </c>
      <c r="K18" s="4">
        <f>('Raw Count'!K18/5614)*100</f>
        <v>0.67687923049519061</v>
      </c>
      <c r="L18" s="4">
        <f>('Raw Count'!L18/5108)*100</f>
        <v>0.5873140172278779</v>
      </c>
      <c r="M18" s="4">
        <f>('Raw Count'!M18/4737)*100</f>
        <v>0.52776018577158534</v>
      </c>
      <c r="N18" s="4">
        <f>('Raw Count'!N18/4591)*100</f>
        <v>0.47919843171422349</v>
      </c>
      <c r="O18" s="4">
        <f>('Raw Count'!O18/4587)*100</f>
        <v>0.56681927185524306</v>
      </c>
      <c r="Q18" s="4">
        <f t="shared" si="0"/>
        <v>0.61306532663316582</v>
      </c>
      <c r="R18">
        <v>427</v>
      </c>
    </row>
    <row r="19" spans="1:18" x14ac:dyDescent="0.3">
      <c r="A19" t="s">
        <v>18</v>
      </c>
      <c r="B19" s="4">
        <f>('Raw Count'!B19/1986)*100</f>
        <v>0.30211480362537763</v>
      </c>
      <c r="C19" s="4">
        <f>('Raw Count'!C19/2475)*100</f>
        <v>8.0808080808080801E-2</v>
      </c>
      <c r="D19" s="4">
        <f>('Raw Count'!D19/4405)*100</f>
        <v>0.2497162315550511</v>
      </c>
      <c r="E19" s="4">
        <f>('Raw Count'!E19/6493)*100</f>
        <v>0.13861081164330818</v>
      </c>
      <c r="F19" s="4">
        <f>('Raw Count'!F19/5532)*100</f>
        <v>5.4229934924078092E-2</v>
      </c>
      <c r="G19" s="4">
        <f>('Raw Count'!G19/6072)*100</f>
        <v>0.16469038208168643</v>
      </c>
      <c r="H19" s="4">
        <f>('Raw Count'!H19/5110)*100</f>
        <v>5.8708414872798431E-2</v>
      </c>
      <c r="I19" s="4">
        <f>('Raw Count'!I19/6651)*100</f>
        <v>0.12028266426101339</v>
      </c>
      <c r="J19" s="4">
        <f>('Raw Count'!J19/6289)*100</f>
        <v>6.3603116552711086E-2</v>
      </c>
      <c r="K19" s="4">
        <f>('Raw Count'!K19/5614)*100</f>
        <v>1.7812611328820803E-2</v>
      </c>
      <c r="L19" s="4">
        <f>('Raw Count'!L19/5108)*100</f>
        <v>5.873140172278779E-2</v>
      </c>
      <c r="M19" s="4">
        <f>('Raw Count'!M19/4737)*100</f>
        <v>4.2220814861726831E-2</v>
      </c>
      <c r="N19" s="4">
        <f>('Raw Count'!N19/4591)*100</f>
        <v>0.1960357220649096</v>
      </c>
      <c r="O19" s="4">
        <f>('Raw Count'!O19/4587)*100</f>
        <v>0.17440592980161324</v>
      </c>
      <c r="Q19" s="4">
        <f t="shared" si="0"/>
        <v>0.11342426417803302</v>
      </c>
      <c r="R19">
        <v>79</v>
      </c>
    </row>
    <row r="20" spans="1:18" x14ac:dyDescent="0.3">
      <c r="A20" t="s">
        <v>19</v>
      </c>
      <c r="B20" s="4">
        <f>('Raw Count'!B20/1986)*100</f>
        <v>0.10070493454179255</v>
      </c>
      <c r="C20" s="4">
        <f>('Raw Count'!C20/2475)*100</f>
        <v>4.0404040404040401E-2</v>
      </c>
      <c r="D20" s="4">
        <f>('Raw Count'!D20/4405)*100</f>
        <v>0.29511918274687854</v>
      </c>
      <c r="E20" s="4">
        <f>('Raw Count'!E20/6493)*100</f>
        <v>0.26182042199291544</v>
      </c>
      <c r="F20" s="4">
        <f>('Raw Count'!F20/5532)*100</f>
        <v>0.18076644974692696</v>
      </c>
      <c r="G20" s="4">
        <f>('Raw Count'!G20/6072)*100</f>
        <v>0.24703557312252966</v>
      </c>
      <c r="H20" s="4">
        <f>('Raw Count'!H20/5110)*100</f>
        <v>0.15655577299412915</v>
      </c>
      <c r="I20" s="4">
        <f>('Raw Count'!I20/6651)*100</f>
        <v>0.15035333032626672</v>
      </c>
      <c r="J20" s="4">
        <f>('Raw Count'!J20/6289)*100</f>
        <v>9.540467482906663E-2</v>
      </c>
      <c r="K20" s="4">
        <f>('Raw Count'!K20/5614)*100</f>
        <v>0.10687566797292483</v>
      </c>
      <c r="L20" s="4">
        <f>('Raw Count'!L20/5108)*100</f>
        <v>0.19577133907595928</v>
      </c>
      <c r="M20" s="4">
        <f>('Raw Count'!M20/4737)*100</f>
        <v>8.4441629723453662E-2</v>
      </c>
      <c r="N20" s="4">
        <f>('Raw Count'!N20/4591)*100</f>
        <v>6.5345240688303205E-2</v>
      </c>
      <c r="O20" s="4">
        <f>('Raw Count'!O20/4587)*100</f>
        <v>8.7202964900806618E-2</v>
      </c>
      <c r="Q20" s="4">
        <f t="shared" si="0"/>
        <v>0.15649676956209618</v>
      </c>
      <c r="R20">
        <v>109</v>
      </c>
    </row>
    <row r="21" spans="1:18" x14ac:dyDescent="0.3">
      <c r="A21" t="s">
        <v>20</v>
      </c>
      <c r="B21" s="4">
        <f>('Raw Count'!B21/1986)*100</f>
        <v>0.2014098690835851</v>
      </c>
      <c r="C21" s="4">
        <f>('Raw Count'!C21/2475)*100</f>
        <v>0.1616161616161616</v>
      </c>
      <c r="D21" s="4">
        <f>('Raw Count'!D21/4405)*100</f>
        <v>6.8104426787741201E-2</v>
      </c>
      <c r="E21" s="4">
        <f>('Raw Count'!E21/6493)*100</f>
        <v>9.2407207762205443E-2</v>
      </c>
      <c r="F21" s="4">
        <f>('Raw Count'!F21/5532)*100</f>
        <v>7.230657989877079E-2</v>
      </c>
      <c r="G21" s="4">
        <f>('Raw Count'!G21/6072)*100</f>
        <v>3.2938076416337288E-2</v>
      </c>
      <c r="H21" s="4">
        <f>('Raw Count'!H21/5110)*100</f>
        <v>7.8277886497064575E-2</v>
      </c>
      <c r="I21" s="4">
        <f>('Raw Count'!I21/6651)*100</f>
        <v>4.5105999097880017E-2</v>
      </c>
      <c r="J21" s="4">
        <f>('Raw Count'!J21/6289)*100</f>
        <v>4.7702337414533315E-2</v>
      </c>
      <c r="K21" s="4">
        <f>('Raw Count'!K21/5614)*100</f>
        <v>8.9063056644104022E-2</v>
      </c>
      <c r="L21" s="4">
        <f>('Raw Count'!L21/5108)*100</f>
        <v>1.9577133907595929E-2</v>
      </c>
      <c r="M21" s="4">
        <f>('Raw Count'!M21/4737)*100</f>
        <v>6.333122229259025E-2</v>
      </c>
      <c r="N21" s="4">
        <f>('Raw Count'!N21/4591)*100</f>
        <v>4.3563493792202139E-2</v>
      </c>
      <c r="O21" s="4">
        <f>('Raw Count'!O21/4587)*100</f>
        <v>6.540222367560497E-2</v>
      </c>
      <c r="Q21" s="4">
        <f t="shared" si="0"/>
        <v>6.7480258435032303E-2</v>
      </c>
      <c r="R21">
        <v>47</v>
      </c>
    </row>
    <row r="22" spans="1:18" x14ac:dyDescent="0.3">
      <c r="A22" t="s">
        <v>21</v>
      </c>
      <c r="B22" s="4">
        <f>('Raw Count'!B22/1986)*100</f>
        <v>0.10070493454179255</v>
      </c>
      <c r="C22" s="4">
        <f>('Raw Count'!C22/2475)*100</f>
        <v>4.0404040404040401E-2</v>
      </c>
      <c r="D22" s="4">
        <f>('Raw Count'!D22/4405)*100</f>
        <v>4.5402951191827468E-2</v>
      </c>
      <c r="E22" s="4">
        <f>('Raw Count'!E22/6493)*100</f>
        <v>4.6203603881102721E-2</v>
      </c>
      <c r="F22" s="4">
        <f>('Raw Count'!F22/5532)*100</f>
        <v>0.14461315979754158</v>
      </c>
      <c r="G22" s="4">
        <f>('Raw Count'!G22/6072)*100</f>
        <v>8.2345191040843216E-2</v>
      </c>
      <c r="H22" s="4">
        <f>('Raw Count'!H22/5110)*100</f>
        <v>5.8708414872798431E-2</v>
      </c>
      <c r="I22" s="4">
        <f>('Raw Count'!I22/6651)*100</f>
        <v>0.13531799729364005</v>
      </c>
      <c r="J22" s="4">
        <f>('Raw Count'!J22/6289)*100</f>
        <v>0.14310701224359992</v>
      </c>
      <c r="K22" s="4">
        <f>('Raw Count'!K22/5614)*100</f>
        <v>5.3437833986462416E-2</v>
      </c>
      <c r="L22" s="4">
        <f>('Raw Count'!L22/5108)*100</f>
        <v>5.873140172278779E-2</v>
      </c>
      <c r="M22" s="4">
        <f>('Raw Count'!M22/4737)*100</f>
        <v>0.16888325944690732</v>
      </c>
      <c r="N22" s="4">
        <f>('Raw Count'!N22/4591)*100</f>
        <v>2.1781746896101069E-2</v>
      </c>
      <c r="O22" s="4">
        <f>('Raw Count'!O22/4587)*100</f>
        <v>0.15260518857641159</v>
      </c>
      <c r="Q22" s="4">
        <f t="shared" si="0"/>
        <v>9.1888011486001439E-2</v>
      </c>
      <c r="R22">
        <v>64</v>
      </c>
    </row>
    <row r="23" spans="1:18" x14ac:dyDescent="0.3">
      <c r="A23" t="s">
        <v>0</v>
      </c>
      <c r="B23" s="4">
        <f>('Raw Count'!B23/1986)*100</f>
        <v>20.040281973816718</v>
      </c>
      <c r="C23" s="4">
        <f>('Raw Count'!C23/2475)*100</f>
        <v>20.848484848484851</v>
      </c>
      <c r="D23" s="4">
        <f>('Raw Count'!D23/4405)*100</f>
        <v>20.953461975028375</v>
      </c>
      <c r="E23" s="4">
        <f>('Raw Count'!E23/6493)*100</f>
        <v>20.714615740027721</v>
      </c>
      <c r="F23" s="4">
        <f>('Raw Count'!F23/5532)*100</f>
        <v>19.414316702819956</v>
      </c>
      <c r="G23" s="4">
        <f>('Raw Count'!G23/6072)*100</f>
        <v>20.635704874835309</v>
      </c>
      <c r="H23" s="4">
        <f>('Raw Count'!H23/5110)*100</f>
        <v>20.469667318982388</v>
      </c>
      <c r="I23" s="4">
        <f>('Raw Count'!I23/6651)*100</f>
        <v>20.312734927078637</v>
      </c>
      <c r="J23" s="4">
        <f>('Raw Count'!J23/6289)*100</f>
        <v>20.84592145015106</v>
      </c>
      <c r="K23" s="4">
        <f>('Raw Count'!K23/5614)*100</f>
        <v>19.932312076950481</v>
      </c>
      <c r="L23" s="4">
        <f>('Raw Count'!L23/5108)*100</f>
        <v>20.046985121378231</v>
      </c>
      <c r="M23" s="4">
        <f>('Raw Count'!M23/4737)*100</f>
        <v>20.244880726198016</v>
      </c>
      <c r="N23" s="4">
        <f>('Raw Count'!N23/4591)*100</f>
        <v>20.300588107166195</v>
      </c>
      <c r="O23" s="4">
        <f>('Raw Count'!O23/4587)*100</f>
        <v>19.88227599738391</v>
      </c>
      <c r="Q23" s="4">
        <f t="shared" si="0"/>
        <v>20.334529791816223</v>
      </c>
      <c r="R23">
        <v>14163</v>
      </c>
    </row>
    <row r="24" spans="1:18" x14ac:dyDescent="0.3">
      <c r="A24" t="s">
        <v>22</v>
      </c>
      <c r="B24" s="4">
        <f>('Raw Count'!B24/1986)*100</f>
        <v>0.2014098690835851</v>
      </c>
      <c r="C24" s="4">
        <f>('Raw Count'!C24/2475)*100</f>
        <v>0.48484848484848486</v>
      </c>
      <c r="D24" s="4">
        <f>('Raw Count'!D24/4405)*100</f>
        <v>0.22701475595913734</v>
      </c>
      <c r="E24" s="4">
        <f>('Raw Count'!E24/6493)*100</f>
        <v>0.43123363622362548</v>
      </c>
      <c r="F24" s="4">
        <f>('Raw Count'!F24/5532)*100</f>
        <v>0.56037599421547357</v>
      </c>
      <c r="G24" s="4">
        <f>('Raw Count'!G24/6072)*100</f>
        <v>0.42819499341238471</v>
      </c>
      <c r="H24" s="4">
        <f>('Raw Count'!H24/5110)*100</f>
        <v>0.46966731898238745</v>
      </c>
      <c r="I24" s="4">
        <f>('Raw Count'!I24/6651)*100</f>
        <v>0.42098932491354685</v>
      </c>
      <c r="J24" s="4">
        <f>('Raw Count'!J24/6289)*100</f>
        <v>0.31801558276355546</v>
      </c>
      <c r="K24" s="4">
        <f>('Raw Count'!K24/5614)*100</f>
        <v>0.39187744923405771</v>
      </c>
      <c r="L24" s="4">
        <f>('Raw Count'!L24/5108)*100</f>
        <v>0.52858261550509</v>
      </c>
      <c r="M24" s="4">
        <f>('Raw Count'!M24/4737)*100</f>
        <v>0.2744352966012244</v>
      </c>
      <c r="N24" s="4">
        <f>('Raw Count'!N24/4591)*100</f>
        <v>0.65345240688303197</v>
      </c>
      <c r="O24" s="4">
        <f>('Raw Count'!O24/4587)*100</f>
        <v>0.56681927185524306</v>
      </c>
      <c r="Q24" s="4">
        <f t="shared" si="0"/>
        <v>0.43216080402010049</v>
      </c>
      <c r="R24">
        <v>301</v>
      </c>
    </row>
    <row r="25" spans="1:18" x14ac:dyDescent="0.3">
      <c r="A25" t="s">
        <v>23</v>
      </c>
      <c r="B25" s="4">
        <f>('Raw Count'!B25/1986)*100</f>
        <v>0.30211480362537763</v>
      </c>
      <c r="C25" s="4">
        <f>('Raw Count'!C25/2475)*100</f>
        <v>0.64646464646464641</v>
      </c>
      <c r="D25" s="4">
        <f>('Raw Count'!D25/4405)*100</f>
        <v>1.0896708286038592</v>
      </c>
      <c r="E25" s="4">
        <f>('Raw Count'!E25/6493)*100</f>
        <v>0.69305405821654087</v>
      </c>
      <c r="F25" s="4">
        <f>('Raw Count'!F25/5532)*100</f>
        <v>0.86767895878524948</v>
      </c>
      <c r="G25" s="4">
        <f>('Raw Count'!G25/6072)*100</f>
        <v>0.51054018445322791</v>
      </c>
      <c r="H25" s="4">
        <f>('Raw Count'!H25/5110)*100</f>
        <v>0.802348336594912</v>
      </c>
      <c r="I25" s="4">
        <f>('Raw Count'!I25/6651)*100</f>
        <v>0.72169598556608028</v>
      </c>
      <c r="J25" s="4">
        <f>('Raw Count'!J25/6289)*100</f>
        <v>0.41342025759262208</v>
      </c>
      <c r="K25" s="4">
        <f>('Raw Count'!K25/5614)*100</f>
        <v>0.53437833986462413</v>
      </c>
      <c r="L25" s="4">
        <f>('Raw Count'!L25/5108)*100</f>
        <v>0.46985121378230232</v>
      </c>
      <c r="M25" s="4">
        <f>('Raw Count'!M25/4737)*100</f>
        <v>0.69664344521849275</v>
      </c>
      <c r="N25" s="4">
        <f>('Raw Count'!N25/4591)*100</f>
        <v>0.84948812894794157</v>
      </c>
      <c r="O25" s="4">
        <f>('Raw Count'!O25/4587)*100</f>
        <v>0.45781556572923476</v>
      </c>
      <c r="Q25" s="4">
        <f t="shared" si="0"/>
        <v>0.65470208183776024</v>
      </c>
      <c r="R25">
        <v>456</v>
      </c>
    </row>
    <row r="26" spans="1:18" x14ac:dyDescent="0.3">
      <c r="A26" t="s">
        <v>24</v>
      </c>
      <c r="B26" s="4">
        <f>('Raw Count'!B26/1986)*100</f>
        <v>0.2014098690835851</v>
      </c>
      <c r="C26" s="4">
        <f>('Raw Count'!C26/2475)*100</f>
        <v>0.1616161616161616</v>
      </c>
      <c r="D26" s="4">
        <f>('Raw Count'!D26/4405)*100</f>
        <v>0.11350737797956867</v>
      </c>
      <c r="E26" s="4">
        <f>('Raw Count'!E26/6493)*100</f>
        <v>0.15401201293700909</v>
      </c>
      <c r="F26" s="4">
        <f>('Raw Count'!F26/5532)*100</f>
        <v>9.038322487346348E-2</v>
      </c>
      <c r="G26" s="4">
        <f>('Raw Count'!G26/6072)*100</f>
        <v>0.21409749670619235</v>
      </c>
      <c r="H26" s="4">
        <f>('Raw Count'!H26/5110)*100</f>
        <v>0.13698630136986301</v>
      </c>
      <c r="I26" s="4">
        <f>('Raw Count'!I26/6651)*100</f>
        <v>9.0211998195760035E-2</v>
      </c>
      <c r="J26" s="4">
        <f>('Raw Count'!J26/6289)*100</f>
        <v>9.540467482906663E-2</v>
      </c>
      <c r="K26" s="4">
        <f>('Raw Count'!K26/5614)*100</f>
        <v>0.10687566797292483</v>
      </c>
      <c r="L26" s="4">
        <f>('Raw Count'!L26/5108)*100</f>
        <v>9.7885669537979642E-2</v>
      </c>
      <c r="M26" s="4">
        <f>('Raw Count'!M26/4737)*100</f>
        <v>0.1477728520160439</v>
      </c>
      <c r="N26" s="4">
        <f>('Raw Count'!N26/4591)*100</f>
        <v>0.21781746896101067</v>
      </c>
      <c r="O26" s="4">
        <f>('Raw Count'!O26/4587)*100</f>
        <v>2.1800741225201654E-2</v>
      </c>
      <c r="Q26" s="4">
        <f t="shared" si="0"/>
        <v>0.12778176597272073</v>
      </c>
      <c r="R26">
        <v>89</v>
      </c>
    </row>
    <row r="27" spans="1:18" x14ac:dyDescent="0.3">
      <c r="A27" t="s">
        <v>25</v>
      </c>
      <c r="B27" s="4">
        <f>('Raw Count'!B27/1986)*100</f>
        <v>0.30211480362537763</v>
      </c>
      <c r="C27" s="4">
        <f>('Raw Count'!C27/2475)*100</f>
        <v>0.1616161616161616</v>
      </c>
      <c r="D27" s="4">
        <f>('Raw Count'!D27/4405)*100</f>
        <v>0.2497162315550511</v>
      </c>
      <c r="E27" s="4">
        <f>('Raw Count'!E27/6493)*100</f>
        <v>0.18481441552441089</v>
      </c>
      <c r="F27" s="4">
        <f>('Raw Count'!F27/5532)*100</f>
        <v>0.19884309472161968</v>
      </c>
      <c r="G27" s="4">
        <f>('Raw Count'!G27/6072)*100</f>
        <v>0.31291172595520422</v>
      </c>
      <c r="H27" s="4">
        <f>('Raw Count'!H27/5110)*100</f>
        <v>0.29354207436399216</v>
      </c>
      <c r="I27" s="4">
        <f>('Raw Count'!I27/6651)*100</f>
        <v>0.31574199368516015</v>
      </c>
      <c r="J27" s="4">
        <f>('Raw Count'!J27/6289)*100</f>
        <v>0.41342025759262208</v>
      </c>
      <c r="K27" s="4">
        <f>('Raw Count'!K27/5614)*100</f>
        <v>0.28500178126113285</v>
      </c>
      <c r="L27" s="4">
        <f>('Raw Count'!L27/5108)*100</f>
        <v>0.13703993735317149</v>
      </c>
      <c r="M27" s="4">
        <f>('Raw Count'!M27/4737)*100</f>
        <v>0.33776651889381465</v>
      </c>
      <c r="N27" s="4">
        <f>('Raw Count'!N27/4591)*100</f>
        <v>0.34850795033761711</v>
      </c>
      <c r="O27" s="4">
        <f>('Raw Count'!O27/4587)*100</f>
        <v>0.28340963592762153</v>
      </c>
      <c r="Q27" s="4">
        <f t="shared" si="0"/>
        <v>0.27709978463747303</v>
      </c>
      <c r="R27">
        <v>193</v>
      </c>
    </row>
    <row r="28" spans="1:18" x14ac:dyDescent="0.3">
      <c r="A28" t="s">
        <v>26</v>
      </c>
      <c r="B28" s="4">
        <f>('Raw Count'!B28/1986)*100</f>
        <v>0.2014098690835851</v>
      </c>
      <c r="C28" s="4">
        <f>('Raw Count'!C28/2475)*100</f>
        <v>0.40404040404040403</v>
      </c>
      <c r="D28" s="4">
        <f>('Raw Count'!D28/4405)*100</f>
        <v>0.68104426787741201</v>
      </c>
      <c r="E28" s="4">
        <f>('Raw Count'!E28/6493)*100</f>
        <v>0.2926228245803173</v>
      </c>
      <c r="F28" s="4">
        <f>('Raw Count'!F28/5532)*100</f>
        <v>0.36153289949385392</v>
      </c>
      <c r="G28" s="4">
        <f>('Raw Count'!G28/6072)*100</f>
        <v>0.27997364953886694</v>
      </c>
      <c r="H28" s="4">
        <f>('Raw Count'!H28/5110)*100</f>
        <v>0.29354207436399216</v>
      </c>
      <c r="I28" s="4">
        <f>('Raw Count'!I28/6651)*100</f>
        <v>0.31574199368516015</v>
      </c>
      <c r="J28" s="4">
        <f>('Raw Count'!J28/6289)*100</f>
        <v>0.22261090793448879</v>
      </c>
      <c r="K28" s="4">
        <f>('Raw Count'!K28/5614)*100</f>
        <v>0.17812611328820804</v>
      </c>
      <c r="L28" s="4">
        <f>('Raw Count'!L28/5108)*100</f>
        <v>0.23492560689115116</v>
      </c>
      <c r="M28" s="4">
        <f>('Raw Count'!M28/4737)*100</f>
        <v>0.33776651889381465</v>
      </c>
      <c r="N28" s="4">
        <f>('Raw Count'!N28/4591)*100</f>
        <v>0.28316270964931389</v>
      </c>
      <c r="O28" s="4">
        <f>('Raw Count'!O28/4587)*100</f>
        <v>0.41421408327883147</v>
      </c>
      <c r="Q28" s="4">
        <f t="shared" si="0"/>
        <v>0.31586503948312994</v>
      </c>
      <c r="R28">
        <v>220</v>
      </c>
    </row>
    <row r="29" spans="1:18" x14ac:dyDescent="0.3">
      <c r="A29" t="s">
        <v>27</v>
      </c>
      <c r="B29" s="4">
        <f>('Raw Count'!B29/1986)*100</f>
        <v>0.2014098690835851</v>
      </c>
      <c r="C29" s="4">
        <f>('Raw Count'!C29/2475)*100</f>
        <v>8.0808080808080801E-2</v>
      </c>
      <c r="D29" s="4">
        <f>('Raw Count'!D29/4405)*100</f>
        <v>0</v>
      </c>
      <c r="E29" s="4">
        <f>('Raw Count'!E29/6493)*100</f>
        <v>1.5401201293700907E-2</v>
      </c>
      <c r="F29" s="4">
        <f>('Raw Count'!F29/5532)*100</f>
        <v>7.230657989877079E-2</v>
      </c>
      <c r="G29" s="4">
        <f>('Raw Count'!G29/6072)*100</f>
        <v>9.8814229249011856E-2</v>
      </c>
      <c r="H29" s="4">
        <f>('Raw Count'!H29/5110)*100</f>
        <v>5.8708414872798431E-2</v>
      </c>
      <c r="I29" s="4">
        <f>('Raw Count'!I29/6651)*100</f>
        <v>3.0070666065253347E-2</v>
      </c>
      <c r="J29" s="4">
        <f>('Raw Count'!J29/6289)*100</f>
        <v>6.3603116552711086E-2</v>
      </c>
      <c r="K29" s="4">
        <f>('Raw Count'!K29/5614)*100</f>
        <v>0.12468827930174563</v>
      </c>
      <c r="L29" s="4">
        <f>('Raw Count'!L29/5108)*100</f>
        <v>5.873140172278779E-2</v>
      </c>
      <c r="M29" s="4">
        <f>('Raw Count'!M29/4737)*100</f>
        <v>4.2220814861726831E-2</v>
      </c>
      <c r="N29" s="4">
        <f>('Raw Count'!N29/4591)*100</f>
        <v>0.10890873448050534</v>
      </c>
      <c r="O29" s="4">
        <f>('Raw Count'!O29/4587)*100</f>
        <v>6.540222367560497E-2</v>
      </c>
      <c r="Q29" s="4">
        <f t="shared" si="0"/>
        <v>6.604450825556353E-2</v>
      </c>
      <c r="R29">
        <v>46</v>
      </c>
    </row>
    <row r="30" spans="1:18" x14ac:dyDescent="0.3">
      <c r="A30" t="s">
        <v>28</v>
      </c>
      <c r="B30" s="4">
        <f>('Raw Count'!B30/1986)*100</f>
        <v>2.416918429003021</v>
      </c>
      <c r="C30" s="4">
        <f>('Raw Count'!C30/2475)*100</f>
        <v>2.2626262626262625</v>
      </c>
      <c r="D30" s="4">
        <f>('Raw Count'!D30/4405)*100</f>
        <v>2.9511918274687856</v>
      </c>
      <c r="E30" s="4">
        <f>('Raw Count'!E30/6493)*100</f>
        <v>2.4641922069921454</v>
      </c>
      <c r="F30" s="4">
        <f>('Raw Count'!F30/5532)*100</f>
        <v>2.8741865509761388</v>
      </c>
      <c r="G30" s="4">
        <f>('Raw Count'!G30/6072)*100</f>
        <v>2.7338603425559946</v>
      </c>
      <c r="H30" s="4">
        <f>('Raw Count'!H30/5110)*100</f>
        <v>2.8375733855185907</v>
      </c>
      <c r="I30" s="4">
        <f>('Raw Count'!I30/6651)*100</f>
        <v>2.2402646218613742</v>
      </c>
      <c r="J30" s="4">
        <f>('Raw Count'!J30/6289)*100</f>
        <v>2.5441246621084437</v>
      </c>
      <c r="K30" s="4">
        <f>('Raw Count'!K30/5614)*100</f>
        <v>2.4581403633772712</v>
      </c>
      <c r="L30" s="4">
        <f>('Raw Count'!L30/5108)*100</f>
        <v>3.1519185591229446</v>
      </c>
      <c r="M30" s="4">
        <f>('Raw Count'!M30/4737)*100</f>
        <v>2.7654633734431071</v>
      </c>
      <c r="N30" s="4">
        <f>('Raw Count'!N30/4591)*100</f>
        <v>2.9405358309736442</v>
      </c>
      <c r="O30" s="4">
        <f>('Raw Count'!O30/4587)*100</f>
        <v>2.659690429474602</v>
      </c>
      <c r="Q30" s="4">
        <f t="shared" si="0"/>
        <v>2.6704953338119166</v>
      </c>
      <c r="R30">
        <v>1860</v>
      </c>
    </row>
    <row r="31" spans="1:18" x14ac:dyDescent="0.3">
      <c r="A31" t="s">
        <v>29</v>
      </c>
      <c r="B31" s="4">
        <f>('Raw Count'!B31/1986)*100</f>
        <v>0.10070493454179255</v>
      </c>
      <c r="C31" s="4">
        <f>('Raw Count'!C31/2475)*100</f>
        <v>0</v>
      </c>
      <c r="D31" s="4">
        <f>('Raw Count'!D31/4405)*100</f>
        <v>2.2701475595913734E-2</v>
      </c>
      <c r="E31" s="4">
        <f>('Raw Count'!E31/6493)*100</f>
        <v>4.6203603881102721E-2</v>
      </c>
      <c r="F31" s="4">
        <f>('Raw Count'!F31/5532)*100</f>
        <v>0.59652928416485895</v>
      </c>
      <c r="G31" s="4">
        <f>('Raw Count'!G31/6072)*100</f>
        <v>0.31291172595520422</v>
      </c>
      <c r="H31" s="4">
        <f>('Raw Count'!H31/5110)*100</f>
        <v>3.9138943248532287E-2</v>
      </c>
      <c r="I31" s="4">
        <f>('Raw Count'!I31/6651)*100</f>
        <v>0.25560066155465344</v>
      </c>
      <c r="J31" s="4">
        <f>('Raw Count'!J31/6289)*100</f>
        <v>0.31801558276355546</v>
      </c>
      <c r="K31" s="4">
        <f>('Raw Count'!K31/5614)*100</f>
        <v>0.16031350195938723</v>
      </c>
      <c r="L31" s="4">
        <f>('Raw Count'!L31/5108)*100</f>
        <v>0</v>
      </c>
      <c r="M31" s="4">
        <f>('Raw Count'!M31/4737)*100</f>
        <v>0.10555203715431707</v>
      </c>
      <c r="N31" s="4">
        <f>('Raw Count'!N31/4591)*100</f>
        <v>0.10890873448050534</v>
      </c>
      <c r="O31" s="4">
        <f>('Raw Count'!O31/4587)*100</f>
        <v>8.7202964900806618E-2</v>
      </c>
      <c r="Q31" s="4">
        <f t="shared" si="0"/>
        <v>0.1722900215362527</v>
      </c>
      <c r="R31">
        <v>120</v>
      </c>
    </row>
    <row r="32" spans="1:18" x14ac:dyDescent="0.3">
      <c r="A32" t="s">
        <v>30</v>
      </c>
      <c r="B32" s="4">
        <f>('Raw Count'!B32/1986)*100</f>
        <v>0.75528700906344415</v>
      </c>
      <c r="C32" s="4">
        <f>('Raw Count'!C32/2475)*100</f>
        <v>0.40404040404040403</v>
      </c>
      <c r="D32" s="4">
        <f>('Raw Count'!D32/4405)*100</f>
        <v>0.63564131668558455</v>
      </c>
      <c r="E32" s="4">
        <f>('Raw Count'!E32/6493)*100</f>
        <v>0.40043123363622363</v>
      </c>
      <c r="F32" s="4">
        <f>('Raw Count'!F32/5532)*100</f>
        <v>0.48806941431670281</v>
      </c>
      <c r="G32" s="4">
        <f>('Raw Count'!G32/6072)*100</f>
        <v>0.46113306982872199</v>
      </c>
      <c r="H32" s="4">
        <f>('Raw Count'!H32/5110)*100</f>
        <v>0.17612524461839532</v>
      </c>
      <c r="I32" s="4">
        <f>('Raw Count'!I32/6651)*100</f>
        <v>0.25560066155465344</v>
      </c>
      <c r="J32" s="4">
        <f>('Raw Count'!J32/6289)*100</f>
        <v>0.49292415328351086</v>
      </c>
      <c r="K32" s="4">
        <f>('Raw Count'!K32/5614)*100</f>
        <v>0.40969006056287854</v>
      </c>
      <c r="L32" s="4">
        <f>('Raw Count'!L32/5108)*100</f>
        <v>0.39154267815191857</v>
      </c>
      <c r="M32" s="4">
        <f>('Raw Count'!M32/4737)*100</f>
        <v>0.4222081486172683</v>
      </c>
      <c r="N32" s="4">
        <f>('Raw Count'!N32/4591)*100</f>
        <v>0.47919843171422349</v>
      </c>
      <c r="O32" s="4">
        <f>('Raw Count'!O32/4587)*100</f>
        <v>0.41421408327883147</v>
      </c>
      <c r="Q32" s="4">
        <f t="shared" si="0"/>
        <v>0.42354630294328788</v>
      </c>
      <c r="R32">
        <v>295</v>
      </c>
    </row>
    <row r="33" spans="1:18" x14ac:dyDescent="0.3">
      <c r="A33" t="s">
        <v>31</v>
      </c>
      <c r="B33" s="4">
        <f>('Raw Count'!B33/1986)*100</f>
        <v>0.25176233635448136</v>
      </c>
      <c r="C33" s="4">
        <f>('Raw Count'!C33/2475)*100</f>
        <v>0.60606060606060608</v>
      </c>
      <c r="D33" s="4">
        <f>('Raw Count'!D33/4405)*100</f>
        <v>0.68104426787741201</v>
      </c>
      <c r="E33" s="4">
        <f>('Raw Count'!E33/6493)*100</f>
        <v>1.2320961034960727</v>
      </c>
      <c r="F33" s="4">
        <f>('Raw Count'!F33/5532)*100</f>
        <v>0.50614605929139556</v>
      </c>
      <c r="G33" s="4">
        <f>('Raw Count'!G33/6072)*100</f>
        <v>0.62582345191040845</v>
      </c>
      <c r="H33" s="4">
        <f>('Raw Count'!H33/5110)*100</f>
        <v>0.45009784735812136</v>
      </c>
      <c r="I33" s="4">
        <f>('Raw Count'!I33/6651)*100</f>
        <v>0.6314839873703203</v>
      </c>
      <c r="J33" s="4">
        <f>('Raw Count'!J33/6289)*100</f>
        <v>0.34981714103991096</v>
      </c>
      <c r="K33" s="4">
        <f>('Raw Count'!K33/5614)*100</f>
        <v>0.96188101175632357</v>
      </c>
      <c r="L33" s="4">
        <f>('Raw Count'!L33/5108)*100</f>
        <v>0.54815974941268597</v>
      </c>
      <c r="M33" s="4">
        <f>('Raw Count'!M33/4737)*100</f>
        <v>0.65442263035676596</v>
      </c>
      <c r="N33" s="4">
        <f>('Raw Count'!N33/4591)*100</f>
        <v>0.47919843171422349</v>
      </c>
      <c r="O33" s="4">
        <f>('Raw Count'!O33/4587)*100</f>
        <v>0.45781556572923476</v>
      </c>
      <c r="Q33" s="4">
        <f t="shared" si="0"/>
        <v>0.63029432878679115</v>
      </c>
      <c r="R33">
        <v>439</v>
      </c>
    </row>
    <row r="34" spans="1:18" x14ac:dyDescent="0.3">
      <c r="A34" t="s">
        <v>32</v>
      </c>
      <c r="B34" s="4">
        <f>('Raw Count'!B34/1986)*100</f>
        <v>1.3091641490433032</v>
      </c>
      <c r="C34" s="4">
        <f>('Raw Count'!C34/2475)*100</f>
        <v>1.494949494949495</v>
      </c>
      <c r="D34" s="4">
        <f>('Raw Count'!D34/4405)*100</f>
        <v>1.1577752553916005</v>
      </c>
      <c r="E34" s="4">
        <f>('Raw Count'!E34/6493)*100</f>
        <v>1.3399045125519791</v>
      </c>
      <c r="F34" s="4">
        <f>('Raw Count'!F34/5532)*100</f>
        <v>1.2653651482284887</v>
      </c>
      <c r="G34" s="4">
        <f>('Raw Count'!G34/6072)*100</f>
        <v>1.4822134387351777</v>
      </c>
      <c r="H34" s="4">
        <f>('Raw Count'!H34/5110)*100</f>
        <v>1.1154598825831703</v>
      </c>
      <c r="I34" s="4">
        <f>('Raw Count'!I34/6651)*100</f>
        <v>1.2930386408058938</v>
      </c>
      <c r="J34" s="4">
        <f>('Raw Count'!J34/6289)*100</f>
        <v>1.1289553188106216</v>
      </c>
      <c r="K34" s="4">
        <f>('Raw Count'!K34/5614)*100</f>
        <v>1.3359458496615604</v>
      </c>
      <c r="L34" s="4">
        <f>('Raw Count'!L34/5108)*100</f>
        <v>1.3312451057165231</v>
      </c>
      <c r="M34" s="4">
        <f>('Raw Count'!M34/4737)*100</f>
        <v>1.3088452607135319</v>
      </c>
      <c r="N34" s="4">
        <f>('Raw Count'!N34/4591)*100</f>
        <v>0.91483336963624484</v>
      </c>
      <c r="O34" s="4">
        <f>('Raw Count'!O34/4587)*100</f>
        <v>1.4824504033137127</v>
      </c>
      <c r="Q34" s="4">
        <f t="shared" si="0"/>
        <v>1.2778176597272075</v>
      </c>
      <c r="R34">
        <v>890</v>
      </c>
    </row>
    <row r="35" spans="1:18" x14ac:dyDescent="0.3">
      <c r="A35" t="s">
        <v>33</v>
      </c>
      <c r="B35" s="4">
        <f>('Raw Count'!B35/1986)*100</f>
        <v>0.4028197381671702</v>
      </c>
      <c r="C35" s="4">
        <f>('Raw Count'!C35/2475)*100</f>
        <v>0.44444444444444442</v>
      </c>
      <c r="D35" s="4">
        <f>('Raw Count'!D35/4405)*100</f>
        <v>0.36322360953461974</v>
      </c>
      <c r="E35" s="4">
        <f>('Raw Count'!E35/6493)*100</f>
        <v>0.23101801940551364</v>
      </c>
      <c r="F35" s="4">
        <f>('Raw Count'!F35/5532)*100</f>
        <v>0.34345625451916123</v>
      </c>
      <c r="G35" s="4">
        <f>('Raw Count'!G35/6072)*100</f>
        <v>0.39525691699604742</v>
      </c>
      <c r="H35" s="4">
        <f>('Raw Count'!H35/5110)*100</f>
        <v>0.17612524461839532</v>
      </c>
      <c r="I35" s="4">
        <f>('Raw Count'!I35/6651)*100</f>
        <v>0.30070666065253343</v>
      </c>
      <c r="J35" s="4">
        <f>('Raw Count'!J35/6289)*100</f>
        <v>0.36571792017808868</v>
      </c>
      <c r="K35" s="4">
        <f>('Raw Count'!K35/5614)*100</f>
        <v>0.24937655860349126</v>
      </c>
      <c r="L35" s="4">
        <f>('Raw Count'!L35/5108)*100</f>
        <v>0.17619420516836334</v>
      </c>
      <c r="M35" s="4">
        <f>('Raw Count'!M35/4737)*100</f>
        <v>0.33776651889381465</v>
      </c>
      <c r="N35" s="4">
        <f>('Raw Count'!N35/4591)*100</f>
        <v>0.3920714441298192</v>
      </c>
      <c r="O35" s="4">
        <f>('Raw Count'!O35/4587)*100</f>
        <v>0.52321778940483976</v>
      </c>
      <c r="Q35" s="4">
        <f t="shared" si="0"/>
        <v>0.32447954055994255</v>
      </c>
      <c r="R35">
        <v>226</v>
      </c>
    </row>
    <row r="36" spans="1:18" x14ac:dyDescent="0.3">
      <c r="A36" t="s">
        <v>34</v>
      </c>
      <c r="B36" s="4">
        <f>('Raw Count'!B36/1986)*100</f>
        <v>0.50352467270896273</v>
      </c>
      <c r="C36" s="4">
        <f>('Raw Count'!C36/2475)*100</f>
        <v>0.24242424242424243</v>
      </c>
      <c r="D36" s="4">
        <f>('Raw Count'!D36/4405)*100</f>
        <v>0.15891032917139614</v>
      </c>
      <c r="E36" s="4">
        <f>('Raw Count'!E36/6493)*100</f>
        <v>7.7006006468504543E-2</v>
      </c>
      <c r="F36" s="4">
        <f>('Raw Count'!F36/5532)*100</f>
        <v>0.21691973969631237</v>
      </c>
      <c r="G36" s="4">
        <f>('Raw Count'!G36/6072)*100</f>
        <v>0.49407114624505932</v>
      </c>
      <c r="H36" s="4">
        <f>('Raw Count'!H36/5110)*100</f>
        <v>0.29354207436399216</v>
      </c>
      <c r="I36" s="4">
        <f>('Raw Count'!I36/6651)*100</f>
        <v>0.30070666065253343</v>
      </c>
      <c r="J36" s="4">
        <f>('Raw Count'!J36/6289)*100</f>
        <v>0.60422960725075525</v>
      </c>
      <c r="K36" s="4">
        <f>('Raw Count'!K36/5614)*100</f>
        <v>0.42750267189169933</v>
      </c>
      <c r="L36" s="4">
        <f>('Raw Count'!L36/5108)*100</f>
        <v>0.23492560689115116</v>
      </c>
      <c r="M36" s="4">
        <f>('Raw Count'!M36/4737)*100</f>
        <v>0.253324889170361</v>
      </c>
      <c r="N36" s="4">
        <f>('Raw Count'!N36/4591)*100</f>
        <v>0.21781746896101067</v>
      </c>
      <c r="O36" s="4">
        <f>('Raw Count'!O36/4587)*100</f>
        <v>0.17440592980161324</v>
      </c>
      <c r="Q36" s="4">
        <f t="shared" si="0"/>
        <v>0.30007178750897345</v>
      </c>
      <c r="R36">
        <v>209</v>
      </c>
    </row>
    <row r="37" spans="1:18" x14ac:dyDescent="0.3">
      <c r="A37" t="s">
        <v>35</v>
      </c>
      <c r="B37" s="4">
        <f>('Raw Count'!B37/1986)*100</f>
        <v>0.95669687814702919</v>
      </c>
      <c r="C37" s="4">
        <f>('Raw Count'!C37/2475)*100</f>
        <v>0.84848484848484862</v>
      </c>
      <c r="D37" s="4">
        <f>('Raw Count'!D37/4405)*100</f>
        <v>0.90805902383654935</v>
      </c>
      <c r="E37" s="4">
        <f>('Raw Count'!E37/6493)*100</f>
        <v>0.81626366856614818</v>
      </c>
      <c r="F37" s="4">
        <f>('Raw Count'!F37/5532)*100</f>
        <v>1.1026753434562546</v>
      </c>
      <c r="G37" s="4">
        <f>('Raw Count'!G37/6072)*100</f>
        <v>0.90579710144927539</v>
      </c>
      <c r="H37" s="4">
        <f>('Raw Count'!H37/5110)*100</f>
        <v>1.1545988258317026</v>
      </c>
      <c r="I37" s="4">
        <f>('Raw Count'!I37/6651)*100</f>
        <v>1.0374379792512405</v>
      </c>
      <c r="J37" s="4">
        <f>('Raw Count'!J37/6289)*100</f>
        <v>0.84274129432342182</v>
      </c>
      <c r="K37" s="4">
        <f>('Raw Count'!K37/5614)*100</f>
        <v>0.71250445315283217</v>
      </c>
      <c r="L37" s="4">
        <f>('Raw Count'!L37/5108)*100</f>
        <v>0.97885669537979647</v>
      </c>
      <c r="M37" s="4">
        <f>('Raw Count'!M37/4737)*100</f>
        <v>0.75997466751108289</v>
      </c>
      <c r="N37" s="4">
        <f>('Raw Count'!N37/4591)*100</f>
        <v>0.8712698758440427</v>
      </c>
      <c r="O37" s="4">
        <f>('Raw Count'!O37/4587)*100</f>
        <v>0.71942446043165476</v>
      </c>
      <c r="Q37" s="4">
        <f t="shared" si="0"/>
        <v>0.90308686288585793</v>
      </c>
      <c r="R37">
        <v>629</v>
      </c>
    </row>
    <row r="38" spans="1:18" x14ac:dyDescent="0.3">
      <c r="A38" t="s">
        <v>36</v>
      </c>
      <c r="B38" s="4">
        <f>('Raw Count'!B38/1986)*100</f>
        <v>0.30211480362537763</v>
      </c>
      <c r="C38" s="4">
        <f>('Raw Count'!C38/2475)*100</f>
        <v>0.5252525252525253</v>
      </c>
      <c r="D38" s="4">
        <f>('Raw Count'!D38/4405)*100</f>
        <v>0.22701475595913734</v>
      </c>
      <c r="E38" s="4">
        <f>('Raw Count'!E38/6493)*100</f>
        <v>0.16941321423071001</v>
      </c>
      <c r="F38" s="4">
        <f>('Raw Count'!F38/5532)*100</f>
        <v>0.21691973969631237</v>
      </c>
      <c r="G38" s="4">
        <f>('Raw Count'!G38/6072)*100</f>
        <v>0.16469038208168643</v>
      </c>
      <c r="H38" s="4">
        <f>('Raw Count'!H38/5110)*100</f>
        <v>0.17612524461839532</v>
      </c>
      <c r="I38" s="4">
        <f>('Raw Count'!I38/6651)*100</f>
        <v>0.19545932942414673</v>
      </c>
      <c r="J38" s="4">
        <f>('Raw Count'!J38/6289)*100</f>
        <v>0.20671012879631104</v>
      </c>
      <c r="K38" s="4">
        <f>('Raw Count'!K38/5614)*100</f>
        <v>0.28500178126113285</v>
      </c>
      <c r="L38" s="4">
        <f>('Raw Count'!L38/5108)*100</f>
        <v>0.15661707126076743</v>
      </c>
      <c r="M38" s="4">
        <f>('Raw Count'!M38/4737)*100</f>
        <v>0.21110407430863415</v>
      </c>
      <c r="N38" s="4">
        <f>('Raw Count'!N38/4591)*100</f>
        <v>0.21781746896101067</v>
      </c>
      <c r="O38" s="4">
        <f>('Raw Count'!O38/4587)*100</f>
        <v>0.17440592980161324</v>
      </c>
      <c r="Q38" s="4">
        <f t="shared" si="0"/>
        <v>0.21392677674084709</v>
      </c>
      <c r="R38">
        <v>149</v>
      </c>
    </row>
    <row r="39" spans="1:18" x14ac:dyDescent="0.3">
      <c r="A39" t="s">
        <v>37</v>
      </c>
      <c r="B39" s="4">
        <f>('Raw Count'!B39/1986)*100</f>
        <v>0.75528700906344415</v>
      </c>
      <c r="C39" s="4">
        <f>('Raw Count'!C39/2475)*100</f>
        <v>1.0505050505050506</v>
      </c>
      <c r="D39" s="4">
        <f>('Raw Count'!D39/4405)*100</f>
        <v>0.40862656072644726</v>
      </c>
      <c r="E39" s="4">
        <f>('Raw Count'!E39/6493)*100</f>
        <v>0.7700600646850454</v>
      </c>
      <c r="F39" s="4">
        <f>('Raw Count'!F39/5532)*100</f>
        <v>0.65075921908893708</v>
      </c>
      <c r="G39" s="4">
        <f>('Raw Count'!G39/6072)*100</f>
        <v>0.98814229249011865</v>
      </c>
      <c r="H39" s="4">
        <f>('Raw Count'!H39/5110)*100</f>
        <v>0.76320939334637961</v>
      </c>
      <c r="I39" s="4">
        <f>('Raw Count'!I39/6651)*100</f>
        <v>0.87204931589234713</v>
      </c>
      <c r="J39" s="4">
        <f>('Raw Count'!J39/6289)*100</f>
        <v>0.54062649069804425</v>
      </c>
      <c r="K39" s="4">
        <f>('Raw Count'!K39/5614)*100</f>
        <v>0.89063056644104033</v>
      </c>
      <c r="L39" s="4">
        <f>('Raw Count'!L39/5108)*100</f>
        <v>0.82223962411902896</v>
      </c>
      <c r="M39" s="4">
        <f>('Raw Count'!M39/4737)*100</f>
        <v>0.5488705932024488</v>
      </c>
      <c r="N39" s="4">
        <f>('Raw Count'!N39/4591)*100</f>
        <v>0.5881071661947288</v>
      </c>
      <c r="O39" s="4">
        <f>('Raw Count'!O39/4587)*100</f>
        <v>0.63222149553084805</v>
      </c>
      <c r="Q39" s="4">
        <f t="shared" si="0"/>
        <v>0.73223259152907394</v>
      </c>
      <c r="R39">
        <v>510</v>
      </c>
    </row>
    <row r="40" spans="1:18" x14ac:dyDescent="0.3">
      <c r="A40" t="s">
        <v>38</v>
      </c>
      <c r="B40" s="4">
        <f>('Raw Count'!B40/1986)*100</f>
        <v>5.0352467270896276E-2</v>
      </c>
      <c r="C40" s="4">
        <f>('Raw Count'!C40/2475)*100</f>
        <v>0</v>
      </c>
      <c r="D40" s="4">
        <f>('Raw Count'!D40/4405)*100</f>
        <v>2.2701475595913734E-2</v>
      </c>
      <c r="E40" s="4">
        <f>('Raw Count'!E40/6493)*100</f>
        <v>1.5401201293700907E-2</v>
      </c>
      <c r="F40" s="4">
        <f>('Raw Count'!F40/5532)*100</f>
        <v>0</v>
      </c>
      <c r="G40" s="4">
        <f>('Raw Count'!G40/6072)*100</f>
        <v>1.6469038208168644E-2</v>
      </c>
      <c r="H40" s="4">
        <f>('Raw Count'!H40/5110)*100</f>
        <v>0</v>
      </c>
      <c r="I40" s="4">
        <f>('Raw Count'!I40/6651)*100</f>
        <v>0</v>
      </c>
      <c r="J40" s="4">
        <f>('Raw Count'!J40/6289)*100</f>
        <v>0</v>
      </c>
      <c r="K40" s="4">
        <f>('Raw Count'!K40/5614)*100</f>
        <v>1.7812611328820803E-2</v>
      </c>
      <c r="L40" s="4">
        <f>('Raw Count'!L40/5108)*100</f>
        <v>1.9577133907595929E-2</v>
      </c>
      <c r="M40" s="4">
        <f>('Raw Count'!M40/4737)*100</f>
        <v>0</v>
      </c>
      <c r="N40" s="4">
        <f>('Raw Count'!N40/4591)*100</f>
        <v>0</v>
      </c>
      <c r="O40" s="4">
        <f>('Raw Count'!O40/4587)*100</f>
        <v>2.1800741225201654E-2</v>
      </c>
      <c r="Q40" s="4">
        <f t="shared" si="0"/>
        <v>1.0050251256281407E-2</v>
      </c>
      <c r="R40">
        <v>7</v>
      </c>
    </row>
    <row r="41" spans="1:18" x14ac:dyDescent="0.3">
      <c r="A41" t="s">
        <v>39</v>
      </c>
      <c r="B41" s="4">
        <f>('Raw Count'!B41/1986)*100</f>
        <v>0.25176233635448136</v>
      </c>
      <c r="C41" s="4">
        <f>('Raw Count'!C41/2475)*100</f>
        <v>0.28282828282828282</v>
      </c>
      <c r="D41" s="4">
        <f>('Raw Count'!D41/4405)*100</f>
        <v>0.38592508513053347</v>
      </c>
      <c r="E41" s="4">
        <f>('Raw Count'!E41/6493)*100</f>
        <v>0.20021561681811181</v>
      </c>
      <c r="F41" s="4">
        <f>('Raw Count'!F41/5532)*100</f>
        <v>0.27114967462039047</v>
      </c>
      <c r="G41" s="4">
        <f>('Raw Count'!G41/6072)*100</f>
        <v>0.37878787878787878</v>
      </c>
      <c r="H41" s="4">
        <f>('Raw Count'!H41/5110)*100</f>
        <v>0.27397260273972601</v>
      </c>
      <c r="I41" s="4">
        <f>('Raw Count'!I41/6651)*100</f>
        <v>0.34581265975041348</v>
      </c>
      <c r="J41" s="4">
        <f>('Raw Count'!J41/6289)*100</f>
        <v>0.63603116552711092</v>
      </c>
      <c r="K41" s="4">
        <f>('Raw Count'!K41/5614)*100</f>
        <v>0.32062700391877447</v>
      </c>
      <c r="L41" s="4">
        <f>('Raw Count'!L41/5108)*100</f>
        <v>0.41111981205951448</v>
      </c>
      <c r="M41" s="4">
        <f>('Raw Count'!M41/4737)*100</f>
        <v>0.46442896347899515</v>
      </c>
      <c r="N41" s="4">
        <f>('Raw Count'!N41/4591)*100</f>
        <v>0.30494445654541491</v>
      </c>
      <c r="O41" s="4">
        <f>('Raw Count'!O41/4587)*100</f>
        <v>0.47961630695443641</v>
      </c>
      <c r="Q41" s="4">
        <f t="shared" si="0"/>
        <v>0.36468054558506818</v>
      </c>
      <c r="R41">
        <v>254</v>
      </c>
    </row>
    <row r="42" spans="1:18" x14ac:dyDescent="0.3">
      <c r="A42" t="s">
        <v>40</v>
      </c>
      <c r="B42" s="4">
        <f>('Raw Count'!B42/1986)*100</f>
        <v>0.65458207452165162</v>
      </c>
      <c r="C42" s="4">
        <f>('Raw Count'!C42/2475)*100</f>
        <v>1.0909090909090911</v>
      </c>
      <c r="D42" s="4">
        <f>('Raw Count'!D42/4405)*100</f>
        <v>0.4994324631101022</v>
      </c>
      <c r="E42" s="4">
        <f>('Raw Count'!E42/6493)*100</f>
        <v>0.67765285692284005</v>
      </c>
      <c r="F42" s="4">
        <f>('Raw Count'!F42/5532)*100</f>
        <v>0.48806941431670281</v>
      </c>
      <c r="G42" s="4">
        <f>('Raw Count'!G42/6072)*100</f>
        <v>0.82345191040843224</v>
      </c>
      <c r="H42" s="4">
        <f>('Raw Count'!H42/5110)*100</f>
        <v>0.802348336594912</v>
      </c>
      <c r="I42" s="4">
        <f>('Raw Count'!I42/6651)*100</f>
        <v>0.84197864982709369</v>
      </c>
      <c r="J42" s="4">
        <f>('Raw Count'!J42/6289)*100</f>
        <v>0.65193194466528859</v>
      </c>
      <c r="K42" s="4">
        <f>('Raw Count'!K42/5614)*100</f>
        <v>1.0153188457427857</v>
      </c>
      <c r="L42" s="4">
        <f>('Raw Count'!L42/5108)*100</f>
        <v>0.56773688332028183</v>
      </c>
      <c r="M42" s="4">
        <f>('Raw Count'!M42/4737)*100</f>
        <v>0.86552670466539994</v>
      </c>
      <c r="N42" s="4">
        <f>('Raw Count'!N42/4591)*100</f>
        <v>0.82770638205184066</v>
      </c>
      <c r="O42" s="4">
        <f>('Raw Count'!O42/4587)*100</f>
        <v>1.0464355788096795</v>
      </c>
      <c r="Q42" s="4">
        <f t="shared" si="0"/>
        <v>0.76669059583632448</v>
      </c>
      <c r="R42">
        <v>534</v>
      </c>
    </row>
    <row r="43" spans="1:18" x14ac:dyDescent="0.3">
      <c r="A43" t="s">
        <v>41</v>
      </c>
      <c r="B43" s="4">
        <f>('Raw Count'!B43/1986)*100</f>
        <v>0.60422960725075525</v>
      </c>
      <c r="C43" s="4">
        <f>('Raw Count'!C43/2475)*100</f>
        <v>0.36363636363636365</v>
      </c>
      <c r="D43" s="4">
        <f>('Raw Count'!D43/4405)*100</f>
        <v>0.54483541430192961</v>
      </c>
      <c r="E43" s="4">
        <f>('Raw Count'!E43/6493)*100</f>
        <v>0.56984444786693367</v>
      </c>
      <c r="F43" s="4">
        <f>('Raw Count'!F43/5532)*100</f>
        <v>0.34345625451916123</v>
      </c>
      <c r="G43" s="4">
        <f>('Raw Count'!G43/6072)*100</f>
        <v>0.60935441370223975</v>
      </c>
      <c r="H43" s="4">
        <f>('Raw Count'!H43/5110)*100</f>
        <v>0.60665362035225057</v>
      </c>
      <c r="I43" s="4">
        <f>('Raw Count'!I43/6651)*100</f>
        <v>0.54127198917456021</v>
      </c>
      <c r="J43" s="4">
        <f>('Raw Count'!J43/6289)*100</f>
        <v>0.34981714103991096</v>
      </c>
      <c r="K43" s="4">
        <f>('Raw Count'!K43/5614)*100</f>
        <v>0.46312789454934095</v>
      </c>
      <c r="L43" s="4">
        <f>('Raw Count'!L43/5108)*100</f>
        <v>0.50900548159749415</v>
      </c>
      <c r="M43" s="4">
        <f>('Raw Count'!M43/4737)*100</f>
        <v>0.4855393709098586</v>
      </c>
      <c r="N43" s="4">
        <f>('Raw Count'!N43/4591)*100</f>
        <v>0.67523415377913309</v>
      </c>
      <c r="O43" s="4">
        <f>('Raw Count'!O43/4587)*100</f>
        <v>0.34881185960322647</v>
      </c>
      <c r="Q43" s="4">
        <f t="shared" si="0"/>
        <v>0.50107681263460158</v>
      </c>
      <c r="R43">
        <v>349</v>
      </c>
    </row>
    <row r="44" spans="1:18" x14ac:dyDescent="0.3">
      <c r="A44" t="s">
        <v>42</v>
      </c>
      <c r="B44" s="4">
        <f>('Raw Count'!B44/1986)*100</f>
        <v>1.5105740181268883</v>
      </c>
      <c r="C44" s="4">
        <f>('Raw Count'!C44/2475)*100</f>
        <v>1.1313131313131313</v>
      </c>
      <c r="D44" s="4">
        <f>('Raw Count'!D44/4405)*100</f>
        <v>0.83995459704880815</v>
      </c>
      <c r="E44" s="4">
        <f>('Raw Count'!E44/6493)*100</f>
        <v>1.0010780840905591</v>
      </c>
      <c r="F44" s="4">
        <f>('Raw Count'!F44/5532)*100</f>
        <v>1.5545914678235719</v>
      </c>
      <c r="G44" s="4">
        <f>('Raw Count'!G44/6072)*100</f>
        <v>1.0046113306982871</v>
      </c>
      <c r="H44" s="4">
        <f>('Raw Count'!H44/5110)*100</f>
        <v>1.1937377690802349</v>
      </c>
      <c r="I44" s="4">
        <f>('Raw Count'!I44/6651)*100</f>
        <v>1.2780033077732673</v>
      </c>
      <c r="J44" s="4">
        <f>('Raw Count'!J44/6289)*100</f>
        <v>1.4946732389887105</v>
      </c>
      <c r="K44" s="4">
        <f>('Raw Count'!K44/5614)*100</f>
        <v>1.0687566797292483</v>
      </c>
      <c r="L44" s="4">
        <f>('Raw Count'!L44/5108)*100</f>
        <v>1.1354737666405637</v>
      </c>
      <c r="M44" s="4">
        <f>('Raw Count'!M44/4737)*100</f>
        <v>1.8788262613468438</v>
      </c>
      <c r="N44" s="4">
        <f>('Raw Count'!N44/4591)*100</f>
        <v>1.7207580047919842</v>
      </c>
      <c r="O44" s="4">
        <f>('Raw Count'!O44/4587)*100</f>
        <v>1.7004578155657293</v>
      </c>
      <c r="Q44" s="4">
        <f t="shared" si="0"/>
        <v>1.3079684134960516</v>
      </c>
      <c r="R44">
        <v>911</v>
      </c>
    </row>
    <row r="45" spans="1:18" x14ac:dyDescent="0.3">
      <c r="A45" t="s">
        <v>43</v>
      </c>
      <c r="B45" s="4">
        <f>('Raw Count'!B45/1986)*100</f>
        <v>2.9707955689828802</v>
      </c>
      <c r="C45" s="4">
        <f>('Raw Count'!C45/2475)*100</f>
        <v>2.5858585858585856</v>
      </c>
      <c r="D45" s="4">
        <f>('Raw Count'!D45/4405)*100</f>
        <v>2.4063564131668556</v>
      </c>
      <c r="E45" s="4">
        <f>('Raw Count'!E45/6493)*100</f>
        <v>2.3255813953488373</v>
      </c>
      <c r="F45" s="4">
        <f>('Raw Count'!F45/5532)*100</f>
        <v>2.4584237165582068</v>
      </c>
      <c r="G45" s="4">
        <f>('Raw Count'!G45/6072)*100</f>
        <v>2.4044795783926221</v>
      </c>
      <c r="H45" s="4">
        <f>('Raw Count'!H45/5110)*100</f>
        <v>2.6614481409001955</v>
      </c>
      <c r="I45" s="4">
        <f>('Raw Count'!I45/6651)*100</f>
        <v>2.5259359494812812</v>
      </c>
      <c r="J45" s="4">
        <f>('Raw Count'!J45/6289)*100</f>
        <v>2.8303386865956432</v>
      </c>
      <c r="K45" s="4">
        <f>('Raw Count'!K45/5614)*100</f>
        <v>2.9390808692554327</v>
      </c>
      <c r="L45" s="4">
        <f>('Raw Count'!L45/5108)*100</f>
        <v>2.5450274079874706</v>
      </c>
      <c r="M45" s="4">
        <f>('Raw Count'!M45/4737)*100</f>
        <v>2.6388009288579268</v>
      </c>
      <c r="N45" s="4">
        <f>('Raw Count'!N45/4591)*100</f>
        <v>2.6573731213243299</v>
      </c>
      <c r="O45" s="4">
        <f>('Raw Count'!O45/4587)*100</f>
        <v>2.5070852408981903</v>
      </c>
      <c r="Q45" s="4">
        <f t="shared" si="0"/>
        <v>2.5857860732232592</v>
      </c>
      <c r="R45">
        <v>1801</v>
      </c>
    </row>
    <row r="46" spans="1:18" x14ac:dyDescent="0.3">
      <c r="A46" t="s">
        <v>44</v>
      </c>
      <c r="B46" s="4">
        <f>('Raw Count'!B46/1986)*100</f>
        <v>6.7975830815709974</v>
      </c>
      <c r="C46" s="4">
        <f>('Raw Count'!C46/2475)*100</f>
        <v>6.1010101010101003</v>
      </c>
      <c r="D46" s="4">
        <f>('Raw Count'!D46/4405)*100</f>
        <v>7.3325766174801368</v>
      </c>
      <c r="E46" s="4">
        <f>('Raw Count'!E46/6493)*100</f>
        <v>7.1461574002772217</v>
      </c>
      <c r="F46" s="4">
        <f>('Raw Count'!F46/5532)*100</f>
        <v>6.0918293564714388</v>
      </c>
      <c r="G46" s="4">
        <f>('Raw Count'!G46/6072)*100</f>
        <v>6.7852437417654814</v>
      </c>
      <c r="H46" s="4">
        <f>('Raw Count'!H46/5110)*100</f>
        <v>6.4774951076320937</v>
      </c>
      <c r="I46" s="4">
        <f>('Raw Count'!I46/6651)*100</f>
        <v>6.4351225379642161</v>
      </c>
      <c r="J46" s="4">
        <f>('Raw Count'!J46/6289)*100</f>
        <v>6.6783272380346634</v>
      </c>
      <c r="K46" s="4">
        <f>('Raw Count'!K46/5614)*100</f>
        <v>6.0384752404702526</v>
      </c>
      <c r="L46" s="4">
        <f>('Raw Count'!L46/5108)*100</f>
        <v>6.0101801096319498</v>
      </c>
      <c r="M46" s="4">
        <f>('Raw Count'!M46/4737)*100</f>
        <v>6.4597846738442062</v>
      </c>
      <c r="N46" s="4">
        <f>('Raw Count'!N46/4591)*100</f>
        <v>6.6216510564147253</v>
      </c>
      <c r="O46" s="4">
        <f>('Raw Count'!O46/4587)*100</f>
        <v>6.2350119904076742</v>
      </c>
      <c r="Q46" s="4">
        <f t="shared" si="0"/>
        <v>6.5226130653266337</v>
      </c>
      <c r="R46">
        <v>4543</v>
      </c>
    </row>
    <row r="47" spans="1:18" x14ac:dyDescent="0.3">
      <c r="A47" t="s">
        <v>45</v>
      </c>
      <c r="B47" s="4">
        <f>('Raw Count'!B47/1986)*100</f>
        <v>3.4743202416918431</v>
      </c>
      <c r="C47" s="4">
        <f>('Raw Count'!C47/2475)*100</f>
        <v>2.9090909090909092</v>
      </c>
      <c r="D47" s="4">
        <f>('Raw Count'!D47/4405)*100</f>
        <v>3.4733257661748014</v>
      </c>
      <c r="E47" s="4">
        <f>('Raw Count'!E47/6493)*100</f>
        <v>3.7424919143693209</v>
      </c>
      <c r="F47" s="4">
        <f>('Raw Count'!F47/5532)*100</f>
        <v>4.0853217642805495</v>
      </c>
      <c r="G47" s="4">
        <f>('Raw Count'!G47/6072)*100</f>
        <v>3.3102766798418974</v>
      </c>
      <c r="H47" s="4">
        <f>('Raw Count'!H47/5110)*100</f>
        <v>3.6007827788649709</v>
      </c>
      <c r="I47" s="4">
        <f>('Raw Count'!I47/6651)*100</f>
        <v>3.6235152608630279</v>
      </c>
      <c r="J47" s="4">
        <f>('Raw Count'!J47/6289)*100</f>
        <v>3.6571792017808873</v>
      </c>
      <c r="K47" s="4">
        <f>('Raw Count'!K47/5614)*100</f>
        <v>3.7406483790523692</v>
      </c>
      <c r="L47" s="4">
        <f>('Raw Count'!L47/5108)*100</f>
        <v>3.4651527016444792</v>
      </c>
      <c r="M47" s="4">
        <f>('Raw Count'!M47/4737)*100</f>
        <v>3.3565547815072829</v>
      </c>
      <c r="N47" s="4">
        <f>('Raw Count'!N47/4591)*100</f>
        <v>3.4197342626878671</v>
      </c>
      <c r="O47" s="4">
        <f>('Raw Count'!O47/4587)*100</f>
        <v>3.3573141486810552</v>
      </c>
      <c r="Q47" s="4">
        <f t="shared" si="0"/>
        <v>3.5549174443646803</v>
      </c>
      <c r="R47">
        <v>2476</v>
      </c>
    </row>
    <row r="48" spans="1:18" x14ac:dyDescent="0.3">
      <c r="A48" t="s">
        <v>46</v>
      </c>
      <c r="B48" s="4">
        <f>('Raw Count'!B48/1986)*100</f>
        <v>4.2799597180261832</v>
      </c>
      <c r="C48" s="4">
        <f>('Raw Count'!C48/2475)*100</f>
        <v>4.0808080808080804</v>
      </c>
      <c r="D48" s="4">
        <f>('Raw Count'!D48/4405)*100</f>
        <v>3.5641316685584559</v>
      </c>
      <c r="E48" s="4">
        <f>('Raw Count'!E48/6493)*100</f>
        <v>3.6654859079008166</v>
      </c>
      <c r="F48" s="4">
        <f>('Raw Count'!F48/5532)*100</f>
        <v>3.7237888647866959</v>
      </c>
      <c r="G48" s="4">
        <f>('Raw Count'!G48/6072)*100</f>
        <v>3.8866930171277998</v>
      </c>
      <c r="H48" s="4">
        <f>('Raw Count'!H48/5110)*100</f>
        <v>3.7769080234833661</v>
      </c>
      <c r="I48" s="4">
        <f>('Raw Count'!I48/6651)*100</f>
        <v>3.8189745902871746</v>
      </c>
      <c r="J48" s="4">
        <f>('Raw Count'!J48/6289)*100</f>
        <v>3.9592940054062651</v>
      </c>
      <c r="K48" s="4">
        <f>('Raw Count'!K48/5614)*100</f>
        <v>4.275026718916993</v>
      </c>
      <c r="L48" s="4">
        <f>('Raw Count'!L48/5108)*100</f>
        <v>3.8762725137039942</v>
      </c>
      <c r="M48" s="4">
        <f>('Raw Count'!M48/4737)*100</f>
        <v>3.9476461895714592</v>
      </c>
      <c r="N48" s="4">
        <f>('Raw Count'!N48/4591)*100</f>
        <v>3.5722064909605749</v>
      </c>
      <c r="O48" s="4">
        <f>('Raw Count'!O48/4587)*100</f>
        <v>3.989535644211903</v>
      </c>
      <c r="Q48" s="4">
        <f t="shared" si="0"/>
        <v>3.8636037329504664</v>
      </c>
      <c r="R48">
        <v>2691</v>
      </c>
    </row>
    <row r="49" spans="1:18" x14ac:dyDescent="0.3">
      <c r="A49" t="s">
        <v>47</v>
      </c>
      <c r="B49" s="4">
        <f>('Raw Count'!B49/1986)*100</f>
        <v>0.95669687814702919</v>
      </c>
      <c r="C49" s="4">
        <f>('Raw Count'!C49/2475)*100</f>
        <v>0.88888888888888884</v>
      </c>
      <c r="D49" s="4">
        <f>('Raw Count'!D49/4405)*100</f>
        <v>1.452894438138479</v>
      </c>
      <c r="E49" s="4">
        <f>('Raw Count'!E49/6493)*100</f>
        <v>1.1088864931464655</v>
      </c>
      <c r="F49" s="4">
        <f>('Raw Count'!F49/5532)*100</f>
        <v>1.2653651482284887</v>
      </c>
      <c r="G49" s="4">
        <f>('Raw Count'!G49/6072)*100</f>
        <v>1.3010540184453228</v>
      </c>
      <c r="H49" s="4">
        <f>('Raw Count'!H49/5110)*100</f>
        <v>1.1937377690802349</v>
      </c>
      <c r="I49" s="4">
        <f>('Raw Count'!I49/6651)*100</f>
        <v>1.0524733122838672</v>
      </c>
      <c r="J49" s="4">
        <f>('Raw Count'!J49/6289)*100</f>
        <v>1.2720623310542218</v>
      </c>
      <c r="K49" s="4">
        <f>('Raw Count'!K49/5614)*100</f>
        <v>0.87281795511221938</v>
      </c>
      <c r="L49" s="4">
        <f>('Raw Count'!L49/5108)*100</f>
        <v>1.1550509005481597</v>
      </c>
      <c r="M49" s="4">
        <f>('Raw Count'!M49/4737)*100</f>
        <v>1.118851593835761</v>
      </c>
      <c r="N49" s="4">
        <f>('Raw Count'!N49/4591)*100</f>
        <v>1.2415595730777609</v>
      </c>
      <c r="O49" s="4">
        <f>('Raw Count'!O49/4587)*100</f>
        <v>1.1772400261608895</v>
      </c>
      <c r="Q49" s="4">
        <f t="shared" si="0"/>
        <v>1.1615218951902369</v>
      </c>
      <c r="R49">
        <v>809</v>
      </c>
    </row>
    <row r="50" spans="1:18" x14ac:dyDescent="0.3">
      <c r="A50" t="s">
        <v>48</v>
      </c>
      <c r="B50" s="4">
        <f>('Raw Count'!B50/1986)*100</f>
        <v>6.8982880161127902</v>
      </c>
      <c r="C50" s="4">
        <f>('Raw Count'!C50/2475)*100</f>
        <v>6.3434343434343443</v>
      </c>
      <c r="D50" s="4">
        <f>('Raw Count'!D50/4405)*100</f>
        <v>6.9239500567536885</v>
      </c>
      <c r="E50" s="4">
        <f>('Raw Count'!E50/6493)*100</f>
        <v>5.9602649006622519</v>
      </c>
      <c r="F50" s="4">
        <f>('Raw Count'!F50/5532)*100</f>
        <v>6.6341287057122198</v>
      </c>
      <c r="G50" s="4">
        <f>('Raw Count'!G50/6072)*100</f>
        <v>6.7358366271409746</v>
      </c>
      <c r="H50" s="4">
        <f>('Raw Count'!H50/5110)*100</f>
        <v>6.8101761252446185</v>
      </c>
      <c r="I50" s="4">
        <f>('Raw Count'!I50/6651)*100</f>
        <v>6.7508645316493752</v>
      </c>
      <c r="J50" s="4">
        <f>('Raw Count'!J50/6289)*100</f>
        <v>6.0104945142311976</v>
      </c>
      <c r="K50" s="4">
        <f>('Raw Count'!K50/5614)*100</f>
        <v>5.8781617385108653</v>
      </c>
      <c r="L50" s="4">
        <f>('Raw Count'!L50/5108)*100</f>
        <v>7.3218480814408764</v>
      </c>
      <c r="M50" s="4">
        <f>('Raw Count'!M50/4737)*100</f>
        <v>6.2909014143972986</v>
      </c>
      <c r="N50" s="4">
        <f>('Raw Count'!N50/4591)*100</f>
        <v>6.3167065998693097</v>
      </c>
      <c r="O50" s="4">
        <f>('Raw Count'!O50/4587)*100</f>
        <v>6.7146282973621103</v>
      </c>
      <c r="Q50" s="4">
        <f t="shared" si="0"/>
        <v>6.5139985642498202</v>
      </c>
      <c r="R50">
        <v>4537</v>
      </c>
    </row>
    <row r="51" spans="1:18" x14ac:dyDescent="0.3">
      <c r="A51" t="s">
        <v>49</v>
      </c>
      <c r="B51" s="4">
        <f>('Raw Count'!B51/1986)*100</f>
        <v>5.0352467270896276E-2</v>
      </c>
      <c r="C51" s="4">
        <f>('Raw Count'!C51/2475)*100</f>
        <v>8.0808080808080801E-2</v>
      </c>
      <c r="D51" s="4">
        <f>('Raw Count'!D51/4405)*100</f>
        <v>0</v>
      </c>
      <c r="E51" s="4">
        <f>('Raw Count'!E51/6493)*100</f>
        <v>3.0802402587401814E-2</v>
      </c>
      <c r="F51" s="4">
        <f>('Raw Count'!F51/5532)*100</f>
        <v>5.4229934924078092E-2</v>
      </c>
      <c r="G51" s="4">
        <f>('Raw Count'!G51/6072)*100</f>
        <v>6.5876152832674575E-2</v>
      </c>
      <c r="H51" s="4">
        <f>('Raw Count'!H51/5110)*100</f>
        <v>0</v>
      </c>
      <c r="I51" s="4">
        <f>('Raw Count'!I51/6651)*100</f>
        <v>0.12028266426101339</v>
      </c>
      <c r="J51" s="4">
        <f>('Raw Count'!J51/6289)*100</f>
        <v>0.14310701224359992</v>
      </c>
      <c r="K51" s="4">
        <f>('Raw Count'!K51/5614)*100</f>
        <v>0.10687566797292483</v>
      </c>
      <c r="L51" s="4">
        <f>('Raw Count'!L51/5108)*100</f>
        <v>0</v>
      </c>
      <c r="M51" s="4">
        <f>('Raw Count'!M51/4737)*100</f>
        <v>2.1110407430863416E-2</v>
      </c>
      <c r="N51" s="4">
        <f>('Raw Count'!N51/4591)*100</f>
        <v>4.3563493792202139E-2</v>
      </c>
      <c r="O51" s="4">
        <f>('Raw Count'!O51/4587)*100</f>
        <v>0.13080444735120994</v>
      </c>
      <c r="Q51" s="4">
        <f t="shared" si="0"/>
        <v>6.3173007896625985E-2</v>
      </c>
      <c r="R51">
        <v>44</v>
      </c>
    </row>
    <row r="52" spans="1:18" x14ac:dyDescent="0.3">
      <c r="A52" t="s">
        <v>50</v>
      </c>
      <c r="B52" s="4">
        <f>('Raw Count'!B52/1986)*100</f>
        <v>0.2014098690835851</v>
      </c>
      <c r="C52" s="4">
        <f>('Raw Count'!C52/2475)*100</f>
        <v>0.20202020202020202</v>
      </c>
      <c r="D52" s="4">
        <f>('Raw Count'!D52/4405)*100</f>
        <v>9.0805902383654935E-2</v>
      </c>
      <c r="E52" s="4">
        <f>('Raw Count'!E52/6493)*100</f>
        <v>7.7006006468504543E-2</v>
      </c>
      <c r="F52" s="4">
        <f>('Raw Count'!F52/5532)*100</f>
        <v>0.12653651482284889</v>
      </c>
      <c r="G52" s="4">
        <f>('Raw Count'!G52/6072)*100</f>
        <v>0.31291172595520422</v>
      </c>
      <c r="H52" s="4">
        <f>('Raw Count'!H52/5110)*100</f>
        <v>0.13698630136986301</v>
      </c>
      <c r="I52" s="4">
        <f>('Raw Count'!I52/6651)*100</f>
        <v>0.28567132761990677</v>
      </c>
      <c r="J52" s="4">
        <f>('Raw Count'!J52/6289)*100</f>
        <v>0.12720623310542217</v>
      </c>
      <c r="K52" s="4">
        <f>('Raw Count'!K52/5614)*100</f>
        <v>0.26718916993231207</v>
      </c>
      <c r="L52" s="4">
        <f>('Raw Count'!L52/5108)*100</f>
        <v>0.25450274079874707</v>
      </c>
      <c r="M52" s="4">
        <f>('Raw Count'!M52/4737)*100</f>
        <v>6.333122229259025E-2</v>
      </c>
      <c r="N52" s="4">
        <f>('Raw Count'!N52/4591)*100</f>
        <v>0.15247222827270746</v>
      </c>
      <c r="O52" s="4">
        <f>('Raw Count'!O52/4587)*100</f>
        <v>0.19620667102681491</v>
      </c>
      <c r="Q52" s="4">
        <f t="shared" si="0"/>
        <v>0.17946877243359655</v>
      </c>
      <c r="R52">
        <v>125</v>
      </c>
    </row>
    <row r="53" spans="1:18" x14ac:dyDescent="0.3">
      <c r="A53" t="s">
        <v>51</v>
      </c>
      <c r="B53" s="4">
        <f>('Raw Count'!B53/1986)*100</f>
        <v>0.25176233635448136</v>
      </c>
      <c r="C53" s="4">
        <f>('Raw Count'!C53/2475)*100</f>
        <v>0.12121212121212122</v>
      </c>
      <c r="D53" s="4">
        <f>('Raw Count'!D53/4405)*100</f>
        <v>0.1362088535754824</v>
      </c>
      <c r="E53" s="4">
        <f>('Raw Count'!E53/6493)*100</f>
        <v>9.2407207762205443E-2</v>
      </c>
      <c r="F53" s="4">
        <f>('Raw Count'!F53/5532)*100</f>
        <v>5.4229934924078092E-2</v>
      </c>
      <c r="G53" s="4">
        <f>('Raw Count'!G53/6072)*100</f>
        <v>0.14822134387351776</v>
      </c>
      <c r="H53" s="4">
        <f>('Raw Count'!H53/5110)*100</f>
        <v>0.3131115459882583</v>
      </c>
      <c r="I53" s="4">
        <f>('Raw Count'!I53/6651)*100</f>
        <v>0.28567132761990677</v>
      </c>
      <c r="J53" s="4">
        <f>('Raw Count'!J53/6289)*100</f>
        <v>0.15900779138177773</v>
      </c>
      <c r="K53" s="4">
        <f>('Raw Count'!K53/5614)*100</f>
        <v>0.21375133594584966</v>
      </c>
      <c r="L53" s="4">
        <f>('Raw Count'!L53/5108)*100</f>
        <v>0.17619420516836334</v>
      </c>
      <c r="M53" s="4">
        <f>('Raw Count'!M53/4737)*100</f>
        <v>0.23221448173949757</v>
      </c>
      <c r="N53" s="4">
        <f>('Raw Count'!N53/4591)*100</f>
        <v>0.30494445654541491</v>
      </c>
      <c r="O53" s="4">
        <f>('Raw Count'!O53/4587)*100</f>
        <v>0.21800741225201656</v>
      </c>
      <c r="Q53" s="4">
        <f t="shared" si="0"/>
        <v>0.19095477386934676</v>
      </c>
      <c r="R53">
        <v>133</v>
      </c>
    </row>
    <row r="54" spans="1:18" x14ac:dyDescent="0.3">
      <c r="A54" t="s">
        <v>52</v>
      </c>
      <c r="B54" s="4">
        <f>('Raw Count'!B54/1986)*100</f>
        <v>5.0352467270896276E-2</v>
      </c>
      <c r="C54" s="4">
        <f>('Raw Count'!C54/2475)*100</f>
        <v>0</v>
      </c>
      <c r="D54" s="4">
        <f>('Raw Count'!D54/4405)*100</f>
        <v>0</v>
      </c>
      <c r="E54" s="4">
        <f>('Raw Count'!E54/6493)*100</f>
        <v>3.0802402587401814E-2</v>
      </c>
      <c r="F54" s="4">
        <f>('Raw Count'!F54/5532)*100</f>
        <v>1.8076644974692697E-2</v>
      </c>
      <c r="G54" s="4">
        <f>('Raw Count'!G54/6072)*100</f>
        <v>1.6469038208168644E-2</v>
      </c>
      <c r="H54" s="4">
        <f>('Raw Count'!H54/5110)*100</f>
        <v>1.9569471624266144E-2</v>
      </c>
      <c r="I54" s="4">
        <f>('Raw Count'!I54/6651)*100</f>
        <v>3.0070666065253347E-2</v>
      </c>
      <c r="J54" s="4">
        <f>('Raw Count'!J54/6289)*100</f>
        <v>4.7702337414533315E-2</v>
      </c>
      <c r="K54" s="4">
        <f>('Raw Count'!K54/5614)*100</f>
        <v>1.7812611328820803E-2</v>
      </c>
      <c r="L54" s="4">
        <f>('Raw Count'!L54/5108)*100</f>
        <v>9.7885669537979642E-2</v>
      </c>
      <c r="M54" s="4">
        <f>('Raw Count'!M54/4737)*100</f>
        <v>2.1110407430863416E-2</v>
      </c>
      <c r="N54" s="4">
        <f>('Raw Count'!N54/4591)*100</f>
        <v>4.3563493792202139E-2</v>
      </c>
      <c r="O54" s="4">
        <f>('Raw Count'!O54/4587)*100</f>
        <v>6.540222367560497E-2</v>
      </c>
      <c r="Q54" s="4">
        <f t="shared" si="0"/>
        <v>3.3022254127781765E-2</v>
      </c>
      <c r="R54">
        <v>23</v>
      </c>
    </row>
    <row r="55" spans="1:18" x14ac:dyDescent="0.3">
      <c r="A55" t="s">
        <v>53</v>
      </c>
      <c r="B55" s="4">
        <f>('Raw Count'!B55/1986)*100</f>
        <v>0.35246727089627394</v>
      </c>
      <c r="C55" s="4">
        <f>('Raw Count'!C55/2475)*100</f>
        <v>0.20202020202020202</v>
      </c>
      <c r="D55" s="4">
        <f>('Raw Count'!D55/4405)*100</f>
        <v>0.15891032917139614</v>
      </c>
      <c r="E55" s="4">
        <f>('Raw Count'!E55/6493)*100</f>
        <v>1.5401201293700907E-2</v>
      </c>
      <c r="F55" s="4">
        <f>('Raw Count'!F55/5532)*100</f>
        <v>3.6153289949385395E-2</v>
      </c>
      <c r="G55" s="4">
        <f>('Raw Count'!G55/6072)*100</f>
        <v>4.9407114624505928E-2</v>
      </c>
      <c r="H55" s="4">
        <f>('Raw Count'!H55/5110)*100</f>
        <v>1.9569471624266144E-2</v>
      </c>
      <c r="I55" s="4">
        <f>('Raw Count'!I55/6651)*100</f>
        <v>4.5105999097880017E-2</v>
      </c>
      <c r="J55" s="4">
        <f>('Raw Count'!J55/6289)*100</f>
        <v>4.7702337414533315E-2</v>
      </c>
      <c r="K55" s="4">
        <f>('Raw Count'!K55/5614)*100</f>
        <v>5.3437833986462416E-2</v>
      </c>
      <c r="L55" s="4">
        <f>('Raw Count'!L55/5108)*100</f>
        <v>0</v>
      </c>
      <c r="M55" s="4">
        <f>('Raw Count'!M55/4737)*100</f>
        <v>8.4441629723453662E-2</v>
      </c>
      <c r="N55" s="4">
        <f>('Raw Count'!N55/4591)*100</f>
        <v>0.10890873448050534</v>
      </c>
      <c r="O55" s="4">
        <f>('Raw Count'!O55/4587)*100</f>
        <v>8.7202964900806618E-2</v>
      </c>
      <c r="Q55" s="4">
        <f t="shared" si="0"/>
        <v>6.8916008614501076E-2</v>
      </c>
      <c r="R55">
        <v>48</v>
      </c>
    </row>
    <row r="56" spans="1:18" x14ac:dyDescent="0.3">
      <c r="A56" t="s">
        <v>54</v>
      </c>
      <c r="B56" s="4">
        <f>('Raw Count'!B56/1986)*100</f>
        <v>4.6827794561933533</v>
      </c>
      <c r="C56" s="4">
        <f>('Raw Count'!C56/2475)*100</f>
        <v>4.5252525252525251</v>
      </c>
      <c r="D56" s="4">
        <f>('Raw Count'!D56/4405)*100</f>
        <v>4.5402951191827468</v>
      </c>
      <c r="E56" s="4">
        <f>('Raw Count'!E56/6493)*100</f>
        <v>4.5279531803480673</v>
      </c>
      <c r="F56" s="4">
        <f>('Raw Count'!F56/5532)*100</f>
        <v>4.0130151843817785</v>
      </c>
      <c r="G56" s="4">
        <f>('Raw Count'!G56/6072)*100</f>
        <v>4.4137022397891963</v>
      </c>
      <c r="H56" s="4">
        <f>('Raw Count'!H56/5110)*100</f>
        <v>4.4618395303326812</v>
      </c>
      <c r="I56" s="4">
        <f>('Raw Count'!I56/6651)*100</f>
        <v>4.5256352428206279</v>
      </c>
      <c r="J56" s="4">
        <f>('Raw Count'!J56/6289)*100</f>
        <v>4.833836858006042</v>
      </c>
      <c r="K56" s="4">
        <f>('Raw Count'!K56/5614)*100</f>
        <v>4.6490915568222304</v>
      </c>
      <c r="L56" s="4">
        <f>('Raw Count'!L56/5108)*100</f>
        <v>4.6985121378230232</v>
      </c>
      <c r="M56" s="4">
        <f>('Raw Count'!M56/4737)*100</f>
        <v>4.7498416719442691</v>
      </c>
      <c r="N56" s="4">
        <f>('Raw Count'!N56/4591)*100</f>
        <v>4.9008930516227398</v>
      </c>
      <c r="O56" s="4">
        <f>('Raw Count'!O56/4587)*100</f>
        <v>4.6435578809679532</v>
      </c>
      <c r="Q56" s="4">
        <f t="shared" si="0"/>
        <v>4.5743000717875093</v>
      </c>
      <c r="R56">
        <v>3186</v>
      </c>
    </row>
    <row r="57" spans="1:18" x14ac:dyDescent="0.3">
      <c r="A57" t="s">
        <v>55</v>
      </c>
      <c r="B57" s="4">
        <f>('Raw Count'!B57/1986)*100</f>
        <v>3.8267875125881168</v>
      </c>
      <c r="C57" s="4">
        <f>('Raw Count'!C57/2475)*100</f>
        <v>2.8282828282828283</v>
      </c>
      <c r="D57" s="4">
        <f>('Raw Count'!D57/4405)*100</f>
        <v>3.2009080590238366</v>
      </c>
      <c r="E57" s="4">
        <f>('Raw Count'!E57/6493)*100</f>
        <v>2.5720006160480517</v>
      </c>
      <c r="F57" s="4">
        <f>('Raw Count'!F57/5532)*100</f>
        <v>3.2537960954446854</v>
      </c>
      <c r="G57" s="4">
        <f>('Raw Count'!G57/6072)*100</f>
        <v>3.3761528326745718</v>
      </c>
      <c r="H57" s="4">
        <f>('Raw Count'!H57/5110)*100</f>
        <v>3.2681017612524461</v>
      </c>
      <c r="I57" s="4">
        <f>('Raw Count'!I57/6651)*100</f>
        <v>3.3679145993083748</v>
      </c>
      <c r="J57" s="4">
        <f>('Raw Count'!J57/6289)*100</f>
        <v>3.132453490221021</v>
      </c>
      <c r="K57" s="4">
        <f>('Raw Count'!K57/5614)*100</f>
        <v>3.0459565372283577</v>
      </c>
      <c r="L57" s="4">
        <f>('Raw Count'!L57/5108)*100</f>
        <v>3.3868441660140953</v>
      </c>
      <c r="M57" s="4">
        <f>('Raw Count'!M57/4737)*100</f>
        <v>2.9976778551826051</v>
      </c>
      <c r="N57" s="4">
        <f>('Raw Count'!N57/4591)*100</f>
        <v>3.2019167937268569</v>
      </c>
      <c r="O57" s="4">
        <f>('Raw Count'!O57/4587)*100</f>
        <v>3.2701111837802483</v>
      </c>
      <c r="Q57" s="4">
        <f t="shared" si="0"/>
        <v>3.1730078966259874</v>
      </c>
      <c r="R57">
        <v>2210</v>
      </c>
    </row>
    <row r="58" spans="1:18" x14ac:dyDescent="0.3">
      <c r="A58" t="s">
        <v>56</v>
      </c>
      <c r="B58" s="4">
        <f>('Raw Count'!B58/1986)*100</f>
        <v>0</v>
      </c>
      <c r="C58" s="4">
        <f>('Raw Count'!C58/2475)*100</f>
        <v>4.0404040404040401E-2</v>
      </c>
      <c r="D58" s="4">
        <f>('Raw Count'!D58/4405)*100</f>
        <v>0</v>
      </c>
      <c r="E58" s="4">
        <f>('Raw Count'!E58/6493)*100</f>
        <v>0</v>
      </c>
      <c r="F58" s="4">
        <f>('Raw Count'!F58/5532)*100</f>
        <v>0</v>
      </c>
      <c r="G58" s="4">
        <f>('Raw Count'!G58/6072)*100</f>
        <v>1.6469038208168644E-2</v>
      </c>
      <c r="H58" s="4">
        <f>('Raw Count'!H58/5110)*100</f>
        <v>0</v>
      </c>
      <c r="I58" s="4">
        <f>('Raw Count'!I58/6651)*100</f>
        <v>1.5035333032626674E-2</v>
      </c>
      <c r="J58" s="4">
        <f>('Raw Count'!J58/6289)*100</f>
        <v>0</v>
      </c>
      <c r="K58" s="4">
        <f>('Raw Count'!K58/5614)*100</f>
        <v>1.7812611328820803E-2</v>
      </c>
      <c r="L58" s="4">
        <f>('Raw Count'!L58/5108)*100</f>
        <v>0</v>
      </c>
      <c r="M58" s="4">
        <f>('Raw Count'!M58/4737)*100</f>
        <v>2.1110407430863416E-2</v>
      </c>
      <c r="N58" s="4">
        <f>('Raw Count'!N58/4591)*100</f>
        <v>2.1781746896101069E-2</v>
      </c>
      <c r="O58" s="4">
        <f>('Raw Count'!O58/4587)*100</f>
        <v>0</v>
      </c>
      <c r="Q58" s="4">
        <f t="shared" si="0"/>
        <v>8.6145010768126345E-3</v>
      </c>
      <c r="R58">
        <v>6</v>
      </c>
    </row>
    <row r="59" spans="1:18" x14ac:dyDescent="0.3">
      <c r="A59" t="s">
        <v>57</v>
      </c>
      <c r="B59" s="4">
        <f>('Raw Count'!B59/1986)*100</f>
        <v>0.5538771399798591</v>
      </c>
      <c r="C59" s="4">
        <f>('Raw Count'!C59/2475)*100</f>
        <v>0.68686868686868685</v>
      </c>
      <c r="D59" s="4">
        <f>('Raw Count'!D59/4405)*100</f>
        <v>0.63564131668558455</v>
      </c>
      <c r="E59" s="4">
        <f>('Raw Count'!E59/6493)*100</f>
        <v>1.1242876944401663</v>
      </c>
      <c r="F59" s="4">
        <f>('Raw Count'!F59/5532)*100</f>
        <v>0.65075921908893708</v>
      </c>
      <c r="G59" s="4">
        <f>('Raw Count'!G59/6072)*100</f>
        <v>0.46113306982872199</v>
      </c>
      <c r="H59" s="4">
        <f>('Raw Count'!H59/5110)*100</f>
        <v>0.70450097847358129</v>
      </c>
      <c r="I59" s="4">
        <f>('Raw Count'!I59/6651)*100</f>
        <v>0.78183731769658693</v>
      </c>
      <c r="J59" s="4">
        <f>('Raw Count'!J59/6289)*100</f>
        <v>0.60422960725075525</v>
      </c>
      <c r="K59" s="4">
        <f>('Raw Count'!K59/5614)*100</f>
        <v>0.58781617385108664</v>
      </c>
      <c r="L59" s="4">
        <f>('Raw Count'!L59/5108)*100</f>
        <v>0.50900548159749415</v>
      </c>
      <c r="M59" s="4">
        <f>('Raw Count'!M59/4737)*100</f>
        <v>0.52776018577158534</v>
      </c>
      <c r="N59" s="4">
        <f>('Raw Count'!N59/4591)*100</f>
        <v>0.3920714441298192</v>
      </c>
      <c r="O59" s="4">
        <f>('Raw Count'!O59/4587)*100</f>
        <v>0.58862001308044476</v>
      </c>
      <c r="Q59" s="4">
        <f t="shared" si="0"/>
        <v>0.64321608040201006</v>
      </c>
      <c r="R59">
        <v>448</v>
      </c>
    </row>
    <row r="60" spans="1:18" x14ac:dyDescent="0.3">
      <c r="A60" t="s">
        <v>58</v>
      </c>
      <c r="B60" s="4">
        <f>('Raw Count'!B60/1986)*100</f>
        <v>0.60422960725075525</v>
      </c>
      <c r="C60" s="4">
        <f>('Raw Count'!C60/2475)*100</f>
        <v>0.1616161616161616</v>
      </c>
      <c r="D60" s="4">
        <f>('Raw Count'!D60/4405)*100</f>
        <v>0.2497162315550511</v>
      </c>
      <c r="E60" s="4">
        <f>('Raw Count'!E60/6493)*100</f>
        <v>0.33882642846142003</v>
      </c>
      <c r="F60" s="4">
        <f>('Raw Count'!F60/5532)*100</f>
        <v>0.21691973969631237</v>
      </c>
      <c r="G60" s="4">
        <f>('Raw Count'!G60/6072)*100</f>
        <v>0.41172595520421612</v>
      </c>
      <c r="H60" s="4">
        <f>('Raw Count'!H60/5110)*100</f>
        <v>0.33268101761252444</v>
      </c>
      <c r="I60" s="4">
        <f>('Raw Count'!I60/6651)*100</f>
        <v>0.19545932942414673</v>
      </c>
      <c r="J60" s="4">
        <f>('Raw Count'!J60/6289)*100</f>
        <v>0.27031324534902212</v>
      </c>
      <c r="K60" s="4">
        <f>('Raw Count'!K60/5614)*100</f>
        <v>0.39187744923405771</v>
      </c>
      <c r="L60" s="4">
        <f>('Raw Count'!L60/5108)*100</f>
        <v>0.15661707126076743</v>
      </c>
      <c r="M60" s="4">
        <f>('Raw Count'!M60/4737)*100</f>
        <v>0.253324889170361</v>
      </c>
      <c r="N60" s="4">
        <f>('Raw Count'!N60/4591)*100</f>
        <v>0.32672620344151598</v>
      </c>
      <c r="O60" s="4">
        <f>('Raw Count'!O60/4587)*100</f>
        <v>0.28340963592762153</v>
      </c>
      <c r="Q60" s="4">
        <f t="shared" si="0"/>
        <v>0.29145728643216079</v>
      </c>
      <c r="R60">
        <v>203</v>
      </c>
    </row>
    <row r="61" spans="1:18" x14ac:dyDescent="0.3">
      <c r="A61" t="s">
        <v>59</v>
      </c>
      <c r="B61" s="4">
        <f>('Raw Count'!B61/1986)*100</f>
        <v>2.2155085599194364</v>
      </c>
      <c r="C61" s="4">
        <f>('Raw Count'!C61/2475)*100</f>
        <v>2.5454545454545454</v>
      </c>
      <c r="D61" s="4">
        <f>('Raw Count'!D61/4405)*100</f>
        <v>2.7695800227014757</v>
      </c>
      <c r="E61" s="4">
        <f>('Raw Count'!E61/6493)*100</f>
        <v>2.4641922069921454</v>
      </c>
      <c r="F61" s="4">
        <f>('Raw Count'!F61/5532)*100</f>
        <v>2.0065075921908893</v>
      </c>
      <c r="G61" s="4">
        <f>('Raw Count'!G61/6072)*100</f>
        <v>2.2727272727272729</v>
      </c>
      <c r="H61" s="4">
        <f>('Raw Count'!H61/5110)*100</f>
        <v>2.3091976516634052</v>
      </c>
      <c r="I61" s="4">
        <f>('Raw Count'!I61/6651)*100</f>
        <v>2.2552999548940007</v>
      </c>
      <c r="J61" s="4">
        <f>('Raw Count'!J61/6289)*100</f>
        <v>1.9080934965813325</v>
      </c>
      <c r="K61" s="4">
        <f>('Raw Count'!K61/5614)*100</f>
        <v>2.1018881368008548</v>
      </c>
      <c r="L61" s="4">
        <f>('Raw Count'!L61/5108)*100</f>
        <v>2.623335943617854</v>
      </c>
      <c r="M61" s="4">
        <f>('Raw Count'!M61/4737)*100</f>
        <v>2.3432552248258394</v>
      </c>
      <c r="N61" s="4">
        <f>('Raw Count'!N61/4591)*100</f>
        <v>2.0910477020257026</v>
      </c>
      <c r="O61" s="4">
        <f>('Raw Count'!O61/4587)*100</f>
        <v>2.6160889470241986</v>
      </c>
      <c r="Q61" s="4">
        <f t="shared" si="0"/>
        <v>2.3043790380473794</v>
      </c>
      <c r="R61">
        <v>1605</v>
      </c>
    </row>
    <row r="62" spans="1:18" x14ac:dyDescent="0.3">
      <c r="A62" t="s">
        <v>60</v>
      </c>
      <c r="B62" s="4">
        <f>('Raw Count'!B62/1986)*100</f>
        <v>4.6827794561933533</v>
      </c>
      <c r="C62" s="4">
        <f>('Raw Count'!C62/2475)*100</f>
        <v>4.9696969696969697</v>
      </c>
      <c r="D62" s="4">
        <f>('Raw Count'!D62/4405)*100</f>
        <v>4.6765039727582298</v>
      </c>
      <c r="E62" s="4">
        <f>('Raw Count'!E62/6493)*100</f>
        <v>5.3442168489142157</v>
      </c>
      <c r="F62" s="4">
        <f>('Raw Count'!F62/5532)*100</f>
        <v>5.3687635574837307</v>
      </c>
      <c r="G62" s="4">
        <f>('Raw Count'!G62/6072)*100</f>
        <v>4.9736495388669306</v>
      </c>
      <c r="H62" s="4">
        <f>('Raw Count'!H62/5110)*100</f>
        <v>5.1663405088062619</v>
      </c>
      <c r="I62" s="4">
        <f>('Raw Count'!I62/6651)*100</f>
        <v>5.3074725605172155</v>
      </c>
      <c r="J62" s="4">
        <f>('Raw Count'!J62/6289)*100</f>
        <v>5.008745428525998</v>
      </c>
      <c r="K62" s="4">
        <f>('Raw Count'!K62/5614)*100</f>
        <v>5.7178482365514789</v>
      </c>
      <c r="L62" s="4">
        <f>('Raw Count'!L62/5108)*100</f>
        <v>5.0117462803445578</v>
      </c>
      <c r="M62" s="4">
        <f>('Raw Count'!M62/4737)*100</f>
        <v>4.7920624868059951</v>
      </c>
      <c r="N62" s="4">
        <f>('Raw Count'!N62/4591)*100</f>
        <v>5.2058375081681545</v>
      </c>
      <c r="O62" s="4">
        <f>('Raw Count'!O62/4587)*100</f>
        <v>5.2103771528231961</v>
      </c>
      <c r="Q62" s="4">
        <f t="shared" si="0"/>
        <v>5.1428571428571423</v>
      </c>
      <c r="R62">
        <v>3582</v>
      </c>
    </row>
    <row r="63" spans="1:18" x14ac:dyDescent="0.3">
      <c r="A63" t="s">
        <v>61</v>
      </c>
      <c r="B63" s="4">
        <f>('Raw Count'!B63/1986)*100</f>
        <v>1.2084592145015105</v>
      </c>
      <c r="C63" s="4">
        <f>('Raw Count'!C63/2475)*100</f>
        <v>1.2929292929292928</v>
      </c>
      <c r="D63" s="4">
        <f>('Raw Count'!D63/4405)*100</f>
        <v>1.1804767309875142</v>
      </c>
      <c r="E63" s="4">
        <f>('Raw Count'!E63/6493)*100</f>
        <v>1.0934852918527644</v>
      </c>
      <c r="F63" s="4">
        <f>('Raw Count'!F63/5532)*100</f>
        <v>1.3376717281272594</v>
      </c>
      <c r="G63" s="4">
        <f>('Raw Count'!G63/6072)*100</f>
        <v>1.3010540184453228</v>
      </c>
      <c r="H63" s="4">
        <f>('Raw Count'!H63/5110)*100</f>
        <v>1.5655577299412915</v>
      </c>
      <c r="I63" s="4">
        <f>('Raw Count'!I63/6651)*100</f>
        <v>1.6989926326868139</v>
      </c>
      <c r="J63" s="4">
        <f>('Raw Count'!J63/6289)*100</f>
        <v>1.5741771346795992</v>
      </c>
      <c r="K63" s="4">
        <f>('Raw Count'!K63/5614)*100</f>
        <v>1.5318845742785894</v>
      </c>
      <c r="L63" s="4">
        <f>('Raw Count'!L63/5108)*100</f>
        <v>1.7227877838684416</v>
      </c>
      <c r="M63" s="4">
        <f>('Raw Count'!M63/4737)*100</f>
        <v>1.7943846316233902</v>
      </c>
      <c r="N63" s="4">
        <f>('Raw Count'!N63/4591)*100</f>
        <v>1.5682857765192768</v>
      </c>
      <c r="O63" s="4">
        <f>('Raw Count'!O63/4587)*100</f>
        <v>1.460649662088511</v>
      </c>
      <c r="Q63" s="4">
        <f t="shared" si="0"/>
        <v>1.4673366834170853</v>
      </c>
      <c r="R63">
        <v>1022</v>
      </c>
    </row>
    <row r="64" spans="1:18" x14ac:dyDescent="0.3">
      <c r="A64" t="s">
        <v>62</v>
      </c>
      <c r="B64" s="4">
        <f>('Raw Count'!B64/1986)*100</f>
        <v>1.2588116817724069</v>
      </c>
      <c r="C64" s="4">
        <f>('Raw Count'!C64/2475)*100</f>
        <v>1.2121212121212122</v>
      </c>
      <c r="D64" s="4">
        <f>('Raw Count'!D64/4405)*100</f>
        <v>1.2031782065834278</v>
      </c>
      <c r="E64" s="4">
        <f>('Raw Count'!E64/6493)*100</f>
        <v>1.1550900970275682</v>
      </c>
      <c r="F64" s="4">
        <f>('Raw Count'!F64/5532)*100</f>
        <v>1.4461315979754157</v>
      </c>
      <c r="G64" s="4">
        <f>('Raw Count'!G64/6072)*100</f>
        <v>1.1034255599472991</v>
      </c>
      <c r="H64" s="4">
        <f>('Raw Count'!H64/5110)*100</f>
        <v>1.0176125244618397</v>
      </c>
      <c r="I64" s="4">
        <f>('Raw Count'!I64/6651)*100</f>
        <v>0.93219064802285367</v>
      </c>
      <c r="J64" s="4">
        <f>('Raw Count'!J64/6289)*100</f>
        <v>1.1766576562251549</v>
      </c>
      <c r="K64" s="4">
        <f>('Raw Count'!K64/5614)*100</f>
        <v>1.0865692910580691</v>
      </c>
      <c r="L64" s="4">
        <f>('Raw Count'!L64/5108)*100</f>
        <v>1.859827721221613</v>
      </c>
      <c r="M64" s="4">
        <f>('Raw Count'!M64/4737)*100</f>
        <v>1.3088452607135319</v>
      </c>
      <c r="N64" s="4">
        <f>('Raw Count'!N64/4591)*100</f>
        <v>1.2415595730777609</v>
      </c>
      <c r="O64" s="4">
        <f>('Raw Count'!O64/4587)*100</f>
        <v>1.591454109439721</v>
      </c>
      <c r="Q64" s="4">
        <f t="shared" si="0"/>
        <v>1.2433596554199571</v>
      </c>
      <c r="R64">
        <v>866</v>
      </c>
    </row>
    <row r="65" spans="1:18" x14ac:dyDescent="0.3">
      <c r="A65" t="s">
        <v>63</v>
      </c>
      <c r="B65" s="4">
        <f>('Raw Count'!B65/1986)*100</f>
        <v>0.60422960725075525</v>
      </c>
      <c r="C65" s="4">
        <f>('Raw Count'!C65/2475)*100</f>
        <v>0.84848484848484862</v>
      </c>
      <c r="D65" s="4">
        <f>('Raw Count'!D65/4405)*100</f>
        <v>0.81725312145289453</v>
      </c>
      <c r="E65" s="4">
        <f>('Raw Count'!E65/6493)*100</f>
        <v>0.86246727244725097</v>
      </c>
      <c r="F65" s="4">
        <f>('Raw Count'!F65/5532)*100</f>
        <v>0.79537237888647871</v>
      </c>
      <c r="G65" s="4">
        <f>('Raw Count'!G65/6072)*100</f>
        <v>0.54347826086956519</v>
      </c>
      <c r="H65" s="4">
        <f>('Raw Count'!H65/5110)*100</f>
        <v>0.68493150684931503</v>
      </c>
      <c r="I65" s="4">
        <f>('Raw Count'!I65/6651)*100</f>
        <v>0.55630732220718682</v>
      </c>
      <c r="J65" s="4">
        <f>('Raw Count'!J65/6289)*100</f>
        <v>0.87454285259977749</v>
      </c>
      <c r="K65" s="4">
        <f>('Raw Count'!K65/5614)*100</f>
        <v>0.83719273245457781</v>
      </c>
      <c r="L65" s="4">
        <f>('Raw Count'!L65/5108)*100</f>
        <v>0.60689115113547376</v>
      </c>
      <c r="M65" s="4">
        <f>('Raw Count'!M65/4737)*100</f>
        <v>0.46442896347899515</v>
      </c>
      <c r="N65" s="4">
        <f>('Raw Count'!N65/4591)*100</f>
        <v>0.54454367240252666</v>
      </c>
      <c r="O65" s="4">
        <f>('Raw Count'!O65/4587)*100</f>
        <v>0.61042075430564635</v>
      </c>
      <c r="Q65" s="4">
        <f t="shared" si="0"/>
        <v>0.69203158650394836</v>
      </c>
      <c r="R65">
        <v>482</v>
      </c>
    </row>
    <row r="67" spans="1:18" x14ac:dyDescent="0.3">
      <c r="A67" t="s">
        <v>64</v>
      </c>
      <c r="B67">
        <v>1986</v>
      </c>
      <c r="C67">
        <v>2475</v>
      </c>
      <c r="D67">
        <v>4405</v>
      </c>
      <c r="E67">
        <v>6493</v>
      </c>
      <c r="F67">
        <v>5532</v>
      </c>
      <c r="G67">
        <v>6072</v>
      </c>
      <c r="H67">
        <v>5110</v>
      </c>
      <c r="I67">
        <v>6651</v>
      </c>
      <c r="J67">
        <v>6289</v>
      </c>
      <c r="K67">
        <v>5614</v>
      </c>
      <c r="L67">
        <v>5108</v>
      </c>
      <c r="M67">
        <v>4737</v>
      </c>
      <c r="N67">
        <v>4591</v>
      </c>
      <c r="O67">
        <v>4587</v>
      </c>
      <c r="R67">
        <f>SUM(B67:O67)</f>
        <v>69650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F55A-4D10-480B-8B88-99A898608CD7}">
  <dimension ref="A1:P73"/>
  <sheetViews>
    <sheetView tabSelected="1" topLeftCell="K22" workbookViewId="0">
      <selection activeCell="P1" sqref="P1:P1048576"/>
    </sheetView>
  </sheetViews>
  <sheetFormatPr defaultRowHeight="14.4" x14ac:dyDescent="0.3"/>
  <cols>
    <col min="16" max="16" width="8.88671875" style="4"/>
  </cols>
  <sheetData>
    <row r="1" spans="1:16" ht="15" thickBot="1" x14ac:dyDescent="0.35">
      <c r="A1" t="s">
        <v>66</v>
      </c>
    </row>
    <row r="2" spans="1:16" ht="15" thickBot="1" x14ac:dyDescent="0.35">
      <c r="B2" s="5">
        <v>43883</v>
      </c>
      <c r="C2" s="5">
        <v>43890</v>
      </c>
      <c r="D2" s="3">
        <v>43897</v>
      </c>
      <c r="E2" s="3">
        <v>43904</v>
      </c>
      <c r="F2" s="3">
        <v>43911</v>
      </c>
      <c r="G2" s="3">
        <v>43918</v>
      </c>
      <c r="H2" s="3">
        <v>43925</v>
      </c>
      <c r="I2" s="3">
        <v>43932</v>
      </c>
      <c r="J2" s="3">
        <v>43939</v>
      </c>
      <c r="K2" s="3">
        <v>43946</v>
      </c>
      <c r="L2" s="3">
        <v>43953</v>
      </c>
      <c r="M2" s="3">
        <v>43960</v>
      </c>
      <c r="N2" s="3">
        <v>43967</v>
      </c>
      <c r="O2" s="3">
        <v>43976</v>
      </c>
    </row>
    <row r="3" spans="1:16" x14ac:dyDescent="0.3">
      <c r="A3" t="s">
        <v>45</v>
      </c>
      <c r="B3">
        <v>3.4743202416918431</v>
      </c>
      <c r="C3">
        <v>2.9090909090909092</v>
      </c>
      <c r="D3">
        <v>3.4733257661748014</v>
      </c>
      <c r="E3">
        <v>3.7424919143693209</v>
      </c>
      <c r="F3">
        <v>4.0853217642805495</v>
      </c>
      <c r="G3">
        <v>3.3102766798418974</v>
      </c>
      <c r="H3">
        <v>3.6007827788649709</v>
      </c>
      <c r="I3">
        <v>3.6235152608630279</v>
      </c>
      <c r="J3">
        <v>3.6571792017808873</v>
      </c>
      <c r="K3">
        <v>3.7406483790523692</v>
      </c>
      <c r="L3">
        <v>3.4651527016444792</v>
      </c>
      <c r="M3">
        <v>3.3565547815072829</v>
      </c>
      <c r="N3">
        <v>3.4197342626878671</v>
      </c>
      <c r="O3">
        <v>3.3573141486810552</v>
      </c>
      <c r="P3" s="4">
        <f>AVERAGE(B3:O3)</f>
        <v>3.5154077707522329</v>
      </c>
    </row>
    <row r="4" spans="1:16" x14ac:dyDescent="0.3">
      <c r="A4" t="s">
        <v>40</v>
      </c>
      <c r="B4">
        <v>0.65458207452165162</v>
      </c>
      <c r="C4">
        <v>1.0909090909090911</v>
      </c>
      <c r="D4">
        <v>0.4994324631101022</v>
      </c>
      <c r="E4">
        <v>0.67765285692284005</v>
      </c>
      <c r="F4">
        <v>0.48806941431670281</v>
      </c>
      <c r="G4">
        <v>0.82345191040843224</v>
      </c>
      <c r="H4">
        <v>0.802348336594912</v>
      </c>
      <c r="I4">
        <v>0.84197864982709369</v>
      </c>
      <c r="J4">
        <v>0.65193194466528859</v>
      </c>
      <c r="K4">
        <v>1.0153188457427857</v>
      </c>
      <c r="L4">
        <v>0.56773688332028183</v>
      </c>
      <c r="M4">
        <v>0.86552670466539994</v>
      </c>
      <c r="N4">
        <v>0.82770638205184066</v>
      </c>
      <c r="O4">
        <v>1.0464355788096795</v>
      </c>
      <c r="P4" s="4">
        <f t="shared" ref="P4:P51" si="0">AVERAGE(B4:O4)</f>
        <v>0.77522008113329299</v>
      </c>
    </row>
    <row r="5" spans="1:16" x14ac:dyDescent="0.3">
      <c r="A5" t="s">
        <v>22</v>
      </c>
      <c r="B5">
        <v>0.2014098690835851</v>
      </c>
      <c r="C5">
        <v>0.48484848484848486</v>
      </c>
      <c r="D5">
        <v>0.22701475595913734</v>
      </c>
      <c r="E5">
        <v>0.43123363622362548</v>
      </c>
      <c r="F5">
        <v>0.56037599421547357</v>
      </c>
      <c r="G5">
        <v>0.42819499341238471</v>
      </c>
      <c r="H5">
        <v>0.46966731898238745</v>
      </c>
      <c r="I5">
        <v>0.42098932491354685</v>
      </c>
      <c r="J5">
        <v>0.31801558276355546</v>
      </c>
      <c r="K5">
        <v>0.39187744923405771</v>
      </c>
      <c r="L5">
        <v>0.52858261550509</v>
      </c>
      <c r="M5">
        <v>0.2744352966012244</v>
      </c>
      <c r="N5">
        <v>0.65345240688303197</v>
      </c>
      <c r="O5">
        <v>0.56681927185524306</v>
      </c>
      <c r="P5" s="4">
        <f t="shared" si="0"/>
        <v>0.42549407146291618</v>
      </c>
    </row>
    <row r="7" spans="1:16" ht="15" thickBot="1" x14ac:dyDescent="0.35">
      <c r="A7" t="s">
        <v>67</v>
      </c>
    </row>
    <row r="8" spans="1:16" ht="15" thickBot="1" x14ac:dyDescent="0.35">
      <c r="B8" s="5">
        <v>43883</v>
      </c>
      <c r="C8" s="5">
        <v>43890</v>
      </c>
      <c r="D8" s="3">
        <v>43897</v>
      </c>
      <c r="E8" s="3">
        <v>43904</v>
      </c>
      <c r="F8" s="3">
        <v>43911</v>
      </c>
      <c r="G8" s="3">
        <v>43918</v>
      </c>
      <c r="H8" s="3">
        <v>43925</v>
      </c>
      <c r="I8" s="3">
        <v>43932</v>
      </c>
      <c r="J8" s="3">
        <v>43939</v>
      </c>
      <c r="K8" s="3">
        <v>43946</v>
      </c>
      <c r="L8" s="3">
        <v>43953</v>
      </c>
      <c r="M8" s="3">
        <v>43960</v>
      </c>
      <c r="N8" s="3">
        <v>43967</v>
      </c>
      <c r="O8" s="3">
        <v>43976</v>
      </c>
    </row>
    <row r="9" spans="1:16" x14ac:dyDescent="0.3">
      <c r="A9" t="s">
        <v>44</v>
      </c>
      <c r="B9">
        <v>6.7975830815709974</v>
      </c>
      <c r="C9">
        <v>6.1010101010101003</v>
      </c>
      <c r="D9">
        <v>7.3325766174801368</v>
      </c>
      <c r="E9">
        <v>7.1461574002772217</v>
      </c>
      <c r="F9">
        <v>6.0918293564714388</v>
      </c>
      <c r="G9">
        <v>6.7852437417654814</v>
      </c>
      <c r="H9">
        <v>6.4774951076320937</v>
      </c>
      <c r="I9">
        <v>6.4351225379642161</v>
      </c>
      <c r="J9">
        <v>6.6783272380346634</v>
      </c>
      <c r="K9">
        <v>6.0384752404702526</v>
      </c>
      <c r="L9">
        <v>6.0101801096319498</v>
      </c>
      <c r="M9">
        <v>6.4597846738442062</v>
      </c>
      <c r="N9">
        <v>6.6216510564147253</v>
      </c>
      <c r="O9">
        <v>6.2350119904076742</v>
      </c>
      <c r="P9" s="4">
        <f t="shared" si="0"/>
        <v>6.5150320180696539</v>
      </c>
    </row>
    <row r="10" spans="1:16" x14ac:dyDescent="0.3">
      <c r="A10" t="s">
        <v>46</v>
      </c>
      <c r="B10">
        <v>4.2799597180261832</v>
      </c>
      <c r="C10">
        <v>4.0808080808080804</v>
      </c>
      <c r="D10">
        <v>3.5641316685584559</v>
      </c>
      <c r="E10">
        <v>3.6654859079008166</v>
      </c>
      <c r="F10">
        <v>3.7237888647866959</v>
      </c>
      <c r="G10">
        <v>3.8866930171277998</v>
      </c>
      <c r="H10">
        <v>3.7769080234833661</v>
      </c>
      <c r="I10">
        <v>3.8189745902871746</v>
      </c>
      <c r="J10">
        <v>3.9592940054062651</v>
      </c>
      <c r="K10">
        <v>4.275026718916993</v>
      </c>
      <c r="L10">
        <v>3.8762725137039942</v>
      </c>
      <c r="M10">
        <v>3.9476461895714592</v>
      </c>
      <c r="N10">
        <v>3.5722064909605749</v>
      </c>
      <c r="O10">
        <v>3.989535644211903</v>
      </c>
      <c r="P10" s="4">
        <f t="shared" si="0"/>
        <v>3.886909388124983</v>
      </c>
    </row>
    <row r="11" spans="1:16" x14ac:dyDescent="0.3">
      <c r="A11" t="s">
        <v>43</v>
      </c>
      <c r="B11">
        <v>2.9707955689828802</v>
      </c>
      <c r="C11">
        <v>2.5858585858585856</v>
      </c>
      <c r="D11">
        <v>2.4063564131668556</v>
      </c>
      <c r="E11">
        <v>2.3255813953488373</v>
      </c>
      <c r="F11">
        <v>2.4584237165582068</v>
      </c>
      <c r="G11">
        <v>2.4044795783926221</v>
      </c>
      <c r="H11">
        <v>2.6614481409001955</v>
      </c>
      <c r="I11">
        <v>2.5259359494812812</v>
      </c>
      <c r="J11">
        <v>2.8303386865956432</v>
      </c>
      <c r="K11">
        <v>2.9390808692554327</v>
      </c>
      <c r="L11">
        <v>2.5450274079874706</v>
      </c>
      <c r="M11">
        <v>2.6388009288579268</v>
      </c>
      <c r="N11">
        <v>2.6573731213243299</v>
      </c>
      <c r="O11">
        <v>2.5070852408981903</v>
      </c>
      <c r="P11" s="4">
        <f t="shared" si="0"/>
        <v>2.6040418288291756</v>
      </c>
    </row>
    <row r="12" spans="1:16" x14ac:dyDescent="0.3">
      <c r="A12" t="s">
        <v>54</v>
      </c>
      <c r="B12">
        <v>4.6827794561933533</v>
      </c>
      <c r="C12">
        <v>4.5252525252525251</v>
      </c>
      <c r="D12">
        <v>4.5402951191827468</v>
      </c>
      <c r="E12">
        <v>4.5279531803480673</v>
      </c>
      <c r="F12">
        <v>4.0130151843817785</v>
      </c>
      <c r="G12">
        <v>4.4137022397891963</v>
      </c>
      <c r="H12">
        <v>4.4618395303326812</v>
      </c>
      <c r="I12">
        <v>4.5256352428206279</v>
      </c>
      <c r="J12">
        <v>4.833836858006042</v>
      </c>
      <c r="K12">
        <v>4.6490915568222304</v>
      </c>
      <c r="L12">
        <v>4.6985121378230232</v>
      </c>
      <c r="M12">
        <v>4.7498416719442691</v>
      </c>
      <c r="N12">
        <v>4.9008930516227398</v>
      </c>
      <c r="O12">
        <v>4.6435578809679532</v>
      </c>
      <c r="P12" s="4">
        <f t="shared" si="0"/>
        <v>4.5833004025348023</v>
      </c>
    </row>
    <row r="13" spans="1:16" x14ac:dyDescent="0.3">
      <c r="A13" t="s">
        <v>3</v>
      </c>
      <c r="B13">
        <v>2.2658610271903323</v>
      </c>
      <c r="C13">
        <v>2.1818181818181821</v>
      </c>
      <c r="D13">
        <v>1.2485811577752552</v>
      </c>
      <c r="E13">
        <v>1.7865393500693054</v>
      </c>
      <c r="F13">
        <v>2.2053506869125092</v>
      </c>
      <c r="G13">
        <v>2.0256916996047432</v>
      </c>
      <c r="H13">
        <v>1.9569471624266144</v>
      </c>
      <c r="I13">
        <v>2.1500526236656143</v>
      </c>
      <c r="J13">
        <v>2.0352997296867548</v>
      </c>
      <c r="K13">
        <v>1.9593872461702886</v>
      </c>
      <c r="L13">
        <v>1.9577133907595929</v>
      </c>
      <c r="M13">
        <v>2.4488072619801562</v>
      </c>
      <c r="N13">
        <v>2.3088651709867132</v>
      </c>
      <c r="O13">
        <v>2.354480052321779</v>
      </c>
      <c r="P13" s="4">
        <f t="shared" si="0"/>
        <v>2.0632424815262747</v>
      </c>
    </row>
    <row r="14" spans="1:16" x14ac:dyDescent="0.3">
      <c r="A14" t="s">
        <v>17</v>
      </c>
      <c r="B14">
        <v>0.60422960725075525</v>
      </c>
      <c r="C14">
        <v>0.80808080808080807</v>
      </c>
      <c r="D14">
        <v>0.52213393870601588</v>
      </c>
      <c r="E14">
        <v>0.73925766209764354</v>
      </c>
      <c r="F14">
        <v>0.68691250903832246</v>
      </c>
      <c r="G14">
        <v>0.49407114624505932</v>
      </c>
      <c r="H14">
        <v>0.64579256360078274</v>
      </c>
      <c r="I14">
        <v>0.66155465343557363</v>
      </c>
      <c r="J14">
        <v>0.60422960725075525</v>
      </c>
      <c r="K14">
        <v>0.67687923049519061</v>
      </c>
      <c r="L14">
        <v>0.5873140172278779</v>
      </c>
      <c r="M14">
        <v>0.52776018577158534</v>
      </c>
      <c r="N14">
        <v>0.47919843171422349</v>
      </c>
      <c r="O14">
        <v>0.56681927185524306</v>
      </c>
      <c r="P14" s="4">
        <f t="shared" si="0"/>
        <v>0.61458811662641699</v>
      </c>
    </row>
    <row r="16" spans="1:16" ht="15" thickBot="1" x14ac:dyDescent="0.35">
      <c r="A16" t="s">
        <v>68</v>
      </c>
    </row>
    <row r="17" spans="1:16" ht="15" thickBot="1" x14ac:dyDescent="0.35">
      <c r="B17" s="5">
        <v>43883</v>
      </c>
      <c r="C17" s="5">
        <v>43890</v>
      </c>
      <c r="D17" s="3">
        <v>43897</v>
      </c>
      <c r="E17" s="3">
        <v>43904</v>
      </c>
      <c r="F17" s="3">
        <v>43911</v>
      </c>
      <c r="G17" s="3">
        <v>43918</v>
      </c>
      <c r="H17" s="3">
        <v>43925</v>
      </c>
      <c r="I17" s="3">
        <v>43932</v>
      </c>
      <c r="J17" s="3">
        <v>43939</v>
      </c>
      <c r="K17" s="3">
        <v>43946</v>
      </c>
      <c r="L17" s="3">
        <v>43953</v>
      </c>
      <c r="M17" s="3">
        <v>43960</v>
      </c>
      <c r="N17" s="3">
        <v>43967</v>
      </c>
      <c r="O17" s="3">
        <v>43976</v>
      </c>
    </row>
    <row r="18" spans="1:16" x14ac:dyDescent="0.3">
      <c r="A18" t="s">
        <v>42</v>
      </c>
      <c r="B18">
        <v>1.5105740181268883</v>
      </c>
      <c r="C18">
        <v>1.1313131313131313</v>
      </c>
      <c r="D18">
        <v>0.83995459704880815</v>
      </c>
      <c r="E18">
        <v>1.0010780840905591</v>
      </c>
      <c r="F18">
        <v>1.5545914678235719</v>
      </c>
      <c r="G18">
        <v>1.0046113306982871</v>
      </c>
      <c r="H18">
        <v>1.1937377690802349</v>
      </c>
      <c r="I18">
        <v>1.2780033077732673</v>
      </c>
      <c r="J18">
        <v>1.4946732389887105</v>
      </c>
      <c r="K18">
        <v>1.0687566797292483</v>
      </c>
      <c r="L18">
        <v>1.1354737666405637</v>
      </c>
      <c r="M18">
        <v>1.8788262613468438</v>
      </c>
      <c r="N18">
        <v>1.7207580047919842</v>
      </c>
      <c r="O18">
        <v>1.7004578155657293</v>
      </c>
      <c r="P18" s="4">
        <f t="shared" si="0"/>
        <v>1.3223435337869878</v>
      </c>
    </row>
    <row r="19" spans="1:16" x14ac:dyDescent="0.3">
      <c r="A19" t="s">
        <v>37</v>
      </c>
      <c r="B19">
        <v>0.75528700906344415</v>
      </c>
      <c r="C19">
        <v>1.0505050505050506</v>
      </c>
      <c r="D19">
        <v>0.40862656072644726</v>
      </c>
      <c r="E19">
        <v>0.7700600646850454</v>
      </c>
      <c r="F19">
        <v>0.65075921908893708</v>
      </c>
      <c r="G19">
        <v>0.98814229249011865</v>
      </c>
      <c r="H19">
        <v>0.76320939334637961</v>
      </c>
      <c r="I19">
        <v>0.87204931589234713</v>
      </c>
      <c r="J19">
        <v>0.54062649069804425</v>
      </c>
      <c r="K19">
        <v>0.89063056644104033</v>
      </c>
      <c r="L19">
        <v>0.82223962411902896</v>
      </c>
      <c r="M19">
        <v>0.5488705932024488</v>
      </c>
      <c r="N19">
        <v>0.5881071661947288</v>
      </c>
      <c r="O19">
        <v>0.63222149553084805</v>
      </c>
      <c r="P19" s="4">
        <f t="shared" si="0"/>
        <v>0.73438106014170768</v>
      </c>
    </row>
    <row r="20" spans="1:16" x14ac:dyDescent="0.3">
      <c r="A20" t="s">
        <v>4</v>
      </c>
      <c r="B20">
        <v>0.2014098690835851</v>
      </c>
      <c r="C20">
        <v>0.5252525252525253</v>
      </c>
      <c r="D20">
        <v>9.0805902383654935E-2</v>
      </c>
      <c r="E20">
        <v>0.30802402587401817</v>
      </c>
      <c r="F20">
        <v>9.038322487346348E-2</v>
      </c>
      <c r="G20">
        <v>0.29644268774703553</v>
      </c>
      <c r="H20">
        <v>0.25440313111545992</v>
      </c>
      <c r="I20">
        <v>0.21049466245677342</v>
      </c>
      <c r="J20">
        <v>0.14310701224359992</v>
      </c>
      <c r="K20">
        <v>0.32062700391877447</v>
      </c>
      <c r="L20">
        <v>0.33281127642913078</v>
      </c>
      <c r="M20">
        <v>0.21110407430863415</v>
      </c>
      <c r="N20">
        <v>0.26138096275321282</v>
      </c>
      <c r="O20">
        <v>0.21800741225201656</v>
      </c>
      <c r="P20" s="4">
        <f t="shared" si="0"/>
        <v>0.24744669790656318</v>
      </c>
    </row>
    <row r="21" spans="1:16" x14ac:dyDescent="0.3">
      <c r="A21" t="s">
        <v>5</v>
      </c>
      <c r="B21">
        <v>0.25176233635448136</v>
      </c>
      <c r="C21">
        <v>0.20202020202020202</v>
      </c>
      <c r="D21">
        <v>9.0805902383654935E-2</v>
      </c>
      <c r="E21">
        <v>0.24641922069921451</v>
      </c>
      <c r="F21">
        <v>0.23499638467100506</v>
      </c>
      <c r="G21">
        <v>0.19762845849802371</v>
      </c>
      <c r="H21">
        <v>5.8708414872798431E-2</v>
      </c>
      <c r="I21">
        <v>0.16538866335889341</v>
      </c>
      <c r="J21">
        <v>7.9503895690888865E-2</v>
      </c>
      <c r="K21">
        <v>0.10687566797292483</v>
      </c>
      <c r="L21">
        <v>0.11746280344557558</v>
      </c>
      <c r="M21">
        <v>8.4441629723453662E-2</v>
      </c>
      <c r="N21">
        <v>0</v>
      </c>
      <c r="O21">
        <v>0.15260518857641159</v>
      </c>
      <c r="P21" s="4">
        <f t="shared" si="0"/>
        <v>0.14204419773339486</v>
      </c>
    </row>
    <row r="22" spans="1:16" x14ac:dyDescent="0.3">
      <c r="A22" t="s">
        <v>50</v>
      </c>
      <c r="B22">
        <v>0.2014098690835851</v>
      </c>
      <c r="C22">
        <v>0.20202020202020202</v>
      </c>
      <c r="D22">
        <v>9.0805902383654935E-2</v>
      </c>
      <c r="E22">
        <v>7.7006006468504543E-2</v>
      </c>
      <c r="F22">
        <v>0.12653651482284889</v>
      </c>
      <c r="G22">
        <v>0.31291172595520422</v>
      </c>
      <c r="H22">
        <v>0.13698630136986301</v>
      </c>
      <c r="I22">
        <v>0.28567132761990677</v>
      </c>
      <c r="J22">
        <v>0.12720623310542217</v>
      </c>
      <c r="K22">
        <v>0.26718916993231207</v>
      </c>
      <c r="L22">
        <v>0.25450274079874707</v>
      </c>
      <c r="M22">
        <v>6.333122229259025E-2</v>
      </c>
      <c r="N22">
        <v>0.15247222827270746</v>
      </c>
      <c r="O22">
        <v>0.19620667102681491</v>
      </c>
      <c r="P22" s="4">
        <f t="shared" si="0"/>
        <v>0.17816115108231173</v>
      </c>
    </row>
    <row r="24" spans="1:16" ht="15" thickBot="1" x14ac:dyDescent="0.35">
      <c r="A24" t="s">
        <v>69</v>
      </c>
    </row>
    <row r="25" spans="1:16" ht="15" thickBot="1" x14ac:dyDescent="0.35">
      <c r="B25" s="5">
        <v>43883</v>
      </c>
      <c r="C25" s="5">
        <v>43890</v>
      </c>
      <c r="D25" s="3">
        <v>43897</v>
      </c>
      <c r="E25" s="3">
        <v>43904</v>
      </c>
      <c r="F25" s="3">
        <v>43911</v>
      </c>
      <c r="G25" s="3">
        <v>43918</v>
      </c>
      <c r="H25" s="3">
        <v>43925</v>
      </c>
      <c r="I25" s="3">
        <v>43932</v>
      </c>
      <c r="J25" s="3">
        <v>43939</v>
      </c>
      <c r="K25" s="3">
        <v>43946</v>
      </c>
      <c r="L25" s="3">
        <v>43953</v>
      </c>
      <c r="M25" s="3">
        <v>43960</v>
      </c>
      <c r="N25" s="3">
        <v>43967</v>
      </c>
      <c r="O25" s="3">
        <v>43976</v>
      </c>
    </row>
    <row r="26" spans="1:16" x14ac:dyDescent="0.3">
      <c r="A26" t="s">
        <v>36</v>
      </c>
      <c r="B26">
        <v>0.30211480362537763</v>
      </c>
      <c r="C26">
        <v>0.5252525252525253</v>
      </c>
      <c r="D26">
        <v>0.22701475595913734</v>
      </c>
      <c r="E26">
        <v>0.16941321423071001</v>
      </c>
      <c r="F26">
        <v>0.21691973969631237</v>
      </c>
      <c r="G26">
        <v>0.16469038208168643</v>
      </c>
      <c r="H26">
        <v>0.17612524461839532</v>
      </c>
      <c r="I26">
        <v>0.19545932942414673</v>
      </c>
      <c r="J26">
        <v>0.20671012879631104</v>
      </c>
      <c r="K26">
        <v>0.28500178126113285</v>
      </c>
      <c r="L26">
        <v>0.15661707126076743</v>
      </c>
      <c r="M26">
        <v>0.21110407430863415</v>
      </c>
      <c r="N26">
        <v>0.21781746896101067</v>
      </c>
      <c r="O26">
        <v>0.17440592980161324</v>
      </c>
      <c r="P26" s="4">
        <f t="shared" si="0"/>
        <v>0.23061760351984001</v>
      </c>
    </row>
    <row r="27" spans="1:16" x14ac:dyDescent="0.3">
      <c r="A27" t="s">
        <v>31</v>
      </c>
      <c r="B27">
        <v>0.25176233635448136</v>
      </c>
      <c r="C27">
        <v>0.60606060606060608</v>
      </c>
      <c r="D27">
        <v>0.68104426787741201</v>
      </c>
      <c r="E27">
        <v>1.2320961034960727</v>
      </c>
      <c r="F27">
        <v>0.50614605929139556</v>
      </c>
      <c r="G27">
        <v>0.62582345191040845</v>
      </c>
      <c r="H27">
        <v>0.45009784735812136</v>
      </c>
      <c r="I27">
        <v>0.6314839873703203</v>
      </c>
      <c r="J27">
        <v>0.34981714103991096</v>
      </c>
      <c r="K27">
        <v>0.96188101175632357</v>
      </c>
      <c r="L27">
        <v>0.54815974941268597</v>
      </c>
      <c r="M27">
        <v>0.65442263035676596</v>
      </c>
      <c r="N27">
        <v>0.47919843171422349</v>
      </c>
      <c r="O27">
        <v>0.45781556572923476</v>
      </c>
      <c r="P27" s="4">
        <f t="shared" si="0"/>
        <v>0.60255779926628306</v>
      </c>
    </row>
    <row r="28" spans="1:16" x14ac:dyDescent="0.3">
      <c r="A28" t="s">
        <v>11</v>
      </c>
      <c r="B28">
        <v>0.60422960725075525</v>
      </c>
      <c r="C28">
        <v>0.56565656565656564</v>
      </c>
      <c r="D28">
        <v>0.52213393870601588</v>
      </c>
      <c r="E28">
        <v>0.52364084398583088</v>
      </c>
      <c r="F28">
        <v>0.56037599421547357</v>
      </c>
      <c r="G28">
        <v>0.55994729907773388</v>
      </c>
      <c r="H28">
        <v>0.56751467710371817</v>
      </c>
      <c r="I28">
        <v>0.5262366561419336</v>
      </c>
      <c r="J28">
        <v>0.55652726983622203</v>
      </c>
      <c r="K28">
        <v>0.65906661916636977</v>
      </c>
      <c r="L28">
        <v>0.46985121378230232</v>
      </c>
      <c r="M28">
        <v>0.61220181549503905</v>
      </c>
      <c r="N28">
        <v>0.41385319102592033</v>
      </c>
      <c r="O28">
        <v>0.52321778940483976</v>
      </c>
      <c r="P28" s="4">
        <f t="shared" si="0"/>
        <v>0.54746096291776569</v>
      </c>
    </row>
    <row r="29" spans="1:16" x14ac:dyDescent="0.3">
      <c r="A29" t="s">
        <v>16</v>
      </c>
      <c r="B29">
        <v>0.5538771399798591</v>
      </c>
      <c r="C29">
        <v>0.60606060606060608</v>
      </c>
      <c r="D29">
        <v>0.52213393870601588</v>
      </c>
      <c r="E29">
        <v>0.66225165562913912</v>
      </c>
      <c r="F29">
        <v>0.63268257411424433</v>
      </c>
      <c r="G29">
        <v>0.54347826086956519</v>
      </c>
      <c r="H29">
        <v>0.78277886497064575</v>
      </c>
      <c r="I29">
        <v>0.60141332130506686</v>
      </c>
      <c r="J29">
        <v>0.77913817777071082</v>
      </c>
      <c r="K29">
        <v>0.85500534378339865</v>
      </c>
      <c r="L29">
        <v>0.50900548159749415</v>
      </c>
      <c r="M29">
        <v>0.4855393709098586</v>
      </c>
      <c r="N29">
        <v>0.5881071661947288</v>
      </c>
      <c r="O29">
        <v>0.56681927185524306</v>
      </c>
      <c r="P29" s="4">
        <f t="shared" si="0"/>
        <v>0.62059222669618397</v>
      </c>
    </row>
    <row r="30" spans="1:16" x14ac:dyDescent="0.3">
      <c r="A30" t="s">
        <v>57</v>
      </c>
      <c r="B30">
        <v>0.5538771399798591</v>
      </c>
      <c r="C30">
        <v>0.68686868686868685</v>
      </c>
      <c r="D30">
        <v>0.63564131668558455</v>
      </c>
      <c r="E30">
        <v>1.1242876944401663</v>
      </c>
      <c r="F30">
        <v>0.65075921908893708</v>
      </c>
      <c r="G30">
        <v>0.46113306982872199</v>
      </c>
      <c r="H30">
        <v>0.70450097847358129</v>
      </c>
      <c r="I30">
        <v>0.78183731769658693</v>
      </c>
      <c r="J30">
        <v>0.60422960725075525</v>
      </c>
      <c r="K30">
        <v>0.58781617385108664</v>
      </c>
      <c r="L30">
        <v>0.50900548159749415</v>
      </c>
      <c r="M30">
        <v>0.52776018577158534</v>
      </c>
      <c r="N30">
        <v>0.3920714441298192</v>
      </c>
      <c r="O30">
        <v>0.58862001308044476</v>
      </c>
      <c r="P30" s="4">
        <f t="shared" si="0"/>
        <v>0.62917202348166501</v>
      </c>
    </row>
    <row r="31" spans="1:16" x14ac:dyDescent="0.3">
      <c r="A31" t="s">
        <v>12</v>
      </c>
      <c r="B31">
        <v>0.45317220543806652</v>
      </c>
      <c r="C31">
        <v>0.88888888888888884</v>
      </c>
      <c r="D31">
        <v>0.43132803632236094</v>
      </c>
      <c r="E31">
        <v>0.67765285692284005</v>
      </c>
      <c r="F31">
        <v>0.72306579898770784</v>
      </c>
      <c r="G31">
        <v>0.39525691699604742</v>
      </c>
      <c r="H31">
        <v>0.50880626223091985</v>
      </c>
      <c r="I31">
        <v>0.51120132310930688</v>
      </c>
      <c r="J31">
        <v>0.66783272380346637</v>
      </c>
      <c r="K31">
        <v>0.57000356252226569</v>
      </c>
      <c r="L31">
        <v>0.43069694596711039</v>
      </c>
      <c r="M31">
        <v>0.59109140806417559</v>
      </c>
      <c r="N31">
        <v>0.52276192550642564</v>
      </c>
      <c r="O31">
        <v>0.85022890778286464</v>
      </c>
      <c r="P31" s="4">
        <f t="shared" si="0"/>
        <v>0.58728484018160343</v>
      </c>
    </row>
    <row r="33" spans="1:16" ht="15" thickBot="1" x14ac:dyDescent="0.35">
      <c r="A33" t="s">
        <v>70</v>
      </c>
    </row>
    <row r="34" spans="1:16" ht="15" thickBot="1" x14ac:dyDescent="0.35">
      <c r="B34" s="5">
        <v>43883</v>
      </c>
      <c r="C34" s="5">
        <v>43890</v>
      </c>
      <c r="D34" s="3">
        <v>43897</v>
      </c>
      <c r="E34" s="3">
        <v>43904</v>
      </c>
      <c r="F34" s="3">
        <v>43911</v>
      </c>
      <c r="G34" s="3">
        <v>43918</v>
      </c>
      <c r="H34" s="3">
        <v>43925</v>
      </c>
      <c r="I34" s="3">
        <v>43932</v>
      </c>
      <c r="J34" s="3">
        <v>43939</v>
      </c>
      <c r="K34" s="3">
        <v>43946</v>
      </c>
      <c r="L34" s="3">
        <v>43953</v>
      </c>
      <c r="M34" s="3">
        <v>43960</v>
      </c>
      <c r="N34" s="3">
        <v>43967</v>
      </c>
      <c r="O34" s="3">
        <v>43976</v>
      </c>
    </row>
    <row r="35" spans="1:16" x14ac:dyDescent="0.3">
      <c r="A35" t="s">
        <v>41</v>
      </c>
      <c r="B35">
        <v>0.60422960725075525</v>
      </c>
      <c r="C35">
        <v>0.36363636363636365</v>
      </c>
      <c r="D35">
        <v>0.54483541430192961</v>
      </c>
      <c r="E35">
        <v>0.56984444786693367</v>
      </c>
      <c r="F35">
        <v>0.34345625451916123</v>
      </c>
      <c r="G35">
        <v>0.60935441370223975</v>
      </c>
      <c r="H35">
        <v>0.60665362035225057</v>
      </c>
      <c r="I35">
        <v>0.54127198917456021</v>
      </c>
      <c r="J35">
        <v>0.34981714103991096</v>
      </c>
      <c r="K35">
        <v>0.46312789454934095</v>
      </c>
      <c r="L35">
        <v>0.50900548159749415</v>
      </c>
      <c r="M35">
        <v>0.4855393709098586</v>
      </c>
      <c r="N35">
        <v>0.67523415377913309</v>
      </c>
      <c r="O35">
        <v>0.34881185960322647</v>
      </c>
      <c r="P35" s="4">
        <f t="shared" si="0"/>
        <v>0.50105842944879708</v>
      </c>
    </row>
    <row r="36" spans="1:16" x14ac:dyDescent="0.3">
      <c r="A36" t="s">
        <v>9</v>
      </c>
      <c r="B36">
        <v>0.5538771399798591</v>
      </c>
      <c r="C36">
        <v>0.72727272727272729</v>
      </c>
      <c r="D36">
        <v>1.3166855845629966</v>
      </c>
      <c r="E36">
        <v>1.031880486677961</v>
      </c>
      <c r="F36">
        <v>1.6630513376717282</v>
      </c>
      <c r="G36">
        <v>1.0046113306982871</v>
      </c>
      <c r="H36">
        <v>0.95890410958904115</v>
      </c>
      <c r="I36">
        <v>1.2028266426101337</v>
      </c>
      <c r="J36">
        <v>0.92224519001431071</v>
      </c>
      <c r="K36">
        <v>0.90844317776986105</v>
      </c>
      <c r="L36">
        <v>0.78308535630383713</v>
      </c>
      <c r="M36">
        <v>1.118851593835761</v>
      </c>
      <c r="N36">
        <v>1.1544325854933566</v>
      </c>
      <c r="O36">
        <v>0.76302594288205805</v>
      </c>
      <c r="P36" s="4">
        <f t="shared" si="0"/>
        <v>1.0077995146687084</v>
      </c>
    </row>
    <row r="37" spans="1:16" x14ac:dyDescent="0.3">
      <c r="A37" t="s">
        <v>48</v>
      </c>
      <c r="B37">
        <v>6.8982880161127902</v>
      </c>
      <c r="C37">
        <v>6.3434343434343443</v>
      </c>
      <c r="D37">
        <v>6.9239500567536885</v>
      </c>
      <c r="E37">
        <v>5.9602649006622519</v>
      </c>
      <c r="F37">
        <v>6.6341287057122198</v>
      </c>
      <c r="G37">
        <v>6.7358366271409746</v>
      </c>
      <c r="H37">
        <v>6.8101761252446185</v>
      </c>
      <c r="I37">
        <v>6.7508645316493752</v>
      </c>
      <c r="J37">
        <v>6.0104945142311976</v>
      </c>
      <c r="K37">
        <v>5.8781617385108653</v>
      </c>
      <c r="L37">
        <v>7.3218480814408764</v>
      </c>
      <c r="M37">
        <v>6.2909014143972986</v>
      </c>
      <c r="N37">
        <v>6.3167065998693097</v>
      </c>
      <c r="O37">
        <v>6.7146282973621103</v>
      </c>
      <c r="P37" s="4">
        <f t="shared" si="0"/>
        <v>6.5421202823229949</v>
      </c>
    </row>
    <row r="39" spans="1:16" ht="15" thickBot="1" x14ac:dyDescent="0.35">
      <c r="A39" t="s">
        <v>75</v>
      </c>
    </row>
    <row r="40" spans="1:16" ht="15" thickBot="1" x14ac:dyDescent="0.35">
      <c r="B40" s="5">
        <v>43883</v>
      </c>
      <c r="C40" s="5">
        <v>43890</v>
      </c>
      <c r="D40" s="3">
        <v>43897</v>
      </c>
      <c r="E40" s="3">
        <v>43904</v>
      </c>
      <c r="F40" s="3">
        <v>43911</v>
      </c>
      <c r="G40" s="3">
        <v>43918</v>
      </c>
      <c r="H40" s="3">
        <v>43925</v>
      </c>
      <c r="I40" s="3">
        <v>43932</v>
      </c>
      <c r="J40" s="3">
        <v>43939</v>
      </c>
      <c r="K40" s="3">
        <v>43946</v>
      </c>
      <c r="L40" s="3">
        <v>43953</v>
      </c>
      <c r="M40" s="3">
        <v>43960</v>
      </c>
      <c r="N40" s="3">
        <v>43967</v>
      </c>
      <c r="O40" s="3">
        <v>43976</v>
      </c>
    </row>
    <row r="41" spans="1:16" x14ac:dyDescent="0.3">
      <c r="A41" t="s">
        <v>62</v>
      </c>
      <c r="B41">
        <v>1.2588116817724069</v>
      </c>
      <c r="C41">
        <v>1.2121212121212122</v>
      </c>
      <c r="D41">
        <v>1.2031782065834278</v>
      </c>
      <c r="E41">
        <v>1.1550900970275682</v>
      </c>
      <c r="F41">
        <v>1.4461315979754157</v>
      </c>
      <c r="G41">
        <v>1.1034255599472991</v>
      </c>
      <c r="H41">
        <v>1.0176125244618397</v>
      </c>
      <c r="I41">
        <v>0.93219064802285367</v>
      </c>
      <c r="J41">
        <v>1.1766576562251549</v>
      </c>
      <c r="K41">
        <v>1.0865692910580691</v>
      </c>
      <c r="L41">
        <v>1.859827721221613</v>
      </c>
      <c r="M41">
        <v>1.3088452607135319</v>
      </c>
      <c r="N41">
        <v>1.2415595730777609</v>
      </c>
      <c r="O41">
        <v>1.591454109439721</v>
      </c>
      <c r="P41" s="4">
        <f t="shared" si="0"/>
        <v>1.2566767956891336</v>
      </c>
    </row>
    <row r="42" spans="1:16" x14ac:dyDescent="0.3">
      <c r="A42" t="s">
        <v>1</v>
      </c>
      <c r="B42">
        <v>1.3091641490433032</v>
      </c>
      <c r="C42">
        <v>0.96969696969696972</v>
      </c>
      <c r="D42">
        <v>0.9307604994324632</v>
      </c>
      <c r="E42">
        <v>0.75465886339134447</v>
      </c>
      <c r="F42">
        <v>1.3015184381778742</v>
      </c>
      <c r="G42">
        <v>0.95520421607378125</v>
      </c>
      <c r="H42">
        <v>1.0567514677103718</v>
      </c>
      <c r="I42">
        <v>1.0224026462186138</v>
      </c>
      <c r="J42">
        <v>1.2243599936396883</v>
      </c>
      <c r="K42">
        <v>1.2112575703598147</v>
      </c>
      <c r="L42">
        <v>1.350822239624119</v>
      </c>
      <c r="M42">
        <v>1.3932868904369855</v>
      </c>
      <c r="N42">
        <v>1.1544325854933566</v>
      </c>
      <c r="O42">
        <v>1.0028340963592761</v>
      </c>
      <c r="P42" s="4">
        <f t="shared" si="0"/>
        <v>1.1169393304041402</v>
      </c>
    </row>
    <row r="43" spans="1:16" x14ac:dyDescent="0.3">
      <c r="A43" t="s">
        <v>33</v>
      </c>
      <c r="B43">
        <v>0.4028197381671702</v>
      </c>
      <c r="C43">
        <v>0.44444444444444442</v>
      </c>
      <c r="D43">
        <v>0.36322360953461974</v>
      </c>
      <c r="E43">
        <v>0.23101801940551364</v>
      </c>
      <c r="F43">
        <v>0.34345625451916123</v>
      </c>
      <c r="G43">
        <v>0.39525691699604742</v>
      </c>
      <c r="H43">
        <v>0.17612524461839532</v>
      </c>
      <c r="I43">
        <v>0.30070666065253343</v>
      </c>
      <c r="J43">
        <v>0.36571792017808868</v>
      </c>
      <c r="K43">
        <v>0.24937655860349126</v>
      </c>
      <c r="L43">
        <v>0.17619420516836334</v>
      </c>
      <c r="M43">
        <v>0.33776651889381465</v>
      </c>
      <c r="N43">
        <v>0.3920714441298192</v>
      </c>
      <c r="O43">
        <v>0.52321778940483976</v>
      </c>
      <c r="P43" s="4">
        <f t="shared" si="0"/>
        <v>0.3358139517654502</v>
      </c>
    </row>
    <row r="44" spans="1:16" x14ac:dyDescent="0.3">
      <c r="A44" t="s">
        <v>25</v>
      </c>
      <c r="B44">
        <v>0.30211480362537763</v>
      </c>
      <c r="C44">
        <v>0.1616161616161616</v>
      </c>
      <c r="D44">
        <v>0.2497162315550511</v>
      </c>
      <c r="E44">
        <v>0.18481441552441089</v>
      </c>
      <c r="F44">
        <v>0.19884309472161968</v>
      </c>
      <c r="G44">
        <v>0.31291172595520422</v>
      </c>
      <c r="H44">
        <v>0.29354207436399216</v>
      </c>
      <c r="I44">
        <v>0.31574199368516015</v>
      </c>
      <c r="J44">
        <v>0.41342025759262208</v>
      </c>
      <c r="K44">
        <v>0.28500178126113285</v>
      </c>
      <c r="L44">
        <v>0.13703993735317149</v>
      </c>
      <c r="M44">
        <v>0.33776651889381465</v>
      </c>
      <c r="N44">
        <v>0.34850795033761711</v>
      </c>
      <c r="O44">
        <v>0.28340963592762153</v>
      </c>
      <c r="P44" s="4">
        <f t="shared" si="0"/>
        <v>0.27317475588663986</v>
      </c>
    </row>
    <row r="45" spans="1:16" x14ac:dyDescent="0.3">
      <c r="A45" t="s">
        <v>34</v>
      </c>
      <c r="B45">
        <v>0.50352467270896273</v>
      </c>
      <c r="C45">
        <v>0.24242424242424243</v>
      </c>
      <c r="D45">
        <v>0.15891032917139614</v>
      </c>
      <c r="E45">
        <v>7.7006006468504543E-2</v>
      </c>
      <c r="F45">
        <v>0.21691973969631237</v>
      </c>
      <c r="G45">
        <v>0.49407114624505932</v>
      </c>
      <c r="H45">
        <v>0.29354207436399216</v>
      </c>
      <c r="I45">
        <v>0.30070666065253343</v>
      </c>
      <c r="J45">
        <v>0.60422960725075525</v>
      </c>
      <c r="K45">
        <v>0.42750267189169933</v>
      </c>
      <c r="L45">
        <v>0.23492560689115116</v>
      </c>
      <c r="M45">
        <v>0.253324889170361</v>
      </c>
      <c r="N45">
        <v>0.21781746896101067</v>
      </c>
      <c r="O45">
        <v>0.17440592980161324</v>
      </c>
      <c r="P45" s="4">
        <f t="shared" si="0"/>
        <v>0.29995078897839955</v>
      </c>
    </row>
    <row r="46" spans="1:16" x14ac:dyDescent="0.3">
      <c r="A46" t="s">
        <v>49</v>
      </c>
      <c r="B46">
        <v>5.0352467270896276E-2</v>
      </c>
      <c r="C46">
        <v>8.0808080808080801E-2</v>
      </c>
      <c r="D46">
        <v>0</v>
      </c>
      <c r="E46">
        <v>3.0802402587401814E-2</v>
      </c>
      <c r="F46">
        <v>5.4229934924078092E-2</v>
      </c>
      <c r="G46">
        <v>6.5876152832674575E-2</v>
      </c>
      <c r="H46">
        <v>0</v>
      </c>
      <c r="I46">
        <v>0.12028266426101339</v>
      </c>
      <c r="J46">
        <v>0.14310701224359992</v>
      </c>
      <c r="K46">
        <v>0.10687566797292483</v>
      </c>
      <c r="L46">
        <v>0</v>
      </c>
      <c r="M46">
        <v>2.1110407430863416E-2</v>
      </c>
      <c r="N46">
        <v>4.3563493792202139E-2</v>
      </c>
      <c r="O46">
        <v>0.13080444735120994</v>
      </c>
      <c r="P46" s="4">
        <f t="shared" si="0"/>
        <v>6.0558052248210377E-2</v>
      </c>
    </row>
    <row r="47" spans="1:16" x14ac:dyDescent="0.3">
      <c r="A47" t="s">
        <v>15</v>
      </c>
      <c r="B47">
        <v>0</v>
      </c>
      <c r="C47">
        <v>0.20202020202020202</v>
      </c>
      <c r="D47">
        <v>6.8104426787741201E-2</v>
      </c>
      <c r="E47">
        <v>6.1604805174803628E-2</v>
      </c>
      <c r="F47">
        <v>1.8076644974692697E-2</v>
      </c>
      <c r="G47">
        <v>8.2345191040843216E-2</v>
      </c>
      <c r="H47">
        <v>3.9138943248532287E-2</v>
      </c>
      <c r="I47">
        <v>0.12028266426101339</v>
      </c>
      <c r="J47">
        <v>3.1801558276355543E-2</v>
      </c>
      <c r="K47">
        <v>3.5625222657641606E-2</v>
      </c>
      <c r="L47">
        <v>5.873140172278779E-2</v>
      </c>
      <c r="M47">
        <v>8.4441629723453662E-2</v>
      </c>
      <c r="N47">
        <v>0</v>
      </c>
      <c r="O47">
        <v>2.1800741225201654E-2</v>
      </c>
      <c r="P47" s="4">
        <f t="shared" si="0"/>
        <v>5.885524507951919E-2</v>
      </c>
    </row>
    <row r="48" spans="1:16" x14ac:dyDescent="0.3">
      <c r="A48" t="s">
        <v>18</v>
      </c>
      <c r="B48">
        <v>0.30211480362537763</v>
      </c>
      <c r="C48">
        <v>8.0808080808080801E-2</v>
      </c>
      <c r="D48">
        <v>0.2497162315550511</v>
      </c>
      <c r="E48">
        <v>0.13861081164330818</v>
      </c>
      <c r="F48">
        <v>5.4229934924078092E-2</v>
      </c>
      <c r="G48">
        <v>0.16469038208168643</v>
      </c>
      <c r="H48">
        <v>5.8708414872798431E-2</v>
      </c>
      <c r="I48">
        <v>0.12028266426101339</v>
      </c>
      <c r="J48">
        <v>6.3603116552711086E-2</v>
      </c>
      <c r="K48">
        <v>1.7812611328820803E-2</v>
      </c>
      <c r="L48">
        <v>5.873140172278779E-2</v>
      </c>
      <c r="M48">
        <v>4.2220814861726831E-2</v>
      </c>
      <c r="N48">
        <v>0.1960357220649096</v>
      </c>
      <c r="O48">
        <v>0.17440592980161324</v>
      </c>
      <c r="P48" s="4">
        <f t="shared" si="0"/>
        <v>0.12299792286456881</v>
      </c>
    </row>
    <row r="49" spans="1:16" x14ac:dyDescent="0.3">
      <c r="A49" t="s">
        <v>21</v>
      </c>
      <c r="B49">
        <v>0.10070493454179255</v>
      </c>
      <c r="C49">
        <v>4.0404040404040401E-2</v>
      </c>
      <c r="D49">
        <v>4.5402951191827468E-2</v>
      </c>
      <c r="E49">
        <v>4.6203603881102721E-2</v>
      </c>
      <c r="F49">
        <v>0.14461315979754158</v>
      </c>
      <c r="G49">
        <v>8.2345191040843216E-2</v>
      </c>
      <c r="H49">
        <v>5.8708414872798431E-2</v>
      </c>
      <c r="I49">
        <v>0.13531799729364005</v>
      </c>
      <c r="J49">
        <v>0.14310701224359992</v>
      </c>
      <c r="K49">
        <v>5.3437833986462416E-2</v>
      </c>
      <c r="L49">
        <v>5.873140172278779E-2</v>
      </c>
      <c r="M49">
        <v>0.16888325944690732</v>
      </c>
      <c r="N49">
        <v>2.1781746896101069E-2</v>
      </c>
      <c r="O49">
        <v>0.15260518857641159</v>
      </c>
      <c r="P49" s="4">
        <f t="shared" si="0"/>
        <v>8.9446195421132621E-2</v>
      </c>
    </row>
    <row r="50" spans="1:16" x14ac:dyDescent="0.3">
      <c r="A50" t="s">
        <v>26</v>
      </c>
      <c r="B50">
        <v>0.2014098690835851</v>
      </c>
      <c r="C50">
        <v>0.40404040404040403</v>
      </c>
      <c r="D50">
        <v>0.68104426787741201</v>
      </c>
      <c r="E50">
        <v>0.2926228245803173</v>
      </c>
      <c r="F50">
        <v>0.36153289949385392</v>
      </c>
      <c r="G50">
        <v>0.27997364953886694</v>
      </c>
      <c r="H50">
        <v>0.29354207436399216</v>
      </c>
      <c r="I50">
        <v>0.31574199368516015</v>
      </c>
      <c r="J50">
        <v>0.22261090793448879</v>
      </c>
      <c r="K50">
        <v>0.17812611328820804</v>
      </c>
      <c r="L50">
        <v>0.23492560689115116</v>
      </c>
      <c r="M50">
        <v>0.33776651889381465</v>
      </c>
      <c r="N50">
        <v>0.28316270964931389</v>
      </c>
      <c r="O50">
        <v>0.41421408327883147</v>
      </c>
      <c r="P50" s="4">
        <f t="shared" si="0"/>
        <v>0.32147956589995713</v>
      </c>
    </row>
    <row r="51" spans="1:16" x14ac:dyDescent="0.3">
      <c r="A51" t="s">
        <v>23</v>
      </c>
      <c r="B51">
        <v>0.30211480362537763</v>
      </c>
      <c r="C51">
        <v>0.64646464646464641</v>
      </c>
      <c r="D51">
        <v>1.0896708286038592</v>
      </c>
      <c r="E51">
        <v>0.69305405821654087</v>
      </c>
      <c r="F51">
        <v>0.86767895878524948</v>
      </c>
      <c r="G51">
        <v>0.51054018445322791</v>
      </c>
      <c r="H51">
        <v>0.802348336594912</v>
      </c>
      <c r="I51">
        <v>0.72169598556608028</v>
      </c>
      <c r="J51">
        <v>0.41342025759262208</v>
      </c>
      <c r="K51">
        <v>0.53437833986462413</v>
      </c>
      <c r="L51">
        <v>0.46985121378230232</v>
      </c>
      <c r="M51">
        <v>0.69664344521849275</v>
      </c>
      <c r="N51">
        <v>0.84948812894794157</v>
      </c>
      <c r="O51">
        <v>0.45781556572923476</v>
      </c>
      <c r="P51" s="4">
        <f t="shared" si="0"/>
        <v>0.64679748238893653</v>
      </c>
    </row>
    <row r="59" spans="1:16" x14ac:dyDescent="0.3">
      <c r="A59" t="s">
        <v>71</v>
      </c>
      <c r="D59" t="s">
        <v>72</v>
      </c>
      <c r="E59" t="s">
        <v>73</v>
      </c>
    </row>
    <row r="60" spans="1:16" x14ac:dyDescent="0.3">
      <c r="A60" s="5">
        <v>43883</v>
      </c>
      <c r="D60">
        <v>0</v>
      </c>
      <c r="E60">
        <v>0</v>
      </c>
    </row>
    <row r="61" spans="1:16" x14ac:dyDescent="0.3">
      <c r="A61" s="5">
        <v>43890</v>
      </c>
      <c r="D61">
        <v>1</v>
      </c>
      <c r="E61">
        <v>0</v>
      </c>
    </row>
    <row r="62" spans="1:16" x14ac:dyDescent="0.3">
      <c r="A62" s="5">
        <v>43897</v>
      </c>
      <c r="B62" s="5"/>
      <c r="C62" s="5"/>
      <c r="D62">
        <v>27</v>
      </c>
      <c r="E62">
        <v>0</v>
      </c>
    </row>
    <row r="63" spans="1:16" x14ac:dyDescent="0.3">
      <c r="A63" s="5">
        <v>43904</v>
      </c>
      <c r="B63" s="5"/>
      <c r="C63" s="5"/>
      <c r="D63" s="6">
        <v>1951</v>
      </c>
      <c r="E63">
        <v>3</v>
      </c>
    </row>
    <row r="64" spans="1:16" x14ac:dyDescent="0.3">
      <c r="A64" s="5">
        <v>43911</v>
      </c>
      <c r="B64" s="5"/>
      <c r="C64" s="5"/>
      <c r="D64" s="6">
        <v>20910</v>
      </c>
      <c r="E64">
        <v>159</v>
      </c>
    </row>
    <row r="65" spans="1:5" x14ac:dyDescent="0.3">
      <c r="A65" s="5">
        <v>43918</v>
      </c>
      <c r="B65" s="5"/>
      <c r="C65" s="5"/>
      <c r="D65" s="6">
        <v>50002</v>
      </c>
      <c r="E65" s="6">
        <v>1168</v>
      </c>
    </row>
    <row r="66" spans="1:5" x14ac:dyDescent="0.3">
      <c r="A66" s="5">
        <v>43925</v>
      </c>
      <c r="B66" s="5"/>
      <c r="C66" s="5"/>
      <c r="D66" s="6">
        <v>85827</v>
      </c>
      <c r="E66" s="6">
        <v>4036</v>
      </c>
    </row>
    <row r="67" spans="1:5" x14ac:dyDescent="0.3">
      <c r="A67" s="5">
        <v>43932</v>
      </c>
      <c r="B67" s="5"/>
      <c r="C67" s="5"/>
      <c r="D67" s="6">
        <v>120903</v>
      </c>
      <c r="E67" s="6">
        <v>7886</v>
      </c>
    </row>
    <row r="68" spans="1:5" x14ac:dyDescent="0.3">
      <c r="A68" s="5">
        <v>43939</v>
      </c>
      <c r="B68" s="5"/>
      <c r="C68" s="5"/>
      <c r="D68" s="6">
        <v>144363</v>
      </c>
      <c r="E68" s="6">
        <v>11061</v>
      </c>
    </row>
    <row r="69" spans="1:5" x14ac:dyDescent="0.3">
      <c r="A69" s="5">
        <v>43946</v>
      </c>
      <c r="B69" s="5"/>
      <c r="C69" s="5"/>
      <c r="D69" s="6">
        <v>163973</v>
      </c>
      <c r="E69" s="6">
        <v>13237</v>
      </c>
    </row>
    <row r="70" spans="1:5" x14ac:dyDescent="0.3">
      <c r="A70" s="5">
        <v>43953</v>
      </c>
      <c r="B70" s="5"/>
      <c r="C70" s="5"/>
      <c r="D70" s="6">
        <v>177282</v>
      </c>
      <c r="E70" s="6">
        <v>14774</v>
      </c>
    </row>
    <row r="71" spans="1:5" x14ac:dyDescent="0.3">
      <c r="A71" s="5">
        <v>43960</v>
      </c>
      <c r="B71" s="5"/>
      <c r="C71" s="5"/>
      <c r="D71" s="6">
        <v>185500</v>
      </c>
      <c r="E71" s="6">
        <v>15725</v>
      </c>
    </row>
    <row r="72" spans="1:5" x14ac:dyDescent="0.3">
      <c r="A72" s="5">
        <v>43967</v>
      </c>
      <c r="B72" s="5"/>
      <c r="C72" s="5"/>
      <c r="D72" s="6">
        <v>192274</v>
      </c>
      <c r="E72" s="6">
        <v>16300</v>
      </c>
    </row>
    <row r="73" spans="1:5" x14ac:dyDescent="0.3">
      <c r="A73" s="5">
        <v>43976</v>
      </c>
      <c r="B73" s="5"/>
      <c r="C73" s="5"/>
      <c r="D73" s="6">
        <v>199113</v>
      </c>
      <c r="E73" s="6">
        <v>16804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Count</vt:lpstr>
      <vt:lpstr>Percentage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zachd</dc:creator>
  <cp:lastModifiedBy>zachd</cp:lastModifiedBy>
  <dcterms:created xsi:type="dcterms:W3CDTF">2020-06-18T15:37:40Z</dcterms:created>
  <dcterms:modified xsi:type="dcterms:W3CDTF">2020-07-02T19:04:04Z</dcterms:modified>
</cp:coreProperties>
</file>