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d\Desktop\Corona Tweet Sentiment Analysis\"/>
    </mc:Choice>
  </mc:AlternateContent>
  <xr:revisionPtr revIDLastSave="0" documentId="13_ncr:1_{B95B2B9D-1588-4518-B485-D5C98FDB0793}" xr6:coauthVersionLast="44" xr6:coauthVersionMax="44" xr10:uidLastSave="{00000000-0000-0000-0000-000000000000}"/>
  <bookViews>
    <workbookView xWindow="17916" yWindow="2328" windowWidth="9720" windowHeight="11808" activeTab="2" xr2:uid="{3BCC7DF3-B584-443B-8182-92C485E1CCD9}"/>
  </bookViews>
  <sheets>
    <sheet name="Raw Count" sheetId="1" r:id="rId1"/>
    <sheet name="Percentage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3" l="1"/>
  <c r="P5" i="3"/>
  <c r="P12" i="3"/>
  <c r="P13" i="3"/>
  <c r="P14" i="3"/>
  <c r="P15" i="3"/>
  <c r="P16" i="3"/>
  <c r="P17" i="3"/>
  <c r="P24" i="3"/>
  <c r="P25" i="3"/>
  <c r="P26" i="3"/>
  <c r="P27" i="3"/>
  <c r="P28" i="3"/>
  <c r="P34" i="3"/>
  <c r="P35" i="3"/>
  <c r="P36" i="3"/>
  <c r="P37" i="3"/>
  <c r="P38" i="3"/>
  <c r="P39" i="3"/>
  <c r="P46" i="3"/>
  <c r="P47" i="3"/>
  <c r="P48" i="3"/>
  <c r="P55" i="3"/>
  <c r="P56" i="3"/>
  <c r="P57" i="3"/>
  <c r="P58" i="3"/>
  <c r="P59" i="3"/>
  <c r="P60" i="3"/>
  <c r="P61" i="3"/>
  <c r="P62" i="3"/>
  <c r="P63" i="3"/>
  <c r="P64" i="3"/>
  <c r="P65" i="3"/>
  <c r="P3" i="3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<sst xmlns="http://schemas.openxmlformats.org/spreadsheetml/2006/main" count="177" uniqueCount="76">
  <si>
    <t>funct</t>
  </si>
  <si>
    <t>preps</t>
  </si>
  <si>
    <t>cogmech</t>
  </si>
  <si>
    <t>relativ</t>
  </si>
  <si>
    <t>social</t>
  </si>
  <si>
    <t>verb</t>
  </si>
  <si>
    <t>article</t>
  </si>
  <si>
    <t>pronoun</t>
  </si>
  <si>
    <t>space</t>
  </si>
  <si>
    <t>auxverb</t>
  </si>
  <si>
    <t>present</t>
  </si>
  <si>
    <t>time</t>
  </si>
  <si>
    <t>ppron</t>
  </si>
  <si>
    <t>affect</t>
  </si>
  <si>
    <t>incl</t>
  </si>
  <si>
    <t>conj</t>
  </si>
  <si>
    <t>work</t>
  </si>
  <si>
    <t>posemo</t>
  </si>
  <si>
    <t>we</t>
  </si>
  <si>
    <t>motion</t>
  </si>
  <si>
    <t>insight</t>
  </si>
  <si>
    <t>quant</t>
  </si>
  <si>
    <t>past</t>
  </si>
  <si>
    <t>certain</t>
  </si>
  <si>
    <t>achieve</t>
  </si>
  <si>
    <t>adverb</t>
  </si>
  <si>
    <t>ipron</t>
  </si>
  <si>
    <t>humans</t>
  </si>
  <si>
    <t>bio</t>
  </si>
  <si>
    <t>negemo</t>
  </si>
  <si>
    <t>health</t>
  </si>
  <si>
    <t>cause</t>
  </si>
  <si>
    <t>number</t>
  </si>
  <si>
    <t>money</t>
  </si>
  <si>
    <t>excl</t>
  </si>
  <si>
    <t>you</t>
  </si>
  <si>
    <t>inhib</t>
  </si>
  <si>
    <t>tentat</t>
  </si>
  <si>
    <t>leisure</t>
  </si>
  <si>
    <t>future</t>
  </si>
  <si>
    <t>home</t>
  </si>
  <si>
    <t>percept</t>
  </si>
  <si>
    <t>sad</t>
  </si>
  <si>
    <t>anx</t>
  </si>
  <si>
    <t>family</t>
  </si>
  <si>
    <t>shehe</t>
  </si>
  <si>
    <t>discrep</t>
  </si>
  <si>
    <t>anger</t>
  </si>
  <si>
    <t>they</t>
  </si>
  <si>
    <t>negate</t>
  </si>
  <si>
    <t>body</t>
  </si>
  <si>
    <t>see</t>
  </si>
  <si>
    <t>i</t>
  </si>
  <si>
    <t>hear</t>
  </si>
  <si>
    <t>feel</t>
  </si>
  <si>
    <t>death</t>
  </si>
  <si>
    <t>relig</t>
  </si>
  <si>
    <t>sexual</t>
  </si>
  <si>
    <t>friend</t>
  </si>
  <si>
    <t>ingest</t>
  </si>
  <si>
    <t>nonfl</t>
  </si>
  <si>
    <t>filler</t>
  </si>
  <si>
    <t>assent</t>
  </si>
  <si>
    <t>swear</t>
  </si>
  <si>
    <t>Total</t>
  </si>
  <si>
    <t>Raw Count</t>
  </si>
  <si>
    <t>Temporal Data</t>
  </si>
  <si>
    <t>Speaker Data</t>
  </si>
  <si>
    <t>Emotional Data</t>
  </si>
  <si>
    <t>Reasoning Data</t>
  </si>
  <si>
    <t>Perceptive, Biological, Relativity Data</t>
  </si>
  <si>
    <t>Tangibles Data</t>
  </si>
  <si>
    <t>Date</t>
  </si>
  <si>
    <t>Cases</t>
  </si>
  <si>
    <t>Deaths</t>
  </si>
  <si>
    <t>Rate of Increase/Decrease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</si>
</sst>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16" fontId="1" fillId="0" borderId="1" xfId="0" applyNumberFormat="1" applyFont="1" applyBorder="1" applyAlignment="1">
      <alignment horizontal="right" wrapText="1"/>
    </xf>
    <xf numFmtId="2" fontId="0" fillId="0" borderId="0" xfId="0" applyNumberFormat="1"/>
    <xf numFmtId="16" fontId="0" fillId="0" borderId="0" xfId="0" applyNumberFormat="1"/>
    <xf numFmtId="3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Murphy</a:t>
            </a:r>
            <a:r>
              <a:rPr lang="en-US" baseline="0"/>
              <a:t> Temporal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present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Graphs!$B$3:$O$3</c:f>
              <c:numCache>
                <c:formatCode>General</c:formatCode>
                <c:ptCount val="14"/>
                <c:pt idx="0">
                  <c:v>2.1016949152542375</c:v>
                </c:pt>
                <c:pt idx="1">
                  <c:v>2.2429906542056073</c:v>
                </c:pt>
                <c:pt idx="2">
                  <c:v>2.4471635150166855</c:v>
                </c:pt>
                <c:pt idx="3">
                  <c:v>2.7730808251606356</c:v>
                </c:pt>
                <c:pt idx="4">
                  <c:v>3.419755050103388</c:v>
                </c:pt>
                <c:pt idx="5">
                  <c:v>2.9492833517089303</c:v>
                </c:pt>
                <c:pt idx="6">
                  <c:v>2.9166666666666665</c:v>
                </c:pt>
                <c:pt idx="7">
                  <c:v>2.4852844996729888</c:v>
                </c:pt>
                <c:pt idx="8">
                  <c:v>2.8944286431320059</c:v>
                </c:pt>
                <c:pt idx="9">
                  <c:v>3.1545260591283144</c:v>
                </c:pt>
                <c:pt idx="10">
                  <c:v>2.5567703952901599</c:v>
                </c:pt>
                <c:pt idx="11">
                  <c:v>2.8002489110143123</c:v>
                </c:pt>
                <c:pt idx="12">
                  <c:v>2.360298567682066</c:v>
                </c:pt>
                <c:pt idx="13">
                  <c:v>2.4002823861630782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0-4D0D-A34F-C2C940D84B8C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past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Graphs!$B$4:$O$4</c:f>
              <c:numCache>
                <c:formatCode>General</c:formatCode>
                <c:ptCount val="14"/>
                <c:pt idx="0">
                  <c:v>0.67796610169491522</c:v>
                </c:pt>
                <c:pt idx="1">
                  <c:v>0.48064085447263022</c:v>
                </c:pt>
                <c:pt idx="2">
                  <c:v>0.66740823136818694</c:v>
                </c:pt>
                <c:pt idx="3">
                  <c:v>0.60872505918160302</c:v>
                </c:pt>
                <c:pt idx="4">
                  <c:v>0.38174009861619218</c:v>
                </c:pt>
                <c:pt idx="5">
                  <c:v>0.49614112458654908</c:v>
                </c:pt>
                <c:pt idx="6">
                  <c:v>0.64814814814814814</c:v>
                </c:pt>
                <c:pt idx="7">
                  <c:v>1.0137344669718771</c:v>
                </c:pt>
                <c:pt idx="8">
                  <c:v>1.4555797222686966</c:v>
                </c:pt>
                <c:pt idx="9">
                  <c:v>0.97531240475464787</c:v>
                </c:pt>
                <c:pt idx="10">
                  <c:v>1.0597140454163161</c:v>
                </c:pt>
                <c:pt idx="11">
                  <c:v>0.98008711885500932</c:v>
                </c:pt>
                <c:pt idx="12">
                  <c:v>1.0893685696994151</c:v>
                </c:pt>
                <c:pt idx="13">
                  <c:v>1.0236498411577832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0-4D0D-A34F-C2C940D84B8C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future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Graphs!$B$5:$O$5</c:f>
              <c:numCache>
                <c:formatCode>General</c:formatCode>
                <c:ptCount val="14"/>
                <c:pt idx="0">
                  <c:v>0.40677966101694918</c:v>
                </c:pt>
                <c:pt idx="1">
                  <c:v>0.56074766355140182</c:v>
                </c:pt>
                <c:pt idx="2">
                  <c:v>0.11123470522803114</c:v>
                </c:pt>
                <c:pt idx="3">
                  <c:v>0.439634764964491</c:v>
                </c:pt>
                <c:pt idx="4">
                  <c:v>0.57261014792428822</c:v>
                </c:pt>
                <c:pt idx="5">
                  <c:v>0.62017640573318633</c:v>
                </c:pt>
                <c:pt idx="6">
                  <c:v>0.46296296296296291</c:v>
                </c:pt>
                <c:pt idx="7">
                  <c:v>0.44146500981033354</c:v>
                </c:pt>
                <c:pt idx="8">
                  <c:v>0.46846243935084492</c:v>
                </c:pt>
                <c:pt idx="9">
                  <c:v>0.44193843340444988</c:v>
                </c:pt>
                <c:pt idx="10">
                  <c:v>0.48780487804878048</c:v>
                </c:pt>
                <c:pt idx="11">
                  <c:v>0.26446795270690726</c:v>
                </c:pt>
                <c:pt idx="12">
                  <c:v>0.40346984062941293</c:v>
                </c:pt>
                <c:pt idx="13">
                  <c:v>0.45887751500176494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0-4D0D-A34F-C2C940D8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75295"/>
        <c:axId val="1282112319"/>
      </c:lineChart>
      <c:dateAx>
        <c:axId val="1291975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12319"/>
        <c:crosses val="autoZero"/>
        <c:auto val="1"/>
        <c:lblOffset val="100"/>
        <c:baseTimeUnit val="days"/>
      </c:dateAx>
      <c:valAx>
        <c:axId val="12821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Murphy</a:t>
            </a:r>
            <a:r>
              <a:rPr lang="en-US" baseline="0"/>
              <a:t> Speaker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Graphs!$A$12</c:f>
              <c:strCache>
                <c:ptCount val="1"/>
                <c:pt idx="0">
                  <c:v>preps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Graphs!$B$11:$O$11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Graphs!$B$12:$O$12</c:f>
              <c:numCache>
                <c:formatCode>General</c:formatCode>
                <c:ptCount val="14"/>
                <c:pt idx="0">
                  <c:v>7.5932203389830502</c:v>
                </c:pt>
                <c:pt idx="1">
                  <c:v>6.4352469959946585</c:v>
                </c:pt>
                <c:pt idx="2">
                  <c:v>8.6763070077864288</c:v>
                </c:pt>
                <c:pt idx="3">
                  <c:v>7.6428812986134593</c:v>
                </c:pt>
                <c:pt idx="4">
                  <c:v>7.0462859869572139</c:v>
                </c:pt>
                <c:pt idx="5">
                  <c:v>6.4084895259095918</c:v>
                </c:pt>
                <c:pt idx="6">
                  <c:v>6.9598765432098766</c:v>
                </c:pt>
                <c:pt idx="7">
                  <c:v>6.9816873773708306</c:v>
                </c:pt>
                <c:pt idx="8">
                  <c:v>6.943282583235737</c:v>
                </c:pt>
                <c:pt idx="9">
                  <c:v>6.8119475769582438</c:v>
                </c:pt>
                <c:pt idx="10">
                  <c:v>7.7375946173254846</c:v>
                </c:pt>
                <c:pt idx="11">
                  <c:v>7.2184194150591159</c:v>
                </c:pt>
                <c:pt idx="12">
                  <c:v>7.6659269719588456</c:v>
                </c:pt>
                <c:pt idx="13">
                  <c:v>7.342040240028239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C-4014-B276-6E8AEC0E67A8}"/>
            </c:ext>
          </c:extLst>
        </c:ser>
        <c:ser>
          <c:idx val="1"/>
          <c:order val="1"/>
          <c:tx>
            <c:strRef>
              <c:f>Graphs!$A$13</c:f>
              <c:strCache>
                <c:ptCount val="1"/>
                <c:pt idx="0">
                  <c:v>pronoun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Graphs!$B$11:$O$11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Graphs!$B$13:$O$13</c:f>
              <c:numCache>
                <c:formatCode>General</c:formatCode>
                <c:ptCount val="14"/>
                <c:pt idx="0">
                  <c:v>3.3898305084745761</c:v>
                </c:pt>
                <c:pt idx="1">
                  <c:v>4.0587449933244324</c:v>
                </c:pt>
                <c:pt idx="2">
                  <c:v>2.7808676307007785</c:v>
                </c:pt>
                <c:pt idx="3">
                  <c:v>3.4156239431856612</c:v>
                </c:pt>
                <c:pt idx="4">
                  <c:v>3.8333068236042629</c:v>
                </c:pt>
                <c:pt idx="5">
                  <c:v>4.1620727673649398</c:v>
                </c:pt>
                <c:pt idx="6">
                  <c:v>4.1203703703703702</c:v>
                </c:pt>
                <c:pt idx="7">
                  <c:v>4.0058862001308047</c:v>
                </c:pt>
                <c:pt idx="8">
                  <c:v>3.5469298979421118</c:v>
                </c:pt>
                <c:pt idx="9">
                  <c:v>3.794574824748552</c:v>
                </c:pt>
                <c:pt idx="10">
                  <c:v>3.0782169890664424</c:v>
                </c:pt>
                <c:pt idx="11">
                  <c:v>3.7336652146857494</c:v>
                </c:pt>
                <c:pt idx="12">
                  <c:v>3.9540044381682469</c:v>
                </c:pt>
                <c:pt idx="13">
                  <c:v>4.1475467702082591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C-4014-B276-6E8AEC0E67A8}"/>
            </c:ext>
          </c:extLst>
        </c:ser>
        <c:ser>
          <c:idx val="2"/>
          <c:order val="2"/>
          <c:tx>
            <c:strRef>
              <c:f>Graphs!$A$14</c:f>
              <c:strCache>
                <c:ptCount val="1"/>
                <c:pt idx="0">
                  <c:v>ppron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Graphs!$B$11:$O$11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Graphs!$B$14:$O$14</c:f>
              <c:numCache>
                <c:formatCode>General</c:formatCode>
                <c:ptCount val="14"/>
                <c:pt idx="0">
                  <c:v>1.8305084745762712</c:v>
                </c:pt>
                <c:pt idx="1">
                  <c:v>3.0707610146862483</c:v>
                </c:pt>
                <c:pt idx="2">
                  <c:v>2.0022246941045605</c:v>
                </c:pt>
                <c:pt idx="3">
                  <c:v>2.2996280013527222</c:v>
                </c:pt>
                <c:pt idx="4">
                  <c:v>2.4176872912358838</c:v>
                </c:pt>
                <c:pt idx="5">
                  <c:v>2.7839029768467474</c:v>
                </c:pt>
                <c:pt idx="6">
                  <c:v>2.7932098765432101</c:v>
                </c:pt>
                <c:pt idx="7">
                  <c:v>2.8122956180510137</c:v>
                </c:pt>
                <c:pt idx="8">
                  <c:v>2.3088505939434496</c:v>
                </c:pt>
                <c:pt idx="9">
                  <c:v>2.7887839073453216</c:v>
                </c:pt>
                <c:pt idx="10">
                  <c:v>2.2876366694701429</c:v>
                </c:pt>
                <c:pt idx="11">
                  <c:v>2.6446795270690728</c:v>
                </c:pt>
                <c:pt idx="12">
                  <c:v>2.9049828525317736</c:v>
                </c:pt>
                <c:pt idx="13">
                  <c:v>2.8238616307800917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C-4014-B276-6E8AEC0E67A8}"/>
            </c:ext>
          </c:extLst>
        </c:ser>
        <c:ser>
          <c:idx val="3"/>
          <c:order val="3"/>
          <c:tx>
            <c:strRef>
              <c:f>Graphs!$A$15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Graphs!$B$11:$O$11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Graphs!$B$15:$O$15</c:f>
              <c:numCache>
                <c:formatCode>General</c:formatCode>
                <c:ptCount val="14"/>
                <c:pt idx="0">
                  <c:v>3.3898305084745761</c:v>
                </c:pt>
                <c:pt idx="1">
                  <c:v>4.4859813084112146</c:v>
                </c:pt>
                <c:pt idx="2">
                  <c:v>4.3381535038932144</c:v>
                </c:pt>
                <c:pt idx="3">
                  <c:v>5.1403449442002032</c:v>
                </c:pt>
                <c:pt idx="4">
                  <c:v>4.5808811833943057</c:v>
                </c:pt>
                <c:pt idx="5">
                  <c:v>4.5893054024255786</c:v>
                </c:pt>
                <c:pt idx="6">
                  <c:v>4.7067901234567904</c:v>
                </c:pt>
                <c:pt idx="7">
                  <c:v>4.7907128842380642</c:v>
                </c:pt>
                <c:pt idx="8">
                  <c:v>4.1659695499414422</c:v>
                </c:pt>
                <c:pt idx="9">
                  <c:v>4.4041450777202069</c:v>
                </c:pt>
                <c:pt idx="10">
                  <c:v>3.8015138772077379</c:v>
                </c:pt>
                <c:pt idx="11">
                  <c:v>4.0603609209707532</c:v>
                </c:pt>
                <c:pt idx="12">
                  <c:v>4.7811176114585434</c:v>
                </c:pt>
                <c:pt idx="13">
                  <c:v>4.4828803388633958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C-4014-B276-6E8AEC0E67A8}"/>
            </c:ext>
          </c:extLst>
        </c:ser>
        <c:ser>
          <c:idx val="4"/>
          <c:order val="4"/>
          <c:tx>
            <c:strRef>
              <c:f>Graphs!$A$16</c:f>
              <c:strCache>
                <c:ptCount val="1"/>
                <c:pt idx="0">
                  <c:v>affect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Graphs!$B$11:$O$11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Graphs!$B$16:$O$16</c:f>
              <c:numCache>
                <c:formatCode>General</c:formatCode>
                <c:ptCount val="14"/>
                <c:pt idx="0">
                  <c:v>3.3898305084745761</c:v>
                </c:pt>
                <c:pt idx="1">
                  <c:v>2.4299065420560746</c:v>
                </c:pt>
                <c:pt idx="2">
                  <c:v>2.8921023359288096</c:v>
                </c:pt>
                <c:pt idx="3">
                  <c:v>1.7247210010145417</c:v>
                </c:pt>
                <c:pt idx="4">
                  <c:v>2.1950055670431046</c:v>
                </c:pt>
                <c:pt idx="5">
                  <c:v>2.3428886438809262</c:v>
                </c:pt>
                <c:pt idx="6">
                  <c:v>2.2685185185185186</c:v>
                </c:pt>
                <c:pt idx="7">
                  <c:v>2.1255722694571615</c:v>
                </c:pt>
                <c:pt idx="8">
                  <c:v>2.1248117784841893</c:v>
                </c:pt>
                <c:pt idx="9">
                  <c:v>2.4078024992380374</c:v>
                </c:pt>
                <c:pt idx="10">
                  <c:v>2.1530698065601346</c:v>
                </c:pt>
                <c:pt idx="11">
                  <c:v>2.7224642190416928</c:v>
                </c:pt>
                <c:pt idx="12">
                  <c:v>2.6225539640911846</c:v>
                </c:pt>
                <c:pt idx="13">
                  <c:v>2.1531944934698197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C-4014-B276-6E8AEC0E67A8}"/>
            </c:ext>
          </c:extLst>
        </c:ser>
        <c:ser>
          <c:idx val="5"/>
          <c:order val="5"/>
          <c:tx>
            <c:strRef>
              <c:f>Graphs!$A$17</c:f>
              <c:strCache>
                <c:ptCount val="1"/>
                <c:pt idx="0">
                  <c:v>excl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Graphs!$B$11:$O$11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Graphs!$B$17:$O$17</c:f>
              <c:numCache>
                <c:formatCode>General</c:formatCode>
                <c:ptCount val="14"/>
                <c:pt idx="0">
                  <c:v>0.67796610169491522</c:v>
                </c:pt>
                <c:pt idx="1">
                  <c:v>0.37383177570093462</c:v>
                </c:pt>
                <c:pt idx="2">
                  <c:v>0.33370411568409347</c:v>
                </c:pt>
                <c:pt idx="3">
                  <c:v>0.64254311802502539</c:v>
                </c:pt>
                <c:pt idx="4">
                  <c:v>0.50898679815492287</c:v>
                </c:pt>
                <c:pt idx="5">
                  <c:v>0.66152149944873206</c:v>
                </c:pt>
                <c:pt idx="6">
                  <c:v>0.27777777777777779</c:v>
                </c:pt>
                <c:pt idx="7">
                  <c:v>0.24525833878351863</c:v>
                </c:pt>
                <c:pt idx="8">
                  <c:v>0.36807763091852103</c:v>
                </c:pt>
                <c:pt idx="9">
                  <c:v>0.67052727826882053</c:v>
                </c:pt>
                <c:pt idx="10">
                  <c:v>0.45416316232127835</c:v>
                </c:pt>
                <c:pt idx="11">
                  <c:v>0.51337896701929064</c:v>
                </c:pt>
                <c:pt idx="12">
                  <c:v>0.5043373007867662</c:v>
                </c:pt>
                <c:pt idx="13">
                  <c:v>0.65301800211789618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1C-4014-B276-6E8AEC0E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670463"/>
        <c:axId val="1108752799"/>
      </c:lineChart>
      <c:dateAx>
        <c:axId val="13856704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52799"/>
        <c:crosses val="autoZero"/>
        <c:auto val="1"/>
        <c:lblOffset val="100"/>
        <c:baseTimeUnit val="days"/>
      </c:dateAx>
      <c:valAx>
        <c:axId val="11087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Murphy</a:t>
            </a:r>
            <a:r>
              <a:rPr lang="en-US" baseline="0"/>
              <a:t> Emotional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Graphs!$A$24</c:f>
              <c:strCache>
                <c:ptCount val="1"/>
                <c:pt idx="0">
                  <c:v>posemo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Graphs!$B$23:$O$23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Graphs!$B$24:$O$24</c:f>
              <c:numCache>
                <c:formatCode>General</c:formatCode>
                <c:ptCount val="14"/>
                <c:pt idx="0">
                  <c:v>2.5084745762711864</c:v>
                </c:pt>
                <c:pt idx="1">
                  <c:v>2.0560747663551404</c:v>
                </c:pt>
                <c:pt idx="2">
                  <c:v>2.0022246941045605</c:v>
                </c:pt>
                <c:pt idx="3">
                  <c:v>1.5556307067974298</c:v>
                </c:pt>
                <c:pt idx="4">
                  <c:v>1.4792428821377446</c:v>
                </c:pt>
                <c:pt idx="5">
                  <c:v>1.7364939360529217</c:v>
                </c:pt>
                <c:pt idx="6">
                  <c:v>1.404320987654321</c:v>
                </c:pt>
                <c:pt idx="7">
                  <c:v>1.3734466971877044</c:v>
                </c:pt>
                <c:pt idx="8">
                  <c:v>1.2046177011878869</c:v>
                </c:pt>
                <c:pt idx="9">
                  <c:v>1.4477293508076805</c:v>
                </c:pt>
                <c:pt idx="10">
                  <c:v>1.3288477712363329</c:v>
                </c:pt>
                <c:pt idx="11">
                  <c:v>1.4934660858742999</c:v>
                </c:pt>
                <c:pt idx="12">
                  <c:v>1.7954407908008876</c:v>
                </c:pt>
                <c:pt idx="13">
                  <c:v>1.3413342746205437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4-45B7-880E-9977E112703D}"/>
            </c:ext>
          </c:extLst>
        </c:ser>
        <c:ser>
          <c:idx val="1"/>
          <c:order val="1"/>
          <c:tx>
            <c:strRef>
              <c:f>Graphs!$A$25</c:f>
              <c:strCache>
                <c:ptCount val="1"/>
                <c:pt idx="0">
                  <c:v>negemo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Graphs!$B$23:$O$23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Graphs!$B$25:$O$25</c:f>
              <c:numCache>
                <c:formatCode>General</c:formatCode>
                <c:ptCount val="14"/>
                <c:pt idx="0">
                  <c:v>0.88135593220338981</c:v>
                </c:pt>
                <c:pt idx="1">
                  <c:v>0.37383177570093462</c:v>
                </c:pt>
                <c:pt idx="2">
                  <c:v>0.88987764182424911</c:v>
                </c:pt>
                <c:pt idx="3">
                  <c:v>0.16909029421711194</c:v>
                </c:pt>
                <c:pt idx="4">
                  <c:v>0.63623349769365356</c:v>
                </c:pt>
                <c:pt idx="5">
                  <c:v>0.5788313120176406</c:v>
                </c:pt>
                <c:pt idx="6">
                  <c:v>0.84876543209876543</c:v>
                </c:pt>
                <c:pt idx="7">
                  <c:v>0.7521255722694572</c:v>
                </c:pt>
                <c:pt idx="8">
                  <c:v>0.88673247448552794</c:v>
                </c:pt>
                <c:pt idx="9">
                  <c:v>0.94483389210606517</c:v>
                </c:pt>
                <c:pt idx="10">
                  <c:v>0.82422203532380145</c:v>
                </c:pt>
                <c:pt idx="11">
                  <c:v>1.2289981331673927</c:v>
                </c:pt>
                <c:pt idx="12">
                  <c:v>0.82711317329029654</c:v>
                </c:pt>
                <c:pt idx="13">
                  <c:v>0.81186021884927639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4-45B7-880E-9977E112703D}"/>
            </c:ext>
          </c:extLst>
        </c:ser>
        <c:ser>
          <c:idx val="2"/>
          <c:order val="2"/>
          <c:tx>
            <c:strRef>
              <c:f>Graphs!$A$26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Graphs!$B$23:$O$23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Graphs!$B$26:$O$26</c:f>
              <c:numCache>
                <c:formatCode>General</c:formatCode>
                <c:ptCount val="14"/>
                <c:pt idx="0">
                  <c:v>0.5423728813559322</c:v>
                </c:pt>
                <c:pt idx="1">
                  <c:v>0.24032042723631511</c:v>
                </c:pt>
                <c:pt idx="2">
                  <c:v>0</c:v>
                </c:pt>
                <c:pt idx="3">
                  <c:v>0</c:v>
                </c:pt>
                <c:pt idx="4">
                  <c:v>0.25449339907746144</c:v>
                </c:pt>
                <c:pt idx="5">
                  <c:v>0.2342888643880926</c:v>
                </c:pt>
                <c:pt idx="6">
                  <c:v>0.2932098765432099</c:v>
                </c:pt>
                <c:pt idx="7">
                  <c:v>0.13080444735120994</c:v>
                </c:pt>
                <c:pt idx="8">
                  <c:v>0.20076961686464781</c:v>
                </c:pt>
                <c:pt idx="9">
                  <c:v>0.32002438281011886</c:v>
                </c:pt>
                <c:pt idx="10">
                  <c:v>0.18502943650126155</c:v>
                </c:pt>
                <c:pt idx="11">
                  <c:v>0.32669570628500311</c:v>
                </c:pt>
                <c:pt idx="12">
                  <c:v>0.1613879362517652</c:v>
                </c:pt>
                <c:pt idx="13">
                  <c:v>0.17649135192375573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4-45B7-880E-9977E112703D}"/>
            </c:ext>
          </c:extLst>
        </c:ser>
        <c:ser>
          <c:idx val="3"/>
          <c:order val="3"/>
          <c:tx>
            <c:strRef>
              <c:f>Graphs!$A$27</c:f>
              <c:strCache>
                <c:ptCount val="1"/>
                <c:pt idx="0">
                  <c:v>anx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Graphs!$B$23:$O$23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Graphs!$B$27:$O$27</c:f>
              <c:numCache>
                <c:formatCode>General</c:formatCode>
                <c:ptCount val="14"/>
                <c:pt idx="0">
                  <c:v>6.7796610169491525E-2</c:v>
                </c:pt>
                <c:pt idx="1">
                  <c:v>2.67022696929239E-2</c:v>
                </c:pt>
                <c:pt idx="2">
                  <c:v>0.55617352614015569</c:v>
                </c:pt>
                <c:pt idx="3">
                  <c:v>0.10145417653026716</c:v>
                </c:pt>
                <c:pt idx="4">
                  <c:v>0.14315253698107205</c:v>
                </c:pt>
                <c:pt idx="5">
                  <c:v>0.11025358324145534</c:v>
                </c:pt>
                <c:pt idx="6">
                  <c:v>4.6296296296296301E-2</c:v>
                </c:pt>
                <c:pt idx="7">
                  <c:v>0.16350555918901241</c:v>
                </c:pt>
                <c:pt idx="8">
                  <c:v>5.0192404216161952E-2</c:v>
                </c:pt>
                <c:pt idx="9">
                  <c:v>1.5239256324291373E-2</c:v>
                </c:pt>
                <c:pt idx="10">
                  <c:v>0</c:v>
                </c:pt>
                <c:pt idx="11">
                  <c:v>4.667081518357187E-2</c:v>
                </c:pt>
                <c:pt idx="12">
                  <c:v>4.03469840629413E-2</c:v>
                </c:pt>
                <c:pt idx="13">
                  <c:v>0.14119308153900459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4-45B7-880E-9977E112703D}"/>
            </c:ext>
          </c:extLst>
        </c:ser>
        <c:ser>
          <c:idx val="4"/>
          <c:order val="4"/>
          <c:tx>
            <c:strRef>
              <c:f>Graphs!$A$28</c:f>
              <c:strCache>
                <c:ptCount val="1"/>
                <c:pt idx="0">
                  <c:v>sad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Graphs!$B$23:$O$23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Graphs!$B$28:$O$28</c:f>
              <c:numCache>
                <c:formatCode>General</c:formatCode>
                <c:ptCount val="14"/>
                <c:pt idx="0">
                  <c:v>6.7796610169491525E-2</c:v>
                </c:pt>
                <c:pt idx="1">
                  <c:v>8.0106809078771685E-2</c:v>
                </c:pt>
                <c:pt idx="2">
                  <c:v>0.11123470522803114</c:v>
                </c:pt>
                <c:pt idx="3">
                  <c:v>3.3818058843422386E-2</c:v>
                </c:pt>
                <c:pt idx="4">
                  <c:v>6.3623349769365359E-2</c:v>
                </c:pt>
                <c:pt idx="5">
                  <c:v>0.16538037486218302</c:v>
                </c:pt>
                <c:pt idx="6">
                  <c:v>0.44753086419753085</c:v>
                </c:pt>
                <c:pt idx="7">
                  <c:v>0.35971223021582738</c:v>
                </c:pt>
                <c:pt idx="8">
                  <c:v>0.50192404216161957</c:v>
                </c:pt>
                <c:pt idx="9">
                  <c:v>0.39622066443157572</c:v>
                </c:pt>
                <c:pt idx="10">
                  <c:v>0.43734230445752736</c:v>
                </c:pt>
                <c:pt idx="11">
                  <c:v>0.38892345986309895</c:v>
                </c:pt>
                <c:pt idx="12">
                  <c:v>0.38329634859794232</c:v>
                </c:pt>
                <c:pt idx="13">
                  <c:v>0.4059301094246382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B4-45B7-880E-9977E112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359615"/>
        <c:axId val="1288243023"/>
      </c:lineChart>
      <c:dateAx>
        <c:axId val="11123596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243023"/>
        <c:crosses val="autoZero"/>
        <c:auto val="1"/>
        <c:lblOffset val="100"/>
        <c:baseTimeUnit val="days"/>
      </c:dateAx>
      <c:valAx>
        <c:axId val="128824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Murphy</a:t>
            </a:r>
            <a:r>
              <a:rPr lang="en-US" baseline="0"/>
              <a:t> Reasoning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Graphs!$A$34</c:f>
              <c:strCache>
                <c:ptCount val="1"/>
                <c:pt idx="0">
                  <c:v>negate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Graphs!$B$33:$O$33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Graphs!$B$34:$O$34</c:f>
              <c:numCache>
                <c:formatCode>General</c:formatCode>
                <c:ptCount val="14"/>
                <c:pt idx="0">
                  <c:v>0.5423728813559322</c:v>
                </c:pt>
                <c:pt idx="1">
                  <c:v>0.2136181575433912</c:v>
                </c:pt>
                <c:pt idx="2">
                  <c:v>0.11123470522803114</c:v>
                </c:pt>
                <c:pt idx="3">
                  <c:v>0.20290835306053431</c:v>
                </c:pt>
                <c:pt idx="4">
                  <c:v>0.25449339907746144</c:v>
                </c:pt>
                <c:pt idx="5">
                  <c:v>0.2894156560088203</c:v>
                </c:pt>
                <c:pt idx="6">
                  <c:v>6.1728395061728392E-2</c:v>
                </c:pt>
                <c:pt idx="7">
                  <c:v>0.17985611510791369</c:v>
                </c:pt>
                <c:pt idx="8">
                  <c:v>0.20076961686464781</c:v>
                </c:pt>
                <c:pt idx="9">
                  <c:v>0.38098140810728437</c:v>
                </c:pt>
                <c:pt idx="10">
                  <c:v>0.10092514718250631</c:v>
                </c:pt>
                <c:pt idx="11">
                  <c:v>0.23335407591785934</c:v>
                </c:pt>
                <c:pt idx="12">
                  <c:v>0.24208190437764776</c:v>
                </c:pt>
                <c:pt idx="13">
                  <c:v>0.17649135192375573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DFE-86C9-A35F39F08C78}"/>
            </c:ext>
          </c:extLst>
        </c:ser>
        <c:ser>
          <c:idx val="1"/>
          <c:order val="1"/>
          <c:tx>
            <c:strRef>
              <c:f>Graphs!$A$35</c:f>
              <c:strCache>
                <c:ptCount val="1"/>
                <c:pt idx="0">
                  <c:v>insight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Graphs!$B$33:$O$33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Graphs!$B$35:$O$35</c:f>
              <c:numCache>
                <c:formatCode>General</c:formatCode>
                <c:ptCount val="14"/>
                <c:pt idx="0">
                  <c:v>0.5423728813559322</c:v>
                </c:pt>
                <c:pt idx="1">
                  <c:v>0.40053404539385851</c:v>
                </c:pt>
                <c:pt idx="2">
                  <c:v>1.6685205784204671</c:v>
                </c:pt>
                <c:pt idx="3">
                  <c:v>0.77781535339871488</c:v>
                </c:pt>
                <c:pt idx="4">
                  <c:v>0.4771751232702402</c:v>
                </c:pt>
                <c:pt idx="5">
                  <c:v>0.5788313120176406</c:v>
                </c:pt>
                <c:pt idx="6">
                  <c:v>0.5864197530864198</c:v>
                </c:pt>
                <c:pt idx="7">
                  <c:v>0.49051667756703726</c:v>
                </c:pt>
                <c:pt idx="8">
                  <c:v>0.60230885059394346</c:v>
                </c:pt>
                <c:pt idx="9">
                  <c:v>0.30478512648582751</c:v>
                </c:pt>
                <c:pt idx="10">
                  <c:v>0.33641715727502103</c:v>
                </c:pt>
                <c:pt idx="11">
                  <c:v>0.46670815183571868</c:v>
                </c:pt>
                <c:pt idx="12">
                  <c:v>0.62537825297559013</c:v>
                </c:pt>
                <c:pt idx="13">
                  <c:v>0.75891281327214966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DFE-86C9-A35F39F08C78}"/>
            </c:ext>
          </c:extLst>
        </c:ser>
        <c:ser>
          <c:idx val="2"/>
          <c:order val="2"/>
          <c:tx>
            <c:strRef>
              <c:f>Graphs!$A$36</c:f>
              <c:strCache>
                <c:ptCount val="1"/>
                <c:pt idx="0">
                  <c:v>cause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Graphs!$B$33:$O$33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Graphs!$B$36:$O$36</c:f>
              <c:numCache>
                <c:formatCode>General</c:formatCode>
                <c:ptCount val="14"/>
                <c:pt idx="0">
                  <c:v>0.5423728813559322</c:v>
                </c:pt>
                <c:pt idx="1">
                  <c:v>0.8277703604806409</c:v>
                </c:pt>
                <c:pt idx="2">
                  <c:v>0.44493882091212456</c:v>
                </c:pt>
                <c:pt idx="3">
                  <c:v>0.67636117686844777</c:v>
                </c:pt>
                <c:pt idx="4">
                  <c:v>0.6839510100206776</c:v>
                </c:pt>
                <c:pt idx="5">
                  <c:v>0.67530319735391409</c:v>
                </c:pt>
                <c:pt idx="6">
                  <c:v>0.55555555555555558</c:v>
                </c:pt>
                <c:pt idx="7">
                  <c:v>0.42511445389143232</c:v>
                </c:pt>
                <c:pt idx="8">
                  <c:v>0.58557804918855616</c:v>
                </c:pt>
                <c:pt idx="9">
                  <c:v>0.64004876562023771</c:v>
                </c:pt>
                <c:pt idx="10">
                  <c:v>0.68965517241379315</c:v>
                </c:pt>
                <c:pt idx="11">
                  <c:v>0.49782202862476665</c:v>
                </c:pt>
                <c:pt idx="12">
                  <c:v>0.62537825297559013</c:v>
                </c:pt>
                <c:pt idx="13">
                  <c:v>0.84715848923402759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DFE-86C9-A35F39F08C78}"/>
            </c:ext>
          </c:extLst>
        </c:ser>
        <c:ser>
          <c:idx val="3"/>
          <c:order val="3"/>
          <c:tx>
            <c:strRef>
              <c:f>Graphs!$A$37</c:f>
              <c:strCache>
                <c:ptCount val="1"/>
                <c:pt idx="0">
                  <c:v>discrep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Graphs!$B$33:$O$33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Graphs!$B$37:$O$37</c:f>
              <c:numCache>
                <c:formatCode>General</c:formatCode>
                <c:ptCount val="14"/>
                <c:pt idx="0">
                  <c:v>0.20338983050847459</c:v>
                </c:pt>
                <c:pt idx="1">
                  <c:v>0.18691588785046731</c:v>
                </c:pt>
                <c:pt idx="2">
                  <c:v>0.11123470522803114</c:v>
                </c:pt>
                <c:pt idx="3">
                  <c:v>0.439634764964491</c:v>
                </c:pt>
                <c:pt idx="4">
                  <c:v>0.39764593605853349</c:v>
                </c:pt>
                <c:pt idx="5">
                  <c:v>0.34454244762954794</c:v>
                </c:pt>
                <c:pt idx="6">
                  <c:v>0.37037037037037041</c:v>
                </c:pt>
                <c:pt idx="7">
                  <c:v>0.3760627861347286</c:v>
                </c:pt>
                <c:pt idx="8">
                  <c:v>0.43500083654007027</c:v>
                </c:pt>
                <c:pt idx="9">
                  <c:v>0.41145992075586707</c:v>
                </c:pt>
                <c:pt idx="10">
                  <c:v>0.31959629941126999</c:v>
                </c:pt>
                <c:pt idx="11">
                  <c:v>0.26446795270690726</c:v>
                </c:pt>
                <c:pt idx="12">
                  <c:v>0.12104095218882388</c:v>
                </c:pt>
                <c:pt idx="13">
                  <c:v>0.4059301094246382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DFE-86C9-A35F39F08C78}"/>
            </c:ext>
          </c:extLst>
        </c:ser>
        <c:ser>
          <c:idx val="4"/>
          <c:order val="4"/>
          <c:tx>
            <c:strRef>
              <c:f>Graphs!$A$38</c:f>
              <c:strCache>
                <c:ptCount val="1"/>
                <c:pt idx="0">
                  <c:v>tentat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Graphs!$B$33:$O$33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Graphs!$B$38:$O$38</c:f>
              <c:numCache>
                <c:formatCode>General</c:formatCode>
                <c:ptCount val="14"/>
                <c:pt idx="0">
                  <c:v>0.20338983050847459</c:v>
                </c:pt>
                <c:pt idx="1">
                  <c:v>0.37383177570093462</c:v>
                </c:pt>
                <c:pt idx="2">
                  <c:v>0.11123470522803114</c:v>
                </c:pt>
                <c:pt idx="3">
                  <c:v>0.439634764964491</c:v>
                </c:pt>
                <c:pt idx="4">
                  <c:v>0.44536344838555753</c:v>
                </c:pt>
                <c:pt idx="5">
                  <c:v>0.66152149944873206</c:v>
                </c:pt>
                <c:pt idx="6">
                  <c:v>0.46296296296296291</c:v>
                </c:pt>
                <c:pt idx="7">
                  <c:v>0.3760627861347286</c:v>
                </c:pt>
                <c:pt idx="8">
                  <c:v>0.26769282248619708</c:v>
                </c:pt>
                <c:pt idx="9">
                  <c:v>0.47241694605303258</c:v>
                </c:pt>
                <c:pt idx="10">
                  <c:v>0.48780487804878048</c:v>
                </c:pt>
                <c:pt idx="11">
                  <c:v>0.38892345986309895</c:v>
                </c:pt>
                <c:pt idx="12">
                  <c:v>0.38329634859794232</c:v>
                </c:pt>
                <c:pt idx="13">
                  <c:v>0.52947405577126716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A-4DFE-86C9-A35F39F08C78}"/>
            </c:ext>
          </c:extLst>
        </c:ser>
        <c:ser>
          <c:idx val="5"/>
          <c:order val="5"/>
          <c:tx>
            <c:strRef>
              <c:f>Graphs!$A$39</c:f>
              <c:strCache>
                <c:ptCount val="1"/>
                <c:pt idx="0">
                  <c:v>certain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Graphs!$B$33:$O$33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Graphs!$B$39:$O$39</c:f>
              <c:numCache>
                <c:formatCode>General</c:formatCode>
                <c:ptCount val="14"/>
                <c:pt idx="0">
                  <c:v>0.74576271186440679</c:v>
                </c:pt>
                <c:pt idx="1">
                  <c:v>0.48064085447263022</c:v>
                </c:pt>
                <c:pt idx="2">
                  <c:v>0.88987764182424911</c:v>
                </c:pt>
                <c:pt idx="3">
                  <c:v>1.5556307067974298</c:v>
                </c:pt>
                <c:pt idx="4">
                  <c:v>1.224749483060283</c:v>
                </c:pt>
                <c:pt idx="5">
                  <c:v>0.86824696802646084</c:v>
                </c:pt>
                <c:pt idx="6">
                  <c:v>0.9413580246913581</c:v>
                </c:pt>
                <c:pt idx="7">
                  <c:v>0.89928057553956831</c:v>
                </c:pt>
                <c:pt idx="8">
                  <c:v>0.60230885059394346</c:v>
                </c:pt>
                <c:pt idx="9">
                  <c:v>0.68576653459311188</c:v>
                </c:pt>
                <c:pt idx="10">
                  <c:v>0.82422203532380145</c:v>
                </c:pt>
                <c:pt idx="11">
                  <c:v>0.96453018046048533</c:v>
                </c:pt>
                <c:pt idx="12">
                  <c:v>1.0086746015735324</c:v>
                </c:pt>
                <c:pt idx="13">
                  <c:v>1.0236498411577832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A-4DFE-86C9-A35F39F0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595183"/>
        <c:axId val="1288244687"/>
      </c:lineChart>
      <c:dateAx>
        <c:axId val="13875951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244687"/>
        <c:crosses val="autoZero"/>
        <c:auto val="1"/>
        <c:lblOffset val="100"/>
        <c:baseTimeUnit val="days"/>
      </c:dateAx>
      <c:valAx>
        <c:axId val="12882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Murphy</a:t>
            </a:r>
            <a:r>
              <a:rPr lang="en-US" baseline="0"/>
              <a:t> Perceptive, Biological, and Relativity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21041119860018E-2"/>
          <c:y val="0.19990740740740739"/>
          <c:w val="0.87811811023622044"/>
          <c:h val="0.5101706036745407"/>
        </c:manualLayout>
      </c:layout>
      <c:lineChart>
        <c:grouping val="standard"/>
        <c:varyColors val="0"/>
        <c:ser>
          <c:idx val="0"/>
          <c:order val="0"/>
          <c:tx>
            <c:strRef>
              <c:f>Graphs!$A$46</c:f>
              <c:strCache>
                <c:ptCount val="1"/>
                <c:pt idx="0">
                  <c:v>percept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Graphs!$B$45:$O$45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Graphs!$B$46:$O$46</c:f>
              <c:numCache>
                <c:formatCode>General</c:formatCode>
                <c:ptCount val="14"/>
                <c:pt idx="0">
                  <c:v>0.61016949152542377</c:v>
                </c:pt>
                <c:pt idx="1">
                  <c:v>0.13351134846461948</c:v>
                </c:pt>
                <c:pt idx="2">
                  <c:v>0.11123470522803114</c:v>
                </c:pt>
                <c:pt idx="3">
                  <c:v>0.13527223537368954</c:v>
                </c:pt>
                <c:pt idx="4">
                  <c:v>0.34992842373150945</c:v>
                </c:pt>
                <c:pt idx="5">
                  <c:v>0.22050716648291069</c:v>
                </c:pt>
                <c:pt idx="6">
                  <c:v>0.44753086419753085</c:v>
                </c:pt>
                <c:pt idx="7">
                  <c:v>0.47416612164813599</c:v>
                </c:pt>
                <c:pt idx="8">
                  <c:v>0.36807763091852103</c:v>
                </c:pt>
                <c:pt idx="9">
                  <c:v>0.5181347150259068</c:v>
                </c:pt>
                <c:pt idx="10">
                  <c:v>0.43734230445752736</c:v>
                </c:pt>
                <c:pt idx="11">
                  <c:v>0.43559427504667086</c:v>
                </c:pt>
                <c:pt idx="12">
                  <c:v>0.22190841234617711</c:v>
                </c:pt>
                <c:pt idx="13">
                  <c:v>0.3882809742322626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1-4CE5-9EE5-E578BC910774}"/>
            </c:ext>
          </c:extLst>
        </c:ser>
        <c:ser>
          <c:idx val="1"/>
          <c:order val="1"/>
          <c:tx>
            <c:strRef>
              <c:f>Graphs!$A$47</c:f>
              <c:strCache>
                <c:ptCount val="1"/>
                <c:pt idx="0">
                  <c:v>bio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Graphs!$B$45:$O$45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Graphs!$B$47:$O$47</c:f>
              <c:numCache>
                <c:formatCode>General</c:formatCode>
                <c:ptCount val="14"/>
                <c:pt idx="0">
                  <c:v>0.13559322033898305</c:v>
                </c:pt>
                <c:pt idx="1">
                  <c:v>0.53404539385847793</c:v>
                </c:pt>
                <c:pt idx="2">
                  <c:v>0.77864293659621797</c:v>
                </c:pt>
                <c:pt idx="3">
                  <c:v>0.98072370645924922</c:v>
                </c:pt>
                <c:pt idx="4">
                  <c:v>0.8430093844440909</c:v>
                </c:pt>
                <c:pt idx="5">
                  <c:v>0.9371554575523704</c:v>
                </c:pt>
                <c:pt idx="6">
                  <c:v>0.95679012345679015</c:v>
                </c:pt>
                <c:pt idx="7">
                  <c:v>1.1608894702419883</c:v>
                </c:pt>
                <c:pt idx="8">
                  <c:v>1.1209636941609502</c:v>
                </c:pt>
                <c:pt idx="9">
                  <c:v>0.94483389210606517</c:v>
                </c:pt>
                <c:pt idx="10">
                  <c:v>1.0597140454163161</c:v>
                </c:pt>
                <c:pt idx="11">
                  <c:v>1.3223397635345364</c:v>
                </c:pt>
                <c:pt idx="12">
                  <c:v>1.0490215856364737</c:v>
                </c:pt>
                <c:pt idx="13">
                  <c:v>0.75891281327214966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1-4CE5-9EE5-E578BC910774}"/>
            </c:ext>
          </c:extLst>
        </c:ser>
        <c:ser>
          <c:idx val="2"/>
          <c:order val="2"/>
          <c:tx>
            <c:strRef>
              <c:f>Graphs!$A$48</c:f>
              <c:strCache>
                <c:ptCount val="1"/>
                <c:pt idx="0">
                  <c:v>relativ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Graphs!$B$45:$O$45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Graphs!$B$48:$O$48</c:f>
              <c:numCache>
                <c:formatCode>General</c:formatCode>
                <c:ptCount val="14"/>
                <c:pt idx="0">
                  <c:v>7.6610169491525424</c:v>
                </c:pt>
                <c:pt idx="1">
                  <c:v>7.6101468624833108</c:v>
                </c:pt>
                <c:pt idx="2">
                  <c:v>7.2302558398220249</c:v>
                </c:pt>
                <c:pt idx="3">
                  <c:v>6.5268853567805207</c:v>
                </c:pt>
                <c:pt idx="4">
                  <c:v>6.3146174646095119</c:v>
                </c:pt>
                <c:pt idx="5">
                  <c:v>6.3947078280044103</c:v>
                </c:pt>
                <c:pt idx="6">
                  <c:v>6.867283950617284</c:v>
                </c:pt>
                <c:pt idx="7">
                  <c:v>7.0797907128842379</c:v>
                </c:pt>
                <c:pt idx="8">
                  <c:v>7.4619374268027432</c:v>
                </c:pt>
                <c:pt idx="9">
                  <c:v>6.8119475769582438</c:v>
                </c:pt>
                <c:pt idx="10">
                  <c:v>7.4516400336417155</c:v>
                </c:pt>
                <c:pt idx="11">
                  <c:v>7.5451151213441188</c:v>
                </c:pt>
                <c:pt idx="12">
                  <c:v>6.5765584022594314</c:v>
                </c:pt>
                <c:pt idx="13">
                  <c:v>7.2008471584892337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1-4CE5-9EE5-E578BC910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47951"/>
        <c:axId val="1221462207"/>
      </c:lineChart>
      <c:dateAx>
        <c:axId val="1281647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62207"/>
        <c:crosses val="autoZero"/>
        <c:auto val="1"/>
        <c:lblOffset val="100"/>
        <c:baseTimeUnit val="days"/>
      </c:dateAx>
      <c:valAx>
        <c:axId val="12214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4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Murphy</a:t>
            </a:r>
            <a:r>
              <a:rPr lang="en-US" baseline="0"/>
              <a:t> Tangibles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Graphs!$A$55</c:f>
              <c:strCache>
                <c:ptCount val="1"/>
                <c:pt idx="0">
                  <c:v>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Graphs!$B$54:$O$54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Graphs!$B$55:$O$55</c:f>
              <c:numCache>
                <c:formatCode>General</c:formatCode>
                <c:ptCount val="14"/>
                <c:pt idx="0">
                  <c:v>1.423728813559322</c:v>
                </c:pt>
                <c:pt idx="1">
                  <c:v>3.5246995994659547</c:v>
                </c:pt>
                <c:pt idx="2">
                  <c:v>1.3348164627363739</c:v>
                </c:pt>
                <c:pt idx="3">
                  <c:v>1.8599932363882312</c:v>
                </c:pt>
                <c:pt idx="4">
                  <c:v>2.3699697789088594</c:v>
                </c:pt>
                <c:pt idx="5">
                  <c:v>1.6400220507166483</c:v>
                </c:pt>
                <c:pt idx="6">
                  <c:v>1.6358024691358026</c:v>
                </c:pt>
                <c:pt idx="7">
                  <c:v>1.471550032701112</c:v>
                </c:pt>
                <c:pt idx="8">
                  <c:v>1.890580558808767</c:v>
                </c:pt>
                <c:pt idx="9">
                  <c:v>1.7677537336177995</c:v>
                </c:pt>
                <c:pt idx="10">
                  <c:v>1.900756938603869</c:v>
                </c:pt>
                <c:pt idx="11">
                  <c:v>1.4467952706907281</c:v>
                </c:pt>
                <c:pt idx="12">
                  <c:v>1.7752672987694169</c:v>
                </c:pt>
                <c:pt idx="13">
                  <c:v>1.6943169784680552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B-4E4E-A8D2-3E4C44ECFE56}"/>
            </c:ext>
          </c:extLst>
        </c:ser>
        <c:ser>
          <c:idx val="1"/>
          <c:order val="1"/>
          <c:tx>
            <c:strRef>
              <c:f>Graphs!$A$56</c:f>
              <c:strCache>
                <c:ptCount val="1"/>
                <c:pt idx="0">
                  <c:v>achieve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Graphs!$B$54:$O$54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Graphs!$B$56:$O$56</c:f>
              <c:numCache>
                <c:formatCode>General</c:formatCode>
                <c:ptCount val="14"/>
                <c:pt idx="0">
                  <c:v>1.8305084745762712</c:v>
                </c:pt>
                <c:pt idx="1">
                  <c:v>1.6555407209612818</c:v>
                </c:pt>
                <c:pt idx="2">
                  <c:v>1.1123470522803114</c:v>
                </c:pt>
                <c:pt idx="3">
                  <c:v>1.0821778829895163</c:v>
                </c:pt>
                <c:pt idx="4">
                  <c:v>1.2724669953873071</c:v>
                </c:pt>
                <c:pt idx="5">
                  <c:v>1.00606394707828</c:v>
                </c:pt>
                <c:pt idx="6">
                  <c:v>1.2191358024691357</c:v>
                </c:pt>
                <c:pt idx="7">
                  <c:v>1.3243950294310005</c:v>
                </c:pt>
                <c:pt idx="8">
                  <c:v>1.2882717082148234</c:v>
                </c:pt>
                <c:pt idx="9">
                  <c:v>1.2953367875647668</c:v>
                </c:pt>
                <c:pt idx="10">
                  <c:v>1.3288477712363329</c:v>
                </c:pt>
                <c:pt idx="11">
                  <c:v>1.1512134411947728</c:v>
                </c:pt>
                <c:pt idx="12">
                  <c:v>1.3717974581400041</c:v>
                </c:pt>
                <c:pt idx="13">
                  <c:v>1.3236851394281679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B-4E4E-A8D2-3E4C44ECFE56}"/>
            </c:ext>
          </c:extLst>
        </c:ser>
        <c:ser>
          <c:idx val="2"/>
          <c:order val="2"/>
          <c:tx>
            <c:strRef>
              <c:f>Graphs!$A$57</c:f>
              <c:strCache>
                <c:ptCount val="1"/>
                <c:pt idx="0">
                  <c:v>leisure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Graphs!$B$54:$O$54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Graphs!$B$57:$O$57</c:f>
              <c:numCache>
                <c:formatCode>General</c:formatCode>
                <c:ptCount val="14"/>
                <c:pt idx="0">
                  <c:v>0.33898305084745761</c:v>
                </c:pt>
                <c:pt idx="1">
                  <c:v>0.13351134846461948</c:v>
                </c:pt>
                <c:pt idx="2">
                  <c:v>0.44493882091212456</c:v>
                </c:pt>
                <c:pt idx="3">
                  <c:v>0.30436252959080151</c:v>
                </c:pt>
                <c:pt idx="4">
                  <c:v>0.49308096071258151</c:v>
                </c:pt>
                <c:pt idx="5">
                  <c:v>0.38588754134509368</c:v>
                </c:pt>
                <c:pt idx="6">
                  <c:v>0.40123456790123457</c:v>
                </c:pt>
                <c:pt idx="7">
                  <c:v>0.35971223021582738</c:v>
                </c:pt>
                <c:pt idx="8">
                  <c:v>0.38480843232390827</c:v>
                </c:pt>
                <c:pt idx="9">
                  <c:v>0.28954587016153616</c:v>
                </c:pt>
                <c:pt idx="10">
                  <c:v>0.52144659377628266</c:v>
                </c:pt>
                <c:pt idx="11">
                  <c:v>0.52893590541381452</c:v>
                </c:pt>
                <c:pt idx="12">
                  <c:v>0.42364333266088361</c:v>
                </c:pt>
                <c:pt idx="13">
                  <c:v>0.30003529827038478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B-4E4E-A8D2-3E4C44ECFE56}"/>
            </c:ext>
          </c:extLst>
        </c:ser>
        <c:ser>
          <c:idx val="3"/>
          <c:order val="3"/>
          <c:tx>
            <c:strRef>
              <c:f>Graphs!$A$58</c:f>
              <c:strCache>
                <c:ptCount val="1"/>
                <c:pt idx="0">
                  <c:v>home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Graphs!$B$54:$O$54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Graphs!$B$58:$O$58</c:f>
              <c:numCache>
                <c:formatCode>General</c:formatCode>
                <c:ptCount val="14"/>
                <c:pt idx="0">
                  <c:v>0.47457627118644063</c:v>
                </c:pt>
                <c:pt idx="1">
                  <c:v>0.32042723631508674</c:v>
                </c:pt>
                <c:pt idx="2">
                  <c:v>0.55617352614015569</c:v>
                </c:pt>
                <c:pt idx="3">
                  <c:v>0.23672641190395671</c:v>
                </c:pt>
                <c:pt idx="4">
                  <c:v>0.50898679815492287</c:v>
                </c:pt>
                <c:pt idx="5">
                  <c:v>0.52370452039691284</c:v>
                </c:pt>
                <c:pt idx="6">
                  <c:v>0.64814814814814814</c:v>
                </c:pt>
                <c:pt idx="7">
                  <c:v>0.40876389797253104</c:v>
                </c:pt>
                <c:pt idx="8">
                  <c:v>0.43500083654007027</c:v>
                </c:pt>
                <c:pt idx="9">
                  <c:v>0.60957025297165501</c:v>
                </c:pt>
                <c:pt idx="10">
                  <c:v>0.21867115222876368</c:v>
                </c:pt>
                <c:pt idx="11">
                  <c:v>0.15556938394523959</c:v>
                </c:pt>
                <c:pt idx="12">
                  <c:v>0.34294936453500102</c:v>
                </c:pt>
                <c:pt idx="13">
                  <c:v>0.2117896223085069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B-4E4E-A8D2-3E4C44ECFE56}"/>
            </c:ext>
          </c:extLst>
        </c:ser>
        <c:ser>
          <c:idx val="4"/>
          <c:order val="4"/>
          <c:tx>
            <c:strRef>
              <c:f>Graphs!$A$59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Graphs!$B$54:$O$54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Graphs!$B$59:$O$59</c:f>
              <c:numCache>
                <c:formatCode>General</c:formatCode>
                <c:ptCount val="14"/>
                <c:pt idx="0">
                  <c:v>0.61016949152542377</c:v>
                </c:pt>
                <c:pt idx="1">
                  <c:v>2.8037383177570092</c:v>
                </c:pt>
                <c:pt idx="2">
                  <c:v>0.55617352614015569</c:v>
                </c:pt>
                <c:pt idx="3">
                  <c:v>0.37199864727764625</c:v>
                </c:pt>
                <c:pt idx="4">
                  <c:v>0.82710354700174971</c:v>
                </c:pt>
                <c:pt idx="5">
                  <c:v>0.5926130099228224</c:v>
                </c:pt>
                <c:pt idx="6">
                  <c:v>0.5092592592592593</c:v>
                </c:pt>
                <c:pt idx="7">
                  <c:v>0.45781556572923476</c:v>
                </c:pt>
                <c:pt idx="8">
                  <c:v>0.46846243935084492</c:v>
                </c:pt>
                <c:pt idx="9">
                  <c:v>0.56385248399878085</c:v>
                </c:pt>
                <c:pt idx="10">
                  <c:v>0.53826745164003365</c:v>
                </c:pt>
                <c:pt idx="11">
                  <c:v>0.43559427504667086</c:v>
                </c:pt>
                <c:pt idx="12">
                  <c:v>0.38329634859794232</c:v>
                </c:pt>
                <c:pt idx="13">
                  <c:v>0.42357924461701379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3B-4E4E-A8D2-3E4C44ECFE56}"/>
            </c:ext>
          </c:extLst>
        </c:ser>
        <c:ser>
          <c:idx val="5"/>
          <c:order val="5"/>
          <c:tx>
            <c:strRef>
              <c:f>Graphs!$A$60</c:f>
              <c:strCache>
                <c:ptCount val="1"/>
                <c:pt idx="0">
                  <c:v>relig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Graphs!$B$54:$O$54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Graphs!$B$60:$O$60</c:f>
              <c:numCache>
                <c:formatCode>General</c:formatCode>
                <c:ptCount val="14"/>
                <c:pt idx="0">
                  <c:v>0.2711864406779661</c:v>
                </c:pt>
                <c:pt idx="1">
                  <c:v>5.3404539385847799E-2</c:v>
                </c:pt>
                <c:pt idx="2">
                  <c:v>0</c:v>
                </c:pt>
                <c:pt idx="3">
                  <c:v>3.3818058843422386E-2</c:v>
                </c:pt>
                <c:pt idx="4">
                  <c:v>0.14315253698107205</c:v>
                </c:pt>
                <c:pt idx="5">
                  <c:v>6.8908489525909583E-2</c:v>
                </c:pt>
                <c:pt idx="6">
                  <c:v>3.0864197530864196E-2</c:v>
                </c:pt>
                <c:pt idx="7">
                  <c:v>0.16350555918901241</c:v>
                </c:pt>
                <c:pt idx="8">
                  <c:v>0.13384641124309854</c:v>
                </c:pt>
                <c:pt idx="9">
                  <c:v>0.13715330691862238</c:v>
                </c:pt>
                <c:pt idx="10">
                  <c:v>5.0462573591253154E-2</c:v>
                </c:pt>
                <c:pt idx="11">
                  <c:v>4.667081518357187E-2</c:v>
                </c:pt>
                <c:pt idx="12">
                  <c:v>0.10086746015735323</c:v>
                </c:pt>
                <c:pt idx="13">
                  <c:v>5.2947405577126724E-2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3B-4E4E-A8D2-3E4C44ECFE56}"/>
            </c:ext>
          </c:extLst>
        </c:ser>
        <c:ser>
          <c:idx val="6"/>
          <c:order val="6"/>
          <c:tx>
            <c:strRef>
              <c:f>Graphs!$A$61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Graphs!$B$54:$O$54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Graphs!$B$61:$O$61</c:f>
              <c:numCache>
                <c:formatCode>General</c:formatCode>
                <c:ptCount val="14"/>
                <c:pt idx="0">
                  <c:v>6.7796610169491525E-2</c:v>
                </c:pt>
                <c:pt idx="1">
                  <c:v>2.67022696929239E-2</c:v>
                </c:pt>
                <c:pt idx="2">
                  <c:v>0</c:v>
                </c:pt>
                <c:pt idx="3">
                  <c:v>0.10145417653026716</c:v>
                </c:pt>
                <c:pt idx="4">
                  <c:v>6.3623349769365359E-2</c:v>
                </c:pt>
                <c:pt idx="5">
                  <c:v>9.6471885336273419E-2</c:v>
                </c:pt>
                <c:pt idx="6">
                  <c:v>0.16975308641975309</c:v>
                </c:pt>
                <c:pt idx="7">
                  <c:v>0.16350555918901241</c:v>
                </c:pt>
                <c:pt idx="8">
                  <c:v>3.3461602810774635E-2</c:v>
                </c:pt>
                <c:pt idx="9">
                  <c:v>9.1435537945748255E-2</c:v>
                </c:pt>
                <c:pt idx="10">
                  <c:v>1.6820857863751051E-2</c:v>
                </c:pt>
                <c:pt idx="11">
                  <c:v>0.10889856876166772</c:v>
                </c:pt>
                <c:pt idx="12">
                  <c:v>6.052047609441194E-2</c:v>
                </c:pt>
                <c:pt idx="13">
                  <c:v>7.0596540769502295E-2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3B-4E4E-A8D2-3E4C44ECFE56}"/>
            </c:ext>
          </c:extLst>
        </c:ser>
        <c:ser>
          <c:idx val="7"/>
          <c:order val="7"/>
          <c:tx>
            <c:strRef>
              <c:f>Graphs!$A$62</c:f>
              <c:strCache>
                <c:ptCount val="1"/>
                <c:pt idx="0">
                  <c:v>family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Graphs!$B$54:$O$54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Graphs!$B$62:$O$62</c:f>
              <c:numCache>
                <c:formatCode>General</c:formatCode>
                <c:ptCount val="14"/>
                <c:pt idx="0">
                  <c:v>0.20338983050847459</c:v>
                </c:pt>
                <c:pt idx="1">
                  <c:v>8.0106809078771685E-2</c:v>
                </c:pt>
                <c:pt idx="2">
                  <c:v>0</c:v>
                </c:pt>
                <c:pt idx="3">
                  <c:v>0.10145417653026716</c:v>
                </c:pt>
                <c:pt idx="4">
                  <c:v>0.15905837442341339</c:v>
                </c:pt>
                <c:pt idx="5">
                  <c:v>0.2067254685777288</c:v>
                </c:pt>
                <c:pt idx="6">
                  <c:v>0.15432098765432098</c:v>
                </c:pt>
                <c:pt idx="7">
                  <c:v>0.26160889470241988</c:v>
                </c:pt>
                <c:pt idx="8">
                  <c:v>0.15057721264848586</c:v>
                </c:pt>
                <c:pt idx="9">
                  <c:v>0.30478512648582751</c:v>
                </c:pt>
                <c:pt idx="10">
                  <c:v>0.13456686291000841</c:v>
                </c:pt>
                <c:pt idx="11">
                  <c:v>0.21779713752333543</c:v>
                </c:pt>
                <c:pt idx="12">
                  <c:v>0.4639903167238249</c:v>
                </c:pt>
                <c:pt idx="13">
                  <c:v>0.2117896223085069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3B-4E4E-A8D2-3E4C44ECFE56}"/>
            </c:ext>
          </c:extLst>
        </c:ser>
        <c:ser>
          <c:idx val="8"/>
          <c:order val="8"/>
          <c:tx>
            <c:strRef>
              <c:f>Graphs!$A$63</c:f>
              <c:strCache>
                <c:ptCount val="1"/>
                <c:pt idx="0">
                  <c:v>friend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Graphs!$B$54:$O$54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Graphs!$B$63:$O$63</c:f>
              <c:numCache>
                <c:formatCode>General</c:formatCode>
                <c:ptCount val="14"/>
                <c:pt idx="0">
                  <c:v>0</c:v>
                </c:pt>
                <c:pt idx="1">
                  <c:v>2.67022696929239E-2</c:v>
                </c:pt>
                <c:pt idx="2">
                  <c:v>0</c:v>
                </c:pt>
                <c:pt idx="3">
                  <c:v>0.10145417653026716</c:v>
                </c:pt>
                <c:pt idx="4">
                  <c:v>0.12724669953873072</c:v>
                </c:pt>
                <c:pt idx="5">
                  <c:v>0.16538037486218302</c:v>
                </c:pt>
                <c:pt idx="6">
                  <c:v>0.1388888888888889</c:v>
                </c:pt>
                <c:pt idx="7">
                  <c:v>6.540222367560497E-2</c:v>
                </c:pt>
                <c:pt idx="8">
                  <c:v>8.3654007026936594E-2</c:v>
                </c:pt>
                <c:pt idx="9">
                  <c:v>0.16763181956720513</c:v>
                </c:pt>
                <c:pt idx="10">
                  <c:v>0.13456686291000841</c:v>
                </c:pt>
                <c:pt idx="11">
                  <c:v>0.10889856876166772</c:v>
                </c:pt>
                <c:pt idx="12">
                  <c:v>0.10086746015735323</c:v>
                </c:pt>
                <c:pt idx="13">
                  <c:v>8.8245675961877865E-2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3B-4E4E-A8D2-3E4C44ECFE56}"/>
            </c:ext>
          </c:extLst>
        </c:ser>
        <c:ser>
          <c:idx val="9"/>
          <c:order val="9"/>
          <c:tx>
            <c:strRef>
              <c:f>Graphs!$A$64</c:f>
              <c:strCache>
                <c:ptCount val="1"/>
                <c:pt idx="0">
                  <c:v>humans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Graphs!$B$54:$O$54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Graphs!$B$64:$O$64</c:f>
              <c:numCache>
                <c:formatCode>General</c:formatCode>
                <c:ptCount val="14"/>
                <c:pt idx="0">
                  <c:v>0.33898305084745761</c:v>
                </c:pt>
                <c:pt idx="1">
                  <c:v>0.29372496662216291</c:v>
                </c:pt>
                <c:pt idx="2">
                  <c:v>1.1123470522803114</c:v>
                </c:pt>
                <c:pt idx="3">
                  <c:v>0.74399729455529251</c:v>
                </c:pt>
                <c:pt idx="4">
                  <c:v>0.2703992365198028</c:v>
                </c:pt>
                <c:pt idx="5">
                  <c:v>0.27563395810363833</c:v>
                </c:pt>
                <c:pt idx="6">
                  <c:v>0.21604938271604937</c:v>
                </c:pt>
                <c:pt idx="7">
                  <c:v>0.45781556572923476</c:v>
                </c:pt>
                <c:pt idx="8">
                  <c:v>0.31788522670235908</c:v>
                </c:pt>
                <c:pt idx="9">
                  <c:v>0.28954587016153616</c:v>
                </c:pt>
                <c:pt idx="10">
                  <c:v>0.3027754415475189</c:v>
                </c:pt>
                <c:pt idx="11">
                  <c:v>0.17112632233976355</c:v>
                </c:pt>
                <c:pt idx="12">
                  <c:v>0.26225539640911844</c:v>
                </c:pt>
                <c:pt idx="13">
                  <c:v>0.28238616307800918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3B-4E4E-A8D2-3E4C44ECFE56}"/>
            </c:ext>
          </c:extLst>
        </c:ser>
        <c:ser>
          <c:idx val="10"/>
          <c:order val="10"/>
          <c:tx>
            <c:strRef>
              <c:f>Graphs!$A$65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Graphs!$B$54:$O$54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Graphs!$B$65:$O$65</c:f>
              <c:numCache>
                <c:formatCode>General</c:formatCode>
                <c:ptCount val="14"/>
                <c:pt idx="0">
                  <c:v>6.7796610169491525E-2</c:v>
                </c:pt>
                <c:pt idx="1">
                  <c:v>0.34712950600801068</c:v>
                </c:pt>
                <c:pt idx="2">
                  <c:v>0.55617352614015569</c:v>
                </c:pt>
                <c:pt idx="3">
                  <c:v>0.84545147108555962</c:v>
                </c:pt>
                <c:pt idx="4">
                  <c:v>0.66804517257833629</c:v>
                </c:pt>
                <c:pt idx="5">
                  <c:v>0.71664829106945982</c:v>
                </c:pt>
                <c:pt idx="6">
                  <c:v>0.67901234567901236</c:v>
                </c:pt>
                <c:pt idx="7">
                  <c:v>0.67037279267495087</c:v>
                </c:pt>
                <c:pt idx="8">
                  <c:v>0.81980926886397865</c:v>
                </c:pt>
                <c:pt idx="9">
                  <c:v>0.79244132886315144</c:v>
                </c:pt>
                <c:pt idx="10">
                  <c:v>0.90832632464255669</c:v>
                </c:pt>
                <c:pt idx="11">
                  <c:v>1.2134411947728687</c:v>
                </c:pt>
                <c:pt idx="12">
                  <c:v>0.76659269719588463</c:v>
                </c:pt>
                <c:pt idx="13">
                  <c:v>0.5824214613483939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3B-4E4E-A8D2-3E4C44ECF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100543"/>
        <c:axId val="1112633695"/>
      </c:lineChart>
      <c:dateAx>
        <c:axId val="12911005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33695"/>
        <c:crosses val="autoZero"/>
        <c:auto val="1"/>
        <c:lblOffset val="100"/>
        <c:baseTimeUnit val="days"/>
      </c:dateAx>
      <c:valAx>
        <c:axId val="1112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0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388620</xdr:colOff>
      <xdr:row>0</xdr:row>
      <xdr:rowOff>121920</xdr:rowOff>
    </xdr:from>
    <xdr:to>
      <xdr:col>25</xdr:col>
      <xdr:colOff>83820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23F64-9080-4E1A-9536-ABDA995C2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586740</xdr:colOff>
      <xdr:row>14</xdr:row>
      <xdr:rowOff>179070</xdr:rowOff>
    </xdr:from>
    <xdr:to>
      <xdr:col>23</xdr:col>
      <xdr:colOff>281940</xdr:colOff>
      <xdr:row>29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FE313-DB8C-47F3-82A1-C9E9C44A1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586740</xdr:colOff>
      <xdr:row>29</xdr:row>
      <xdr:rowOff>171450</xdr:rowOff>
    </xdr:from>
    <xdr:to>
      <xdr:col>23</xdr:col>
      <xdr:colOff>281940</xdr:colOff>
      <xdr:row>44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66B3A-FDC5-44C0-B34E-7AC3B321A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358140</xdr:colOff>
      <xdr:row>44</xdr:row>
      <xdr:rowOff>171450</xdr:rowOff>
    </xdr:from>
    <xdr:to>
      <xdr:col>25</xdr:col>
      <xdr:colOff>53340</xdr:colOff>
      <xdr:row>59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0AAE7F-D26E-4D85-A823-BFE1D0EC7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571500</xdr:colOff>
      <xdr:row>59</xdr:row>
      <xdr:rowOff>156210</xdr:rowOff>
    </xdr:from>
    <xdr:to>
      <xdr:col>23</xdr:col>
      <xdr:colOff>266700</xdr:colOff>
      <xdr:row>74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DE417-2A3A-4F80-9C25-B60923DB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74</xdr:row>
      <xdr:rowOff>179070</xdr:rowOff>
    </xdr:from>
    <xdr:to>
      <xdr:col>23</xdr:col>
      <xdr:colOff>266700</xdr:colOff>
      <xdr:row>89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C4E940-C944-42E7-9C92-00E96C4A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6C49-2B56-4622-9117-EB8718797C1E}">
  <dimension ref="A1:V67"/>
  <sheetViews>
    <sheetView workbookViewId="0">
      <selection activeCell="K29" sqref="K29"/>
    </sheetView>
  </sheetViews>
  <sheetFormatPr defaultRowHeight="14.4" x14ac:dyDescent="0.3"/>
  <sheetData>
    <row r="1" spans="1:17" ht="15" thickBot="1" x14ac:dyDescent="0.35">
      <c r="B1" s="6">
        <v>43883</v>
      </c>
      <c r="C1" s="6">
        <v>43890</v>
      </c>
      <c r="D1" s="4">
        <v>43897</v>
      </c>
      <c r="E1" s="4">
        <v>43904</v>
      </c>
      <c r="F1" s="4">
        <v>43911</v>
      </c>
      <c r="G1" s="4">
        <v>43918</v>
      </c>
      <c r="H1" s="4">
        <v>43925</v>
      </c>
      <c r="I1" s="4">
        <v>43932</v>
      </c>
      <c r="J1" s="4">
        <v>43939</v>
      </c>
      <c r="K1" s="4">
        <v>43946</v>
      </c>
      <c r="L1" s="4">
        <v>43953</v>
      </c>
      <c r="M1" s="4">
        <v>43960</v>
      </c>
      <c r="N1" s="4">
        <v>43967</v>
      </c>
      <c r="O1" s="4">
        <v>43976</v>
      </c>
      <c r="Q1" t="s">
        <v>65</v>
      </c>
    </row>
    <row r="2" spans="1:17" ht="15" thickBot="1" x14ac:dyDescent="0.35">
      <c r="A2" t="s">
        <v>24</v>
      </c>
      <c r="B2">
        <v>27</v>
      </c>
      <c r="C2">
        <v>62</v>
      </c>
      <c r="D2" s="1">
        <v>10</v>
      </c>
      <c r="E2" s="1">
        <v>32</v>
      </c>
      <c r="F2" s="1">
        <v>80</v>
      </c>
      <c r="G2" s="1">
        <v>73</v>
      </c>
      <c r="H2" s="1">
        <v>79</v>
      </c>
      <c r="I2" s="1">
        <v>81</v>
      </c>
      <c r="J2" s="1">
        <v>77</v>
      </c>
      <c r="K2" s="1">
        <v>85</v>
      </c>
      <c r="L2" s="1">
        <v>79</v>
      </c>
      <c r="M2" s="1">
        <v>74</v>
      </c>
      <c r="N2" s="1">
        <v>68</v>
      </c>
      <c r="O2">
        <v>75</v>
      </c>
      <c r="Q2">
        <v>902</v>
      </c>
    </row>
    <row r="3" spans="1:17" x14ac:dyDescent="0.3">
      <c r="A3" t="s">
        <v>25</v>
      </c>
      <c r="B3">
        <v>14</v>
      </c>
      <c r="C3">
        <v>27</v>
      </c>
      <c r="D3" s="3">
        <v>12</v>
      </c>
      <c r="E3">
        <v>31</v>
      </c>
      <c r="F3">
        <v>60</v>
      </c>
      <c r="G3">
        <v>75</v>
      </c>
      <c r="H3">
        <v>48</v>
      </c>
      <c r="I3">
        <v>44</v>
      </c>
      <c r="J3">
        <v>70</v>
      </c>
      <c r="K3">
        <v>54</v>
      </c>
      <c r="L3">
        <v>56</v>
      </c>
      <c r="M3">
        <v>57</v>
      </c>
      <c r="N3">
        <v>46</v>
      </c>
      <c r="O3">
        <v>45</v>
      </c>
      <c r="Q3">
        <v>639</v>
      </c>
    </row>
    <row r="4" spans="1:17" x14ac:dyDescent="0.3">
      <c r="A4" t="s">
        <v>13</v>
      </c>
      <c r="B4">
        <v>50</v>
      </c>
      <c r="C4">
        <v>91</v>
      </c>
      <c r="D4">
        <v>26</v>
      </c>
      <c r="E4">
        <v>51</v>
      </c>
      <c r="F4">
        <v>138</v>
      </c>
      <c r="G4">
        <v>170</v>
      </c>
      <c r="H4">
        <v>147</v>
      </c>
      <c r="I4">
        <v>130</v>
      </c>
      <c r="J4">
        <v>127</v>
      </c>
      <c r="K4">
        <v>158</v>
      </c>
      <c r="L4">
        <v>128</v>
      </c>
      <c r="M4">
        <v>175</v>
      </c>
      <c r="N4">
        <v>130</v>
      </c>
      <c r="O4">
        <v>122</v>
      </c>
      <c r="Q4">
        <v>1643</v>
      </c>
    </row>
    <row r="5" spans="1:17" x14ac:dyDescent="0.3">
      <c r="A5" t="s">
        <v>47</v>
      </c>
      <c r="B5">
        <v>8</v>
      </c>
      <c r="C5">
        <v>9</v>
      </c>
      <c r="D5">
        <v>0</v>
      </c>
      <c r="E5">
        <v>0</v>
      </c>
      <c r="F5">
        <v>16</v>
      </c>
      <c r="G5">
        <v>17</v>
      </c>
      <c r="H5">
        <v>19</v>
      </c>
      <c r="I5">
        <v>8</v>
      </c>
      <c r="J5">
        <v>12</v>
      </c>
      <c r="K5">
        <v>21</v>
      </c>
      <c r="L5">
        <v>11</v>
      </c>
      <c r="M5">
        <v>21</v>
      </c>
      <c r="N5">
        <v>8</v>
      </c>
      <c r="O5">
        <v>10</v>
      </c>
      <c r="Q5">
        <v>160</v>
      </c>
    </row>
    <row r="6" spans="1:17" x14ac:dyDescent="0.3">
      <c r="A6" t="s">
        <v>43</v>
      </c>
      <c r="B6">
        <v>1</v>
      </c>
      <c r="C6">
        <v>1</v>
      </c>
      <c r="D6">
        <v>5</v>
      </c>
      <c r="E6">
        <v>3</v>
      </c>
      <c r="F6">
        <v>9</v>
      </c>
      <c r="G6">
        <v>8</v>
      </c>
      <c r="H6">
        <v>3</v>
      </c>
      <c r="I6">
        <v>10</v>
      </c>
      <c r="J6">
        <v>3</v>
      </c>
      <c r="K6">
        <v>1</v>
      </c>
      <c r="L6">
        <v>0</v>
      </c>
      <c r="M6">
        <v>3</v>
      </c>
      <c r="N6">
        <v>2</v>
      </c>
      <c r="O6">
        <v>8</v>
      </c>
      <c r="Q6">
        <v>57</v>
      </c>
    </row>
    <row r="7" spans="1:17" x14ac:dyDescent="0.3">
      <c r="A7" t="s">
        <v>6</v>
      </c>
      <c r="B7">
        <v>53</v>
      </c>
      <c r="C7">
        <v>96</v>
      </c>
      <c r="D7">
        <v>32</v>
      </c>
      <c r="E7">
        <v>79</v>
      </c>
      <c r="F7">
        <v>160</v>
      </c>
      <c r="G7">
        <v>178</v>
      </c>
      <c r="H7">
        <v>158</v>
      </c>
      <c r="I7">
        <v>176</v>
      </c>
      <c r="J7">
        <v>166</v>
      </c>
      <c r="K7">
        <v>165</v>
      </c>
      <c r="L7">
        <v>188</v>
      </c>
      <c r="M7">
        <v>170</v>
      </c>
      <c r="N7">
        <v>137</v>
      </c>
      <c r="O7">
        <v>144</v>
      </c>
      <c r="Q7">
        <v>1902</v>
      </c>
    </row>
    <row r="8" spans="1:17" x14ac:dyDescent="0.3">
      <c r="A8" t="s">
        <v>62</v>
      </c>
      <c r="B8">
        <v>0</v>
      </c>
      <c r="C8">
        <v>0</v>
      </c>
      <c r="D8">
        <v>0</v>
      </c>
      <c r="E8">
        <v>0</v>
      </c>
      <c r="F8">
        <v>2</v>
      </c>
      <c r="G8">
        <v>2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2</v>
      </c>
      <c r="O8">
        <v>2</v>
      </c>
      <c r="Q8">
        <v>10</v>
      </c>
    </row>
    <row r="9" spans="1:17" x14ac:dyDescent="0.3">
      <c r="A9" t="s">
        <v>9</v>
      </c>
      <c r="B9">
        <v>32</v>
      </c>
      <c r="C9">
        <v>78</v>
      </c>
      <c r="D9">
        <v>25</v>
      </c>
      <c r="E9">
        <v>91</v>
      </c>
      <c r="F9">
        <v>195</v>
      </c>
      <c r="G9">
        <v>217</v>
      </c>
      <c r="H9">
        <v>200</v>
      </c>
      <c r="I9">
        <v>175</v>
      </c>
      <c r="J9">
        <v>194</v>
      </c>
      <c r="K9">
        <v>200</v>
      </c>
      <c r="L9">
        <v>156</v>
      </c>
      <c r="M9">
        <v>176</v>
      </c>
      <c r="N9">
        <v>127</v>
      </c>
      <c r="O9">
        <v>160</v>
      </c>
      <c r="Q9">
        <v>2026</v>
      </c>
    </row>
    <row r="10" spans="1:17" x14ac:dyDescent="0.3">
      <c r="A10" t="s">
        <v>28</v>
      </c>
      <c r="B10">
        <v>2</v>
      </c>
      <c r="C10">
        <v>20</v>
      </c>
      <c r="D10">
        <v>7</v>
      </c>
      <c r="E10">
        <v>29</v>
      </c>
      <c r="F10">
        <v>53</v>
      </c>
      <c r="G10">
        <v>68</v>
      </c>
      <c r="H10">
        <v>62</v>
      </c>
      <c r="I10">
        <v>71</v>
      </c>
      <c r="J10">
        <v>67</v>
      </c>
      <c r="K10">
        <v>62</v>
      </c>
      <c r="L10">
        <v>63</v>
      </c>
      <c r="M10">
        <v>85</v>
      </c>
      <c r="N10">
        <v>52</v>
      </c>
      <c r="O10">
        <v>43</v>
      </c>
      <c r="Q10">
        <v>684</v>
      </c>
    </row>
    <row r="11" spans="1:17" x14ac:dyDescent="0.3">
      <c r="A11" t="s">
        <v>50</v>
      </c>
      <c r="B11">
        <v>0</v>
      </c>
      <c r="C11">
        <v>2</v>
      </c>
      <c r="D11">
        <v>2</v>
      </c>
      <c r="E11">
        <v>2</v>
      </c>
      <c r="F11">
        <v>5</v>
      </c>
      <c r="G11">
        <v>8</v>
      </c>
      <c r="H11">
        <v>7</v>
      </c>
      <c r="I11">
        <v>17</v>
      </c>
      <c r="J11">
        <v>12</v>
      </c>
      <c r="K11">
        <v>6</v>
      </c>
      <c r="L11">
        <v>5</v>
      </c>
      <c r="M11">
        <v>4</v>
      </c>
      <c r="N11">
        <v>0</v>
      </c>
      <c r="O11">
        <v>10</v>
      </c>
      <c r="Q11">
        <v>80</v>
      </c>
    </row>
    <row r="12" spans="1:17" x14ac:dyDescent="0.3">
      <c r="A12" t="s">
        <v>31</v>
      </c>
      <c r="B12">
        <v>8</v>
      </c>
      <c r="C12">
        <v>31</v>
      </c>
      <c r="D12">
        <v>4</v>
      </c>
      <c r="E12">
        <v>20</v>
      </c>
      <c r="F12">
        <v>43</v>
      </c>
      <c r="G12">
        <v>49</v>
      </c>
      <c r="H12">
        <v>36</v>
      </c>
      <c r="I12">
        <v>26</v>
      </c>
      <c r="J12">
        <v>35</v>
      </c>
      <c r="K12">
        <v>42</v>
      </c>
      <c r="L12">
        <v>41</v>
      </c>
      <c r="M12">
        <v>32</v>
      </c>
      <c r="N12">
        <v>31</v>
      </c>
      <c r="O12">
        <v>48</v>
      </c>
      <c r="Q12">
        <v>446</v>
      </c>
    </row>
    <row r="13" spans="1:17" x14ac:dyDescent="0.3">
      <c r="A13" t="s">
        <v>23</v>
      </c>
      <c r="B13">
        <v>11</v>
      </c>
      <c r="C13">
        <v>18</v>
      </c>
      <c r="D13">
        <v>8</v>
      </c>
      <c r="E13">
        <v>46</v>
      </c>
      <c r="F13">
        <v>77</v>
      </c>
      <c r="G13">
        <v>63</v>
      </c>
      <c r="H13">
        <v>61</v>
      </c>
      <c r="I13">
        <v>55</v>
      </c>
      <c r="J13">
        <v>36</v>
      </c>
      <c r="K13">
        <v>45</v>
      </c>
      <c r="L13">
        <v>49</v>
      </c>
      <c r="M13">
        <v>62</v>
      </c>
      <c r="N13">
        <v>50</v>
      </c>
      <c r="O13">
        <v>58</v>
      </c>
      <c r="Q13">
        <v>639</v>
      </c>
    </row>
    <row r="14" spans="1:17" x14ac:dyDescent="0.3">
      <c r="A14" t="s">
        <v>2</v>
      </c>
      <c r="B14">
        <v>87</v>
      </c>
      <c r="C14">
        <v>204</v>
      </c>
      <c r="D14">
        <v>55</v>
      </c>
      <c r="E14">
        <v>207</v>
      </c>
      <c r="F14">
        <v>411</v>
      </c>
      <c r="G14">
        <v>470</v>
      </c>
      <c r="H14">
        <v>375</v>
      </c>
      <c r="I14">
        <v>344</v>
      </c>
      <c r="J14">
        <v>324</v>
      </c>
      <c r="K14">
        <v>370</v>
      </c>
      <c r="L14">
        <v>355</v>
      </c>
      <c r="M14">
        <v>356</v>
      </c>
      <c r="N14">
        <v>293</v>
      </c>
      <c r="O14">
        <v>356</v>
      </c>
      <c r="Q14">
        <v>4207</v>
      </c>
    </row>
    <row r="15" spans="1:17" x14ac:dyDescent="0.3">
      <c r="A15" t="s">
        <v>15</v>
      </c>
      <c r="B15">
        <v>32</v>
      </c>
      <c r="C15">
        <v>58</v>
      </c>
      <c r="D15">
        <v>23</v>
      </c>
      <c r="E15">
        <v>63</v>
      </c>
      <c r="F15">
        <v>109</v>
      </c>
      <c r="G15">
        <v>156</v>
      </c>
      <c r="H15">
        <v>98</v>
      </c>
      <c r="I15">
        <v>108</v>
      </c>
      <c r="J15">
        <v>89</v>
      </c>
      <c r="K15">
        <v>111</v>
      </c>
      <c r="L15">
        <v>135</v>
      </c>
      <c r="M15">
        <v>99</v>
      </c>
      <c r="N15">
        <v>73</v>
      </c>
      <c r="O15">
        <v>76</v>
      </c>
      <c r="Q15">
        <v>1230</v>
      </c>
    </row>
    <row r="16" spans="1:17" x14ac:dyDescent="0.3">
      <c r="A16" t="s">
        <v>55</v>
      </c>
      <c r="B16">
        <v>1</v>
      </c>
      <c r="C16">
        <v>1</v>
      </c>
      <c r="D16">
        <v>0</v>
      </c>
      <c r="E16">
        <v>3</v>
      </c>
      <c r="F16">
        <v>4</v>
      </c>
      <c r="G16">
        <v>7</v>
      </c>
      <c r="H16">
        <v>11</v>
      </c>
      <c r="I16">
        <v>10</v>
      </c>
      <c r="J16">
        <v>2</v>
      </c>
      <c r="K16">
        <v>6</v>
      </c>
      <c r="L16">
        <v>1</v>
      </c>
      <c r="M16">
        <v>7</v>
      </c>
      <c r="N16">
        <v>3</v>
      </c>
      <c r="O16">
        <v>4</v>
      </c>
      <c r="Q16">
        <v>60</v>
      </c>
    </row>
    <row r="17" spans="1:22" x14ac:dyDescent="0.3">
      <c r="A17" t="s">
        <v>46</v>
      </c>
      <c r="B17">
        <v>3</v>
      </c>
      <c r="C17">
        <v>7</v>
      </c>
      <c r="D17">
        <v>1</v>
      </c>
      <c r="E17">
        <v>13</v>
      </c>
      <c r="F17">
        <v>25</v>
      </c>
      <c r="G17">
        <v>25</v>
      </c>
      <c r="H17">
        <v>24</v>
      </c>
      <c r="I17">
        <v>23</v>
      </c>
      <c r="J17">
        <v>26</v>
      </c>
      <c r="K17">
        <v>27</v>
      </c>
      <c r="L17">
        <v>19</v>
      </c>
      <c r="M17">
        <v>17</v>
      </c>
      <c r="N17">
        <v>6</v>
      </c>
      <c r="O17">
        <v>23</v>
      </c>
      <c r="Q17">
        <v>239</v>
      </c>
    </row>
    <row r="18" spans="1:22" x14ac:dyDescent="0.3">
      <c r="A18" t="s">
        <v>34</v>
      </c>
      <c r="B18">
        <v>10</v>
      </c>
      <c r="C18">
        <v>14</v>
      </c>
      <c r="D18">
        <v>3</v>
      </c>
      <c r="E18">
        <v>19</v>
      </c>
      <c r="F18">
        <v>32</v>
      </c>
      <c r="G18">
        <v>48</v>
      </c>
      <c r="H18">
        <v>18</v>
      </c>
      <c r="I18">
        <v>15</v>
      </c>
      <c r="J18">
        <v>22</v>
      </c>
      <c r="K18">
        <v>44</v>
      </c>
      <c r="L18">
        <v>27</v>
      </c>
      <c r="M18">
        <v>33</v>
      </c>
      <c r="N18">
        <v>25</v>
      </c>
      <c r="O18">
        <v>37</v>
      </c>
      <c r="Q18">
        <v>347</v>
      </c>
    </row>
    <row r="19" spans="1:22" x14ac:dyDescent="0.3">
      <c r="A19" t="s">
        <v>44</v>
      </c>
      <c r="B19">
        <v>3</v>
      </c>
      <c r="C19">
        <v>3</v>
      </c>
      <c r="D19">
        <v>0</v>
      </c>
      <c r="E19">
        <v>3</v>
      </c>
      <c r="F19">
        <v>10</v>
      </c>
      <c r="G19">
        <v>15</v>
      </c>
      <c r="H19">
        <v>10</v>
      </c>
      <c r="I19">
        <v>16</v>
      </c>
      <c r="J19">
        <v>9</v>
      </c>
      <c r="K19">
        <v>20</v>
      </c>
      <c r="L19">
        <v>8</v>
      </c>
      <c r="M19">
        <v>14</v>
      </c>
      <c r="N19">
        <v>23</v>
      </c>
      <c r="O19">
        <v>12</v>
      </c>
      <c r="Q19">
        <v>146</v>
      </c>
    </row>
    <row r="20" spans="1:22" x14ac:dyDescent="0.3">
      <c r="A20" t="s">
        <v>54</v>
      </c>
      <c r="B20">
        <v>1</v>
      </c>
      <c r="C20">
        <v>3</v>
      </c>
      <c r="D20">
        <v>0</v>
      </c>
      <c r="E20">
        <v>4</v>
      </c>
      <c r="F20">
        <v>7</v>
      </c>
      <c r="G20">
        <v>3</v>
      </c>
      <c r="H20">
        <v>7</v>
      </c>
      <c r="I20">
        <v>9</v>
      </c>
      <c r="J20">
        <v>5</v>
      </c>
      <c r="K20">
        <v>5</v>
      </c>
      <c r="L20">
        <v>8</v>
      </c>
      <c r="M20">
        <v>9</v>
      </c>
      <c r="N20">
        <v>3</v>
      </c>
      <c r="O20">
        <v>7</v>
      </c>
      <c r="Q20">
        <v>71</v>
      </c>
    </row>
    <row r="21" spans="1:22" x14ac:dyDescent="0.3">
      <c r="A21" t="s">
        <v>61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6</v>
      </c>
      <c r="I21">
        <v>2</v>
      </c>
      <c r="J21">
        <v>0</v>
      </c>
      <c r="K21">
        <v>1</v>
      </c>
      <c r="L21">
        <v>2</v>
      </c>
      <c r="M21">
        <v>1</v>
      </c>
      <c r="N21">
        <v>0</v>
      </c>
      <c r="O21">
        <v>1</v>
      </c>
      <c r="Q21">
        <v>15</v>
      </c>
    </row>
    <row r="22" spans="1:22" x14ac:dyDescent="0.3">
      <c r="A22" t="s">
        <v>58</v>
      </c>
      <c r="B22">
        <v>0</v>
      </c>
      <c r="C22">
        <v>1</v>
      </c>
      <c r="D22">
        <v>0</v>
      </c>
      <c r="E22">
        <v>3</v>
      </c>
      <c r="F22">
        <v>8</v>
      </c>
      <c r="G22">
        <v>12</v>
      </c>
      <c r="H22">
        <v>9</v>
      </c>
      <c r="I22">
        <v>4</v>
      </c>
      <c r="J22">
        <v>5</v>
      </c>
      <c r="K22">
        <v>11</v>
      </c>
      <c r="L22">
        <v>8</v>
      </c>
      <c r="M22">
        <v>7</v>
      </c>
      <c r="N22">
        <v>5</v>
      </c>
      <c r="O22">
        <v>5</v>
      </c>
      <c r="Q22">
        <v>78</v>
      </c>
    </row>
    <row r="23" spans="1:22" x14ac:dyDescent="0.3">
      <c r="A23" t="s">
        <v>0</v>
      </c>
      <c r="B23">
        <v>315</v>
      </c>
      <c r="C23">
        <v>742</v>
      </c>
      <c r="D23" s="2">
        <v>196</v>
      </c>
      <c r="E23" s="2">
        <v>628</v>
      </c>
      <c r="F23" s="2">
        <v>1273</v>
      </c>
      <c r="G23" s="2">
        <v>1483</v>
      </c>
      <c r="H23" s="2">
        <v>1318</v>
      </c>
      <c r="I23" s="2">
        <v>1244</v>
      </c>
      <c r="J23" s="2">
        <v>1222</v>
      </c>
      <c r="K23" s="2">
        <v>1313</v>
      </c>
      <c r="L23" s="2">
        <v>1245</v>
      </c>
      <c r="M23" s="2">
        <v>1299</v>
      </c>
      <c r="N23" s="2">
        <v>1015</v>
      </c>
      <c r="O23">
        <v>1158</v>
      </c>
      <c r="Q23">
        <v>14451</v>
      </c>
    </row>
    <row r="24" spans="1:22" x14ac:dyDescent="0.3">
      <c r="A24" t="s">
        <v>39</v>
      </c>
      <c r="B24">
        <v>6</v>
      </c>
      <c r="C24">
        <v>21</v>
      </c>
      <c r="D24">
        <v>1</v>
      </c>
      <c r="E24">
        <v>13</v>
      </c>
      <c r="F24">
        <v>36</v>
      </c>
      <c r="G24">
        <v>45</v>
      </c>
      <c r="H24">
        <v>30</v>
      </c>
      <c r="I24">
        <v>27</v>
      </c>
      <c r="J24">
        <v>28</v>
      </c>
      <c r="K24">
        <v>29</v>
      </c>
      <c r="L24">
        <v>29</v>
      </c>
      <c r="M24">
        <v>17</v>
      </c>
      <c r="N24">
        <v>20</v>
      </c>
      <c r="O24">
        <v>26</v>
      </c>
      <c r="Q24">
        <v>328</v>
      </c>
    </row>
    <row r="25" spans="1:22" s="8" customFormat="1" x14ac:dyDescent="0.3">
      <c r="A25" s="8" t="s">
        <v>30</v>
      </c>
      <c r="B25">
        <v>1</v>
      </c>
      <c r="C25">
        <v>13</v>
      </c>
      <c r="D25" s="8">
        <v>5</v>
      </c>
      <c r="E25" s="8">
        <v>25</v>
      </c>
      <c r="F25" s="8">
        <v>42</v>
      </c>
      <c r="G25" s="8">
        <v>52</v>
      </c>
      <c r="H25" s="8">
        <v>44</v>
      </c>
      <c r="I25" s="8">
        <v>41</v>
      </c>
      <c r="J25" s="8">
        <v>49</v>
      </c>
      <c r="K25" s="8">
        <v>52</v>
      </c>
      <c r="L25" s="8">
        <v>54</v>
      </c>
      <c r="M25" s="8">
        <v>78</v>
      </c>
      <c r="N25" s="8">
        <v>38</v>
      </c>
      <c r="O25" s="8">
        <v>33</v>
      </c>
      <c r="Q25" s="8">
        <v>527</v>
      </c>
      <c r="S25"/>
      <c r="T25"/>
      <c r="U25"/>
      <c r="V25"/>
    </row>
    <row r="26" spans="1:22" x14ac:dyDescent="0.3">
      <c r="A26" t="s">
        <v>53</v>
      </c>
      <c r="B26">
        <v>2</v>
      </c>
      <c r="C26">
        <v>1</v>
      </c>
      <c r="D26">
        <v>0</v>
      </c>
      <c r="E26">
        <v>0</v>
      </c>
      <c r="F26">
        <v>8</v>
      </c>
      <c r="G26">
        <v>6</v>
      </c>
      <c r="H26">
        <v>9</v>
      </c>
      <c r="I26">
        <v>11</v>
      </c>
      <c r="J26">
        <v>7</v>
      </c>
      <c r="K26">
        <v>6</v>
      </c>
      <c r="L26">
        <v>5</v>
      </c>
      <c r="M26">
        <v>2</v>
      </c>
      <c r="N26">
        <v>1</v>
      </c>
      <c r="O26">
        <v>11</v>
      </c>
      <c r="Q26">
        <v>69</v>
      </c>
    </row>
    <row r="27" spans="1:22" x14ac:dyDescent="0.3">
      <c r="A27" t="s">
        <v>40</v>
      </c>
      <c r="B27">
        <v>7</v>
      </c>
      <c r="C27">
        <v>12</v>
      </c>
      <c r="D27">
        <v>5</v>
      </c>
      <c r="E27">
        <v>7</v>
      </c>
      <c r="F27">
        <v>32</v>
      </c>
      <c r="G27">
        <v>38</v>
      </c>
      <c r="H27">
        <v>42</v>
      </c>
      <c r="I27">
        <v>25</v>
      </c>
      <c r="J27">
        <v>26</v>
      </c>
      <c r="K27">
        <v>40</v>
      </c>
      <c r="L27">
        <v>13</v>
      </c>
      <c r="M27">
        <v>10</v>
      </c>
      <c r="N27">
        <v>17</v>
      </c>
      <c r="O27">
        <v>12</v>
      </c>
      <c r="Q27">
        <v>286</v>
      </c>
    </row>
    <row r="28" spans="1:22" x14ac:dyDescent="0.3">
      <c r="A28" t="s">
        <v>27</v>
      </c>
      <c r="B28">
        <v>5</v>
      </c>
      <c r="C28">
        <v>11</v>
      </c>
      <c r="D28">
        <v>10</v>
      </c>
      <c r="E28">
        <v>22</v>
      </c>
      <c r="F28">
        <v>17</v>
      </c>
      <c r="G28">
        <v>20</v>
      </c>
      <c r="H28">
        <v>14</v>
      </c>
      <c r="I28">
        <v>28</v>
      </c>
      <c r="J28">
        <v>19</v>
      </c>
      <c r="K28">
        <v>19</v>
      </c>
      <c r="L28">
        <v>18</v>
      </c>
      <c r="M28">
        <v>11</v>
      </c>
      <c r="N28">
        <v>13</v>
      </c>
      <c r="O28">
        <v>16</v>
      </c>
      <c r="Q28">
        <v>223</v>
      </c>
    </row>
    <row r="29" spans="1:22" x14ac:dyDescent="0.3">
      <c r="A29" t="s">
        <v>52</v>
      </c>
      <c r="B29">
        <v>3</v>
      </c>
      <c r="C29">
        <v>7</v>
      </c>
      <c r="D29">
        <v>1</v>
      </c>
      <c r="E29">
        <v>2</v>
      </c>
      <c r="F29">
        <v>8</v>
      </c>
      <c r="G29">
        <v>21</v>
      </c>
      <c r="H29">
        <v>9</v>
      </c>
      <c r="I29">
        <v>12</v>
      </c>
      <c r="J29">
        <v>11</v>
      </c>
      <c r="K29">
        <v>11</v>
      </c>
      <c r="L29">
        <v>10</v>
      </c>
      <c r="M29">
        <v>7</v>
      </c>
      <c r="N29">
        <v>13</v>
      </c>
      <c r="O29">
        <v>8</v>
      </c>
      <c r="Q29">
        <v>123</v>
      </c>
    </row>
    <row r="30" spans="1:22" x14ac:dyDescent="0.3">
      <c r="A30" t="s">
        <v>14</v>
      </c>
      <c r="B30">
        <v>41</v>
      </c>
      <c r="C30">
        <v>103</v>
      </c>
      <c r="D30">
        <v>22</v>
      </c>
      <c r="E30">
        <v>77</v>
      </c>
      <c r="F30">
        <v>146</v>
      </c>
      <c r="G30">
        <v>200</v>
      </c>
      <c r="H30">
        <v>168</v>
      </c>
      <c r="I30">
        <v>160</v>
      </c>
      <c r="J30">
        <v>130</v>
      </c>
      <c r="K30">
        <v>159</v>
      </c>
      <c r="L30">
        <v>166</v>
      </c>
      <c r="M30">
        <v>146</v>
      </c>
      <c r="N30">
        <v>124</v>
      </c>
      <c r="O30">
        <v>120</v>
      </c>
      <c r="Q30">
        <v>1762</v>
      </c>
    </row>
    <row r="31" spans="1:22" x14ac:dyDescent="0.3">
      <c r="A31" t="s">
        <v>59</v>
      </c>
      <c r="B31">
        <v>1</v>
      </c>
      <c r="C31">
        <v>4</v>
      </c>
      <c r="D31">
        <v>0</v>
      </c>
      <c r="E31">
        <v>2</v>
      </c>
      <c r="F31">
        <v>5</v>
      </c>
      <c r="G31">
        <v>6</v>
      </c>
      <c r="H31">
        <v>9</v>
      </c>
      <c r="I31">
        <v>9</v>
      </c>
      <c r="J31">
        <v>3</v>
      </c>
      <c r="K31">
        <v>3</v>
      </c>
      <c r="L31">
        <v>2</v>
      </c>
      <c r="M31">
        <v>3</v>
      </c>
      <c r="N31">
        <v>5</v>
      </c>
      <c r="O31">
        <v>0</v>
      </c>
      <c r="Q31">
        <v>52</v>
      </c>
    </row>
    <row r="32" spans="1:22" x14ac:dyDescent="0.3">
      <c r="A32" t="s">
        <v>36</v>
      </c>
      <c r="B32">
        <v>5</v>
      </c>
      <c r="C32">
        <v>10</v>
      </c>
      <c r="D32">
        <v>2</v>
      </c>
      <c r="E32">
        <v>9</v>
      </c>
      <c r="F32">
        <v>40</v>
      </c>
      <c r="G32">
        <v>30</v>
      </c>
      <c r="H32">
        <v>20</v>
      </c>
      <c r="I32">
        <v>22</v>
      </c>
      <c r="J32">
        <v>17</v>
      </c>
      <c r="K32">
        <v>19</v>
      </c>
      <c r="L32">
        <v>19</v>
      </c>
      <c r="M32">
        <v>10</v>
      </c>
      <c r="N32">
        <v>19</v>
      </c>
      <c r="O32">
        <v>10</v>
      </c>
      <c r="Q32">
        <v>232</v>
      </c>
    </row>
    <row r="33" spans="1:22" x14ac:dyDescent="0.3">
      <c r="A33" t="s">
        <v>20</v>
      </c>
      <c r="B33">
        <v>8</v>
      </c>
      <c r="C33">
        <v>15</v>
      </c>
      <c r="D33">
        <v>15</v>
      </c>
      <c r="E33">
        <v>23</v>
      </c>
      <c r="F33">
        <v>30</v>
      </c>
      <c r="G33">
        <v>42</v>
      </c>
      <c r="H33">
        <v>38</v>
      </c>
      <c r="I33">
        <v>30</v>
      </c>
      <c r="J33">
        <v>36</v>
      </c>
      <c r="K33">
        <v>20</v>
      </c>
      <c r="L33">
        <v>20</v>
      </c>
      <c r="M33">
        <v>30</v>
      </c>
      <c r="N33">
        <v>31</v>
      </c>
      <c r="O33">
        <v>43</v>
      </c>
      <c r="Q33">
        <v>381</v>
      </c>
    </row>
    <row r="34" spans="1:22" x14ac:dyDescent="0.3">
      <c r="A34" t="s">
        <v>26</v>
      </c>
      <c r="B34">
        <v>23</v>
      </c>
      <c r="C34">
        <v>37</v>
      </c>
      <c r="D34">
        <v>7</v>
      </c>
      <c r="E34">
        <v>33</v>
      </c>
      <c r="F34">
        <v>89</v>
      </c>
      <c r="G34">
        <v>100</v>
      </c>
      <c r="H34">
        <v>86</v>
      </c>
      <c r="I34">
        <v>73</v>
      </c>
      <c r="J34">
        <v>74</v>
      </c>
      <c r="K34">
        <v>66</v>
      </c>
      <c r="L34">
        <v>47</v>
      </c>
      <c r="M34">
        <v>70</v>
      </c>
      <c r="N34">
        <v>52</v>
      </c>
      <c r="O34">
        <v>75</v>
      </c>
      <c r="Q34">
        <v>832</v>
      </c>
    </row>
    <row r="35" spans="1:22" x14ac:dyDescent="0.3">
      <c r="A35" t="s">
        <v>38</v>
      </c>
      <c r="B35">
        <v>5</v>
      </c>
      <c r="C35">
        <v>5</v>
      </c>
      <c r="D35">
        <v>4</v>
      </c>
      <c r="E35">
        <v>9</v>
      </c>
      <c r="F35">
        <v>31</v>
      </c>
      <c r="G35">
        <v>28</v>
      </c>
      <c r="H35">
        <v>26</v>
      </c>
      <c r="I35">
        <v>22</v>
      </c>
      <c r="J35">
        <v>23</v>
      </c>
      <c r="K35">
        <v>19</v>
      </c>
      <c r="L35">
        <v>31</v>
      </c>
      <c r="M35">
        <v>34</v>
      </c>
      <c r="N35">
        <v>21</v>
      </c>
      <c r="O35">
        <v>17</v>
      </c>
      <c r="Q35">
        <v>275</v>
      </c>
    </row>
    <row r="36" spans="1:22" x14ac:dyDescent="0.3">
      <c r="A36" t="s">
        <v>33</v>
      </c>
      <c r="B36">
        <v>9</v>
      </c>
      <c r="C36">
        <v>105</v>
      </c>
      <c r="D36">
        <v>5</v>
      </c>
      <c r="E36">
        <v>11</v>
      </c>
      <c r="F36">
        <v>52</v>
      </c>
      <c r="G36">
        <v>43</v>
      </c>
      <c r="H36">
        <v>33</v>
      </c>
      <c r="I36">
        <v>28</v>
      </c>
      <c r="J36">
        <v>28</v>
      </c>
      <c r="K36">
        <v>37</v>
      </c>
      <c r="L36">
        <v>32</v>
      </c>
      <c r="M36">
        <v>28</v>
      </c>
      <c r="N36">
        <v>19</v>
      </c>
      <c r="O36">
        <v>24</v>
      </c>
      <c r="Q36">
        <v>454</v>
      </c>
      <c r="U36" s="8"/>
      <c r="V36" s="8"/>
    </row>
    <row r="37" spans="1:22" x14ac:dyDescent="0.3">
      <c r="A37" t="s">
        <v>19</v>
      </c>
      <c r="B37">
        <v>17</v>
      </c>
      <c r="C37" s="8">
        <v>45</v>
      </c>
      <c r="D37">
        <v>6</v>
      </c>
      <c r="E37">
        <v>29</v>
      </c>
      <c r="F37">
        <v>72</v>
      </c>
      <c r="G37">
        <v>66</v>
      </c>
      <c r="H37">
        <v>87</v>
      </c>
      <c r="I37">
        <v>91</v>
      </c>
      <c r="J37">
        <v>58</v>
      </c>
      <c r="K37">
        <v>69</v>
      </c>
      <c r="L37">
        <v>72</v>
      </c>
      <c r="M37">
        <v>82</v>
      </c>
      <c r="N37">
        <v>62</v>
      </c>
      <c r="O37">
        <v>83</v>
      </c>
      <c r="Q37">
        <v>839</v>
      </c>
    </row>
    <row r="38" spans="1:22" x14ac:dyDescent="0.3">
      <c r="A38" t="s">
        <v>49</v>
      </c>
      <c r="B38">
        <v>8</v>
      </c>
      <c r="C38">
        <v>8</v>
      </c>
      <c r="D38">
        <v>1</v>
      </c>
      <c r="E38">
        <v>6</v>
      </c>
      <c r="F38">
        <v>16</v>
      </c>
      <c r="G38">
        <v>21</v>
      </c>
      <c r="H38">
        <v>4</v>
      </c>
      <c r="I38">
        <v>11</v>
      </c>
      <c r="J38">
        <v>12</v>
      </c>
      <c r="K38">
        <v>25</v>
      </c>
      <c r="L38">
        <v>6</v>
      </c>
      <c r="M38">
        <v>15</v>
      </c>
      <c r="N38">
        <v>12</v>
      </c>
      <c r="O38">
        <v>10</v>
      </c>
      <c r="Q38">
        <v>155</v>
      </c>
    </row>
    <row r="39" spans="1:22" x14ac:dyDescent="0.3">
      <c r="A39" t="s">
        <v>29</v>
      </c>
      <c r="B39">
        <v>13</v>
      </c>
      <c r="C39">
        <v>14</v>
      </c>
      <c r="D39">
        <v>8</v>
      </c>
      <c r="E39">
        <v>5</v>
      </c>
      <c r="F39">
        <v>40</v>
      </c>
      <c r="G39">
        <v>42</v>
      </c>
      <c r="H39">
        <v>55</v>
      </c>
      <c r="I39">
        <v>46</v>
      </c>
      <c r="J39">
        <v>53</v>
      </c>
      <c r="K39">
        <v>62</v>
      </c>
      <c r="L39">
        <v>49</v>
      </c>
      <c r="M39">
        <v>79</v>
      </c>
      <c r="N39">
        <v>41</v>
      </c>
      <c r="O39">
        <v>46</v>
      </c>
      <c r="Q39">
        <v>553</v>
      </c>
    </row>
    <row r="40" spans="1:22" x14ac:dyDescent="0.3">
      <c r="A40" t="s">
        <v>60</v>
      </c>
      <c r="B40">
        <v>2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Q40">
        <v>7</v>
      </c>
    </row>
    <row r="41" spans="1:22" x14ac:dyDescent="0.3">
      <c r="A41" t="s">
        <v>32</v>
      </c>
      <c r="B41">
        <v>6</v>
      </c>
      <c r="C41">
        <v>56</v>
      </c>
      <c r="D41">
        <v>7</v>
      </c>
      <c r="E41">
        <v>14</v>
      </c>
      <c r="F41">
        <v>10</v>
      </c>
      <c r="G41">
        <v>30</v>
      </c>
      <c r="H41">
        <v>21</v>
      </c>
      <c r="I41">
        <v>18</v>
      </c>
      <c r="J41">
        <v>22</v>
      </c>
      <c r="K41">
        <v>28</v>
      </c>
      <c r="L41">
        <v>20</v>
      </c>
      <c r="M41">
        <v>29</v>
      </c>
      <c r="N41">
        <v>15</v>
      </c>
      <c r="O41">
        <v>10</v>
      </c>
      <c r="Q41">
        <v>286</v>
      </c>
    </row>
    <row r="42" spans="1:22" x14ac:dyDescent="0.3">
      <c r="A42" t="s">
        <v>22</v>
      </c>
      <c r="B42">
        <v>10</v>
      </c>
      <c r="C42">
        <v>18</v>
      </c>
      <c r="D42">
        <v>6</v>
      </c>
      <c r="E42">
        <v>18</v>
      </c>
      <c r="F42">
        <v>24</v>
      </c>
      <c r="G42">
        <v>36</v>
      </c>
      <c r="H42">
        <v>42</v>
      </c>
      <c r="I42">
        <v>62</v>
      </c>
      <c r="J42">
        <v>87</v>
      </c>
      <c r="K42">
        <v>64</v>
      </c>
      <c r="L42">
        <v>63</v>
      </c>
      <c r="M42">
        <v>63</v>
      </c>
      <c r="N42">
        <v>54</v>
      </c>
      <c r="O42">
        <v>58</v>
      </c>
      <c r="Q42">
        <v>605</v>
      </c>
    </row>
    <row r="43" spans="1:22" x14ac:dyDescent="0.3">
      <c r="A43" t="s">
        <v>41</v>
      </c>
      <c r="B43">
        <v>9</v>
      </c>
      <c r="C43">
        <v>5</v>
      </c>
      <c r="D43">
        <v>1</v>
      </c>
      <c r="E43">
        <v>4</v>
      </c>
      <c r="F43">
        <v>22</v>
      </c>
      <c r="G43">
        <v>16</v>
      </c>
      <c r="H43">
        <v>29</v>
      </c>
      <c r="I43">
        <v>29</v>
      </c>
      <c r="J43">
        <v>22</v>
      </c>
      <c r="K43">
        <v>34</v>
      </c>
      <c r="L43">
        <v>26</v>
      </c>
      <c r="M43">
        <v>28</v>
      </c>
      <c r="N43">
        <v>11</v>
      </c>
      <c r="O43">
        <v>22</v>
      </c>
      <c r="Q43">
        <v>258</v>
      </c>
    </row>
    <row r="44" spans="1:22" x14ac:dyDescent="0.3">
      <c r="A44" t="s">
        <v>17</v>
      </c>
      <c r="B44">
        <v>37</v>
      </c>
      <c r="C44">
        <v>77</v>
      </c>
      <c r="D44">
        <v>18</v>
      </c>
      <c r="E44">
        <v>46</v>
      </c>
      <c r="F44">
        <v>93</v>
      </c>
      <c r="G44">
        <v>126</v>
      </c>
      <c r="H44">
        <v>91</v>
      </c>
      <c r="I44">
        <v>84</v>
      </c>
      <c r="J44">
        <v>72</v>
      </c>
      <c r="K44">
        <v>95</v>
      </c>
      <c r="L44">
        <v>79</v>
      </c>
      <c r="M44">
        <v>96</v>
      </c>
      <c r="N44">
        <v>89</v>
      </c>
      <c r="O44">
        <v>76</v>
      </c>
      <c r="Q44">
        <v>1079</v>
      </c>
    </row>
    <row r="45" spans="1:22" x14ac:dyDescent="0.3">
      <c r="A45" t="s">
        <v>12</v>
      </c>
      <c r="B45">
        <v>27</v>
      </c>
      <c r="C45">
        <v>115</v>
      </c>
      <c r="D45">
        <v>18</v>
      </c>
      <c r="E45">
        <v>68</v>
      </c>
      <c r="F45">
        <v>152</v>
      </c>
      <c r="G45">
        <v>202</v>
      </c>
      <c r="H45">
        <v>181</v>
      </c>
      <c r="I45">
        <v>172</v>
      </c>
      <c r="J45">
        <v>138</v>
      </c>
      <c r="K45">
        <v>183</v>
      </c>
      <c r="L45">
        <v>136</v>
      </c>
      <c r="M45">
        <v>170</v>
      </c>
      <c r="N45">
        <v>144</v>
      </c>
      <c r="O45">
        <v>160</v>
      </c>
      <c r="Q45">
        <v>1866</v>
      </c>
    </row>
    <row r="46" spans="1:22" x14ac:dyDescent="0.3">
      <c r="A46" t="s">
        <v>1</v>
      </c>
      <c r="B46">
        <v>112</v>
      </c>
      <c r="C46">
        <v>241</v>
      </c>
      <c r="D46">
        <v>78</v>
      </c>
      <c r="E46">
        <v>226</v>
      </c>
      <c r="F46">
        <v>443</v>
      </c>
      <c r="G46">
        <v>465</v>
      </c>
      <c r="H46">
        <v>451</v>
      </c>
      <c r="I46">
        <v>427</v>
      </c>
      <c r="J46">
        <v>415</v>
      </c>
      <c r="K46">
        <v>447</v>
      </c>
      <c r="L46">
        <v>460</v>
      </c>
      <c r="M46">
        <v>464</v>
      </c>
      <c r="N46">
        <v>380</v>
      </c>
      <c r="O46">
        <v>416</v>
      </c>
      <c r="Q46">
        <v>5025</v>
      </c>
    </row>
    <row r="47" spans="1:22" x14ac:dyDescent="0.3">
      <c r="A47" t="s">
        <v>10</v>
      </c>
      <c r="B47">
        <v>31</v>
      </c>
      <c r="C47">
        <v>84</v>
      </c>
      <c r="D47">
        <v>22</v>
      </c>
      <c r="E47">
        <v>82</v>
      </c>
      <c r="F47">
        <v>215</v>
      </c>
      <c r="G47">
        <v>214</v>
      </c>
      <c r="H47">
        <v>189</v>
      </c>
      <c r="I47">
        <v>152</v>
      </c>
      <c r="J47">
        <v>173</v>
      </c>
      <c r="K47">
        <v>207</v>
      </c>
      <c r="L47">
        <v>152</v>
      </c>
      <c r="M47">
        <v>180</v>
      </c>
      <c r="N47">
        <v>117</v>
      </c>
      <c r="O47">
        <v>136</v>
      </c>
      <c r="Q47">
        <v>1954</v>
      </c>
    </row>
    <row r="48" spans="1:22" x14ac:dyDescent="0.3">
      <c r="A48" t="s">
        <v>7</v>
      </c>
      <c r="B48">
        <v>50</v>
      </c>
      <c r="C48">
        <v>152</v>
      </c>
      <c r="D48">
        <v>25</v>
      </c>
      <c r="E48">
        <v>101</v>
      </c>
      <c r="F48">
        <v>241</v>
      </c>
      <c r="G48">
        <v>302</v>
      </c>
      <c r="H48">
        <v>267</v>
      </c>
      <c r="I48">
        <v>245</v>
      </c>
      <c r="J48">
        <v>212</v>
      </c>
      <c r="K48">
        <v>249</v>
      </c>
      <c r="L48">
        <v>183</v>
      </c>
      <c r="M48">
        <v>240</v>
      </c>
      <c r="N48">
        <v>196</v>
      </c>
      <c r="O48">
        <v>235</v>
      </c>
      <c r="Q48">
        <v>2698</v>
      </c>
      <c r="S48" s="8"/>
      <c r="T48" s="8"/>
    </row>
    <row r="49" spans="1:17" x14ac:dyDescent="0.3">
      <c r="A49" t="s">
        <v>21</v>
      </c>
      <c r="B49" s="8">
        <v>14</v>
      </c>
      <c r="C49">
        <v>51</v>
      </c>
      <c r="D49">
        <v>1</v>
      </c>
      <c r="E49">
        <v>35</v>
      </c>
      <c r="F49">
        <v>76</v>
      </c>
      <c r="G49">
        <v>83</v>
      </c>
      <c r="H49">
        <v>99</v>
      </c>
      <c r="I49">
        <v>77</v>
      </c>
      <c r="J49">
        <v>72</v>
      </c>
      <c r="K49">
        <v>77</v>
      </c>
      <c r="L49">
        <v>76</v>
      </c>
      <c r="M49">
        <v>91</v>
      </c>
      <c r="N49">
        <v>57</v>
      </c>
      <c r="O49">
        <v>89</v>
      </c>
      <c r="Q49">
        <v>898</v>
      </c>
    </row>
    <row r="50" spans="1:17" x14ac:dyDescent="0.3">
      <c r="A50" t="s">
        <v>3</v>
      </c>
      <c r="B50">
        <v>113</v>
      </c>
      <c r="C50">
        <v>285</v>
      </c>
      <c r="D50">
        <v>65</v>
      </c>
      <c r="E50">
        <v>193</v>
      </c>
      <c r="F50">
        <v>397</v>
      </c>
      <c r="G50">
        <v>464</v>
      </c>
      <c r="H50">
        <v>445</v>
      </c>
      <c r="I50">
        <v>433</v>
      </c>
      <c r="J50">
        <v>446</v>
      </c>
      <c r="K50">
        <v>447</v>
      </c>
      <c r="L50">
        <v>443</v>
      </c>
      <c r="M50">
        <v>485</v>
      </c>
      <c r="N50">
        <v>326</v>
      </c>
      <c r="O50">
        <v>408</v>
      </c>
      <c r="Q50">
        <v>4950</v>
      </c>
    </row>
    <row r="51" spans="1:17" x14ac:dyDescent="0.3">
      <c r="A51" t="s">
        <v>56</v>
      </c>
      <c r="B51">
        <v>4</v>
      </c>
      <c r="C51">
        <v>2</v>
      </c>
      <c r="D51">
        <v>0</v>
      </c>
      <c r="E51">
        <v>1</v>
      </c>
      <c r="F51">
        <v>9</v>
      </c>
      <c r="G51">
        <v>5</v>
      </c>
      <c r="H51">
        <v>2</v>
      </c>
      <c r="I51">
        <v>10</v>
      </c>
      <c r="J51">
        <v>8</v>
      </c>
      <c r="K51">
        <v>9</v>
      </c>
      <c r="L51">
        <v>3</v>
      </c>
      <c r="M51">
        <v>3</v>
      </c>
      <c r="N51">
        <v>5</v>
      </c>
      <c r="O51">
        <v>3</v>
      </c>
      <c r="Q51">
        <v>64</v>
      </c>
    </row>
    <row r="52" spans="1:17" x14ac:dyDescent="0.3">
      <c r="A52" t="s">
        <v>42</v>
      </c>
      <c r="B52">
        <v>1</v>
      </c>
      <c r="C52">
        <v>3</v>
      </c>
      <c r="D52">
        <v>1</v>
      </c>
      <c r="E52">
        <v>1</v>
      </c>
      <c r="F52">
        <v>4</v>
      </c>
      <c r="G52">
        <v>12</v>
      </c>
      <c r="H52">
        <v>29</v>
      </c>
      <c r="I52">
        <v>22</v>
      </c>
      <c r="J52">
        <v>30</v>
      </c>
      <c r="K52">
        <v>26</v>
      </c>
      <c r="L52">
        <v>26</v>
      </c>
      <c r="M52">
        <v>25</v>
      </c>
      <c r="N52">
        <v>19</v>
      </c>
      <c r="O52">
        <v>23</v>
      </c>
      <c r="Q52">
        <v>222</v>
      </c>
    </row>
    <row r="53" spans="1:17" x14ac:dyDescent="0.3">
      <c r="A53" t="s">
        <v>51</v>
      </c>
      <c r="B53">
        <v>4</v>
      </c>
      <c r="C53">
        <v>1</v>
      </c>
      <c r="D53">
        <v>0</v>
      </c>
      <c r="E53">
        <v>0</v>
      </c>
      <c r="F53">
        <v>5</v>
      </c>
      <c r="G53">
        <v>5</v>
      </c>
      <c r="H53">
        <v>7</v>
      </c>
      <c r="I53">
        <v>6</v>
      </c>
      <c r="J53">
        <v>8</v>
      </c>
      <c r="K53">
        <v>22</v>
      </c>
      <c r="L53">
        <v>14</v>
      </c>
      <c r="M53">
        <v>16</v>
      </c>
      <c r="N53">
        <v>7</v>
      </c>
      <c r="O53">
        <v>4</v>
      </c>
      <c r="Q53">
        <v>99</v>
      </c>
    </row>
    <row r="54" spans="1:17" x14ac:dyDescent="0.3">
      <c r="A54" t="s">
        <v>57</v>
      </c>
      <c r="B54">
        <v>0</v>
      </c>
      <c r="C54">
        <v>1</v>
      </c>
      <c r="D54">
        <v>0</v>
      </c>
      <c r="E54">
        <v>0</v>
      </c>
      <c r="F54">
        <v>1</v>
      </c>
      <c r="G54">
        <v>3</v>
      </c>
      <c r="H54">
        <v>2</v>
      </c>
      <c r="I54">
        <v>5</v>
      </c>
      <c r="J54">
        <v>3</v>
      </c>
      <c r="K54">
        <v>1</v>
      </c>
      <c r="L54">
        <v>2</v>
      </c>
      <c r="M54">
        <v>0</v>
      </c>
      <c r="N54">
        <v>9</v>
      </c>
      <c r="O54">
        <v>0</v>
      </c>
      <c r="Q54">
        <v>27</v>
      </c>
    </row>
    <row r="55" spans="1:17" x14ac:dyDescent="0.3">
      <c r="A55" t="s">
        <v>45</v>
      </c>
      <c r="B55">
        <v>1</v>
      </c>
      <c r="C55">
        <v>2</v>
      </c>
      <c r="D55">
        <v>3</v>
      </c>
      <c r="E55">
        <v>7</v>
      </c>
      <c r="F55">
        <v>3</v>
      </c>
      <c r="G55">
        <v>6</v>
      </c>
      <c r="H55">
        <v>11</v>
      </c>
      <c r="I55">
        <v>27</v>
      </c>
      <c r="J55">
        <v>21</v>
      </c>
      <c r="K55">
        <v>19</v>
      </c>
      <c r="L55">
        <v>9</v>
      </c>
      <c r="M55">
        <v>13</v>
      </c>
      <c r="N55">
        <v>16</v>
      </c>
      <c r="O55">
        <v>7</v>
      </c>
      <c r="Q55">
        <v>145</v>
      </c>
    </row>
    <row r="56" spans="1:17" x14ac:dyDescent="0.3">
      <c r="A56" t="s">
        <v>4</v>
      </c>
      <c r="B56">
        <v>50</v>
      </c>
      <c r="C56">
        <v>168</v>
      </c>
      <c r="D56">
        <v>39</v>
      </c>
      <c r="E56">
        <v>152</v>
      </c>
      <c r="F56">
        <v>288</v>
      </c>
      <c r="G56">
        <v>333</v>
      </c>
      <c r="H56">
        <v>305</v>
      </c>
      <c r="I56">
        <v>293</v>
      </c>
      <c r="J56">
        <v>249</v>
      </c>
      <c r="K56">
        <v>289</v>
      </c>
      <c r="L56">
        <v>226</v>
      </c>
      <c r="M56">
        <v>261</v>
      </c>
      <c r="N56">
        <v>237</v>
      </c>
      <c r="O56">
        <v>254</v>
      </c>
      <c r="Q56">
        <v>3144</v>
      </c>
    </row>
    <row r="57" spans="1:17" x14ac:dyDescent="0.3">
      <c r="A57" t="s">
        <v>8</v>
      </c>
      <c r="B57">
        <v>55</v>
      </c>
      <c r="C57">
        <v>123</v>
      </c>
      <c r="D57">
        <v>29</v>
      </c>
      <c r="E57">
        <v>66</v>
      </c>
      <c r="F57">
        <v>186</v>
      </c>
      <c r="G57">
        <v>208</v>
      </c>
      <c r="H57">
        <v>203</v>
      </c>
      <c r="I57">
        <v>188</v>
      </c>
      <c r="J57">
        <v>181</v>
      </c>
      <c r="K57">
        <v>182</v>
      </c>
      <c r="L57">
        <v>167</v>
      </c>
      <c r="M57">
        <v>181</v>
      </c>
      <c r="N57">
        <v>130</v>
      </c>
      <c r="O57">
        <v>174</v>
      </c>
      <c r="Q57">
        <v>2073</v>
      </c>
    </row>
    <row r="58" spans="1:17" x14ac:dyDescent="0.3">
      <c r="A58" t="s">
        <v>63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3</v>
      </c>
      <c r="I58">
        <v>0</v>
      </c>
      <c r="J58">
        <v>2</v>
      </c>
      <c r="K58">
        <v>0</v>
      </c>
      <c r="L58">
        <v>0</v>
      </c>
      <c r="M58">
        <v>0</v>
      </c>
      <c r="N58">
        <v>0</v>
      </c>
      <c r="O58">
        <v>1</v>
      </c>
      <c r="Q58">
        <v>6</v>
      </c>
    </row>
    <row r="59" spans="1:17" x14ac:dyDescent="0.3">
      <c r="A59" t="s">
        <v>37</v>
      </c>
      <c r="B59">
        <v>3</v>
      </c>
      <c r="C59">
        <v>14</v>
      </c>
      <c r="D59">
        <v>1</v>
      </c>
      <c r="E59">
        <v>13</v>
      </c>
      <c r="F59">
        <v>28</v>
      </c>
      <c r="G59">
        <v>48</v>
      </c>
      <c r="H59">
        <v>30</v>
      </c>
      <c r="I59">
        <v>23</v>
      </c>
      <c r="J59">
        <v>16</v>
      </c>
      <c r="K59">
        <v>31</v>
      </c>
      <c r="L59">
        <v>29</v>
      </c>
      <c r="M59">
        <v>25</v>
      </c>
      <c r="N59">
        <v>19</v>
      </c>
      <c r="O59">
        <v>30</v>
      </c>
      <c r="Q59">
        <v>310</v>
      </c>
    </row>
    <row r="60" spans="1:17" x14ac:dyDescent="0.3">
      <c r="A60" t="s">
        <v>48</v>
      </c>
      <c r="B60">
        <v>2</v>
      </c>
      <c r="C60">
        <v>5</v>
      </c>
      <c r="D60">
        <v>2</v>
      </c>
      <c r="E60">
        <v>5</v>
      </c>
      <c r="F60">
        <v>20</v>
      </c>
      <c r="G60">
        <v>17</v>
      </c>
      <c r="H60">
        <v>5</v>
      </c>
      <c r="I60">
        <v>17</v>
      </c>
      <c r="J60">
        <v>6</v>
      </c>
      <c r="K60">
        <v>14</v>
      </c>
      <c r="L60">
        <v>7</v>
      </c>
      <c r="M60">
        <v>12</v>
      </c>
      <c r="N60">
        <v>8</v>
      </c>
      <c r="O60">
        <v>12</v>
      </c>
      <c r="Q60">
        <v>132</v>
      </c>
    </row>
    <row r="61" spans="1:17" x14ac:dyDescent="0.3">
      <c r="A61" t="s">
        <v>11</v>
      </c>
      <c r="B61">
        <v>40</v>
      </c>
      <c r="C61">
        <v>100</v>
      </c>
      <c r="D61">
        <v>27</v>
      </c>
      <c r="E61">
        <v>89</v>
      </c>
      <c r="F61">
        <v>116</v>
      </c>
      <c r="G61">
        <v>164</v>
      </c>
      <c r="H61">
        <v>141</v>
      </c>
      <c r="I61">
        <v>146</v>
      </c>
      <c r="J61">
        <v>191</v>
      </c>
      <c r="K61">
        <v>174</v>
      </c>
      <c r="L61">
        <v>185</v>
      </c>
      <c r="M61">
        <v>204</v>
      </c>
      <c r="N61">
        <v>123</v>
      </c>
      <c r="O61">
        <v>135</v>
      </c>
      <c r="Q61">
        <v>1835</v>
      </c>
    </row>
    <row r="62" spans="1:17" x14ac:dyDescent="0.3">
      <c r="A62" t="s">
        <v>5</v>
      </c>
      <c r="B62">
        <v>50</v>
      </c>
      <c r="C62">
        <v>130</v>
      </c>
      <c r="D62">
        <v>31</v>
      </c>
      <c r="E62">
        <v>126</v>
      </c>
      <c r="F62">
        <v>302</v>
      </c>
      <c r="G62">
        <v>331</v>
      </c>
      <c r="H62">
        <v>294</v>
      </c>
      <c r="I62">
        <v>270</v>
      </c>
      <c r="J62">
        <v>311</v>
      </c>
      <c r="K62">
        <v>325</v>
      </c>
      <c r="L62">
        <v>259</v>
      </c>
      <c r="M62">
        <v>287</v>
      </c>
      <c r="N62">
        <v>213</v>
      </c>
      <c r="O62">
        <v>246</v>
      </c>
      <c r="Q62">
        <v>3175</v>
      </c>
    </row>
    <row r="63" spans="1:17" x14ac:dyDescent="0.3">
      <c r="A63" t="s">
        <v>18</v>
      </c>
      <c r="B63">
        <v>20</v>
      </c>
      <c r="C63">
        <v>101</v>
      </c>
      <c r="D63">
        <v>10</v>
      </c>
      <c r="E63">
        <v>44</v>
      </c>
      <c r="F63">
        <v>94</v>
      </c>
      <c r="G63">
        <v>120</v>
      </c>
      <c r="H63">
        <v>112</v>
      </c>
      <c r="I63">
        <v>85</v>
      </c>
      <c r="J63">
        <v>73</v>
      </c>
      <c r="K63">
        <v>119</v>
      </c>
      <c r="L63">
        <v>90</v>
      </c>
      <c r="M63">
        <v>120</v>
      </c>
      <c r="N63">
        <v>94</v>
      </c>
      <c r="O63">
        <v>109</v>
      </c>
      <c r="Q63">
        <v>1191</v>
      </c>
    </row>
    <row r="64" spans="1:17" x14ac:dyDescent="0.3">
      <c r="A64" t="s">
        <v>16</v>
      </c>
      <c r="B64">
        <v>21</v>
      </c>
      <c r="C64">
        <v>132</v>
      </c>
      <c r="D64">
        <v>12</v>
      </c>
      <c r="E64">
        <v>55</v>
      </c>
      <c r="F64">
        <v>149</v>
      </c>
      <c r="G64">
        <v>119</v>
      </c>
      <c r="H64">
        <v>106</v>
      </c>
      <c r="I64">
        <v>90</v>
      </c>
      <c r="J64">
        <v>113</v>
      </c>
      <c r="K64">
        <v>116</v>
      </c>
      <c r="L64">
        <v>113</v>
      </c>
      <c r="M64">
        <v>93</v>
      </c>
      <c r="N64">
        <v>88</v>
      </c>
      <c r="O64">
        <v>96</v>
      </c>
      <c r="Q64">
        <v>1303</v>
      </c>
    </row>
    <row r="65" spans="1:17" x14ac:dyDescent="0.3">
      <c r="A65" t="s">
        <v>35</v>
      </c>
      <c r="B65">
        <v>1</v>
      </c>
      <c r="C65">
        <v>0</v>
      </c>
      <c r="D65">
        <v>2</v>
      </c>
      <c r="E65">
        <v>10</v>
      </c>
      <c r="F65">
        <v>27</v>
      </c>
      <c r="G65">
        <v>38</v>
      </c>
      <c r="H65">
        <v>44</v>
      </c>
      <c r="I65">
        <v>31</v>
      </c>
      <c r="J65">
        <v>27</v>
      </c>
      <c r="K65">
        <v>20</v>
      </c>
      <c r="L65">
        <v>20</v>
      </c>
      <c r="M65">
        <v>18</v>
      </c>
      <c r="N65">
        <v>13</v>
      </c>
      <c r="O65">
        <v>24</v>
      </c>
      <c r="Q65">
        <v>275</v>
      </c>
    </row>
    <row r="67" spans="1:17" x14ac:dyDescent="0.3">
      <c r="A67" t="s">
        <v>64</v>
      </c>
      <c r="B67">
        <v>1475</v>
      </c>
      <c r="C67">
        <v>3745</v>
      </c>
      <c r="D67">
        <v>899</v>
      </c>
      <c r="E67">
        <v>2957</v>
      </c>
      <c r="F67">
        <v>6287</v>
      </c>
      <c r="G67">
        <v>7256</v>
      </c>
      <c r="H67">
        <v>6480</v>
      </c>
      <c r="I67">
        <v>6116</v>
      </c>
      <c r="J67">
        <v>5977</v>
      </c>
      <c r="K67">
        <v>6562</v>
      </c>
      <c r="L67">
        <v>5945</v>
      </c>
      <c r="M67">
        <v>6428</v>
      </c>
      <c r="N67">
        <v>4957</v>
      </c>
      <c r="O67">
        <v>5666</v>
      </c>
      <c r="Q67">
        <v>70750</v>
      </c>
    </row>
  </sheetData>
  <sortState xmlns:xlrd2="http://schemas.microsoft.com/office/spreadsheetml/2017/richdata2" ref="U1:V68">
    <sortCondition ref="U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012B-DF37-4386-A425-E294CEE397F5}">
  <dimension ref="A1:R67"/>
  <sheetViews>
    <sheetView workbookViewId="0">
      <selection activeCell="B28" sqref="B28:C28"/>
    </sheetView>
  </sheetViews>
  <sheetFormatPr defaultRowHeight="14.4" x14ac:dyDescent="0.3"/>
  <sheetData>
    <row r="1" spans="1:18" ht="15" thickBot="1" x14ac:dyDescent="0.35">
      <c r="B1" s="6">
        <v>43883</v>
      </c>
      <c r="C1" s="6">
        <v>43890</v>
      </c>
      <c r="D1" s="4">
        <v>43897</v>
      </c>
      <c r="E1" s="4">
        <v>43904</v>
      </c>
      <c r="F1" s="4">
        <v>43911</v>
      </c>
      <c r="G1" s="4">
        <v>43918</v>
      </c>
      <c r="H1" s="4">
        <v>43925</v>
      </c>
      <c r="I1" s="4">
        <v>43932</v>
      </c>
      <c r="J1" s="4">
        <v>43939</v>
      </c>
      <c r="K1" s="4">
        <v>43946</v>
      </c>
      <c r="L1" s="4">
        <v>43953</v>
      </c>
      <c r="M1" s="4">
        <v>43960</v>
      </c>
      <c r="N1" s="4">
        <v>43967</v>
      </c>
      <c r="O1" s="4">
        <v>43976</v>
      </c>
      <c r="Q1" t="s">
        <v>64</v>
      </c>
      <c r="R1" t="s">
        <v>65</v>
      </c>
    </row>
    <row r="2" spans="1:18" x14ac:dyDescent="0.3">
      <c r="A2" t="s">
        <v>24</v>
      </c>
      <c r="B2" s="5">
        <f>('Raw Count'!B2/1475)*100</f>
        <v>1.8305084745762712</v>
      </c>
      <c r="C2" s="5">
        <f>('Raw Count'!C2/3745)*100</f>
        <v>1.6555407209612818</v>
      </c>
      <c r="D2" s="5">
        <f>('Raw Count'!D2/899)*100</f>
        <v>1.1123470522803114</v>
      </c>
      <c r="E2" s="5">
        <f>('Raw Count'!E2/2957)*100</f>
        <v>1.0821778829895163</v>
      </c>
      <c r="F2" s="5">
        <f>('Raw Count'!F2/6287)*100</f>
        <v>1.2724669953873071</v>
      </c>
      <c r="G2" s="5">
        <f>('Raw Count'!G2/7256)*100</f>
        <v>1.00606394707828</v>
      </c>
      <c r="H2" s="5">
        <f>('Raw Count'!H2/6480)*100</f>
        <v>1.2191358024691357</v>
      </c>
      <c r="I2" s="5">
        <f>('Raw Count'!I2/6116)*100</f>
        <v>1.3243950294310005</v>
      </c>
      <c r="J2" s="5">
        <f>('Raw Count'!J2/5977)*100</f>
        <v>1.2882717082148234</v>
      </c>
      <c r="K2" s="5">
        <f>('Raw Count'!K2/6562)*100</f>
        <v>1.2953367875647668</v>
      </c>
      <c r="L2" s="5">
        <f>('Raw Count'!L2/5945)*100</f>
        <v>1.3288477712363329</v>
      </c>
      <c r="M2" s="5">
        <f>('Raw Count'!M2/6428)*100</f>
        <v>1.1512134411947728</v>
      </c>
      <c r="N2" s="5">
        <f>('Raw Count'!N2/4957)*100</f>
        <v>1.3717974581400041</v>
      </c>
      <c r="O2" s="5">
        <f>('Raw Count'!O2/5666)*100</f>
        <v>1.3236851394281679</v>
      </c>
      <c r="Q2" s="5">
        <f>(R2/70750)*100</f>
        <v>1.2749116607773852</v>
      </c>
      <c r="R2">
        <v>902</v>
      </c>
    </row>
    <row r="3" spans="1:18" x14ac:dyDescent="0.3">
      <c r="A3" t="s">
        <v>25</v>
      </c>
      <c r="B3" s="5">
        <f>('Raw Count'!B3/1475)*100</f>
        <v>0.94915254237288127</v>
      </c>
      <c r="C3" s="5">
        <f>('Raw Count'!C3/3745)*100</f>
        <v>0.72096128170894525</v>
      </c>
      <c r="D3" s="5">
        <f>('Raw Count'!D3/899)*100</f>
        <v>1.3348164627363739</v>
      </c>
      <c r="E3" s="5">
        <f>('Raw Count'!E3/2957)*100</f>
        <v>1.0483598241460941</v>
      </c>
      <c r="F3" s="5">
        <f>('Raw Count'!F3/6287)*100</f>
        <v>0.9543502465404804</v>
      </c>
      <c r="G3" s="5">
        <f>('Raw Count'!G3/7256)*100</f>
        <v>1.0336273428886438</v>
      </c>
      <c r="H3" s="5">
        <f>('Raw Count'!H3/6480)*100</f>
        <v>0.74074074074074081</v>
      </c>
      <c r="I3" s="5">
        <f>('Raw Count'!I3/6116)*100</f>
        <v>0.71942446043165476</v>
      </c>
      <c r="J3" s="5">
        <f>('Raw Count'!J3/5977)*100</f>
        <v>1.1711560983771123</v>
      </c>
      <c r="K3" s="5">
        <f>('Raw Count'!K3/6562)*100</f>
        <v>0.82291984151173414</v>
      </c>
      <c r="L3" s="5">
        <f>('Raw Count'!L3/5945)*100</f>
        <v>0.94196804037005888</v>
      </c>
      <c r="M3" s="5">
        <f>('Raw Count'!M3/6428)*100</f>
        <v>0.8867454884878655</v>
      </c>
      <c r="N3" s="5">
        <f>('Raw Count'!N3/4957)*100</f>
        <v>0.92798063344764981</v>
      </c>
      <c r="O3" s="5">
        <f>('Raw Count'!O3/5666)*100</f>
        <v>0.79421108365690074</v>
      </c>
      <c r="Q3" s="5">
        <f t="shared" ref="Q3:Q65" si="0">(R3/70750)*100</f>
        <v>0.90318021201413434</v>
      </c>
      <c r="R3">
        <v>639</v>
      </c>
    </row>
    <row r="4" spans="1:18" x14ac:dyDescent="0.3">
      <c r="A4" t="s">
        <v>13</v>
      </c>
      <c r="B4" s="5">
        <f>('Raw Count'!B4/1475)*100</f>
        <v>3.3898305084745761</v>
      </c>
      <c r="C4" s="5">
        <f>('Raw Count'!C4/3745)*100</f>
        <v>2.4299065420560746</v>
      </c>
      <c r="D4" s="5">
        <f>('Raw Count'!D4/899)*100</f>
        <v>2.8921023359288096</v>
      </c>
      <c r="E4" s="5">
        <f>('Raw Count'!E4/2957)*100</f>
        <v>1.7247210010145417</v>
      </c>
      <c r="F4" s="5">
        <f>('Raw Count'!F4/6287)*100</f>
        <v>2.1950055670431046</v>
      </c>
      <c r="G4" s="5">
        <f>('Raw Count'!G4/7256)*100</f>
        <v>2.3428886438809262</v>
      </c>
      <c r="H4" s="5">
        <f>('Raw Count'!H4/6480)*100</f>
        <v>2.2685185185185186</v>
      </c>
      <c r="I4" s="5">
        <f>('Raw Count'!I4/6116)*100</f>
        <v>2.1255722694571615</v>
      </c>
      <c r="J4" s="5">
        <f>('Raw Count'!J4/5977)*100</f>
        <v>2.1248117784841893</v>
      </c>
      <c r="K4" s="5">
        <f>('Raw Count'!K4/6562)*100</f>
        <v>2.4078024992380374</v>
      </c>
      <c r="L4" s="5">
        <f>('Raw Count'!L4/5945)*100</f>
        <v>2.1530698065601346</v>
      </c>
      <c r="M4" s="5">
        <f>('Raw Count'!M4/6428)*100</f>
        <v>2.7224642190416928</v>
      </c>
      <c r="N4" s="5">
        <f>('Raw Count'!N4/4957)*100</f>
        <v>2.6225539640911846</v>
      </c>
      <c r="O4" s="5">
        <f>('Raw Count'!O4/5666)*100</f>
        <v>2.1531944934698197</v>
      </c>
      <c r="Q4" s="5">
        <f t="shared" si="0"/>
        <v>2.3222614840989397</v>
      </c>
      <c r="R4">
        <v>1643</v>
      </c>
    </row>
    <row r="5" spans="1:18" x14ac:dyDescent="0.3">
      <c r="A5" t="s">
        <v>47</v>
      </c>
      <c r="B5" s="5">
        <f>('Raw Count'!B5/1475)*100</f>
        <v>0.5423728813559322</v>
      </c>
      <c r="C5" s="5">
        <f>('Raw Count'!C5/3745)*100</f>
        <v>0.24032042723631511</v>
      </c>
      <c r="D5" s="5">
        <f>('Raw Count'!D5/899)*100</f>
        <v>0</v>
      </c>
      <c r="E5" s="5">
        <f>('Raw Count'!E5/2957)*100</f>
        <v>0</v>
      </c>
      <c r="F5" s="5">
        <f>('Raw Count'!F5/6287)*100</f>
        <v>0.25449339907746144</v>
      </c>
      <c r="G5" s="5">
        <f>('Raw Count'!G5/7256)*100</f>
        <v>0.2342888643880926</v>
      </c>
      <c r="H5" s="5">
        <f>('Raw Count'!H5/6480)*100</f>
        <v>0.2932098765432099</v>
      </c>
      <c r="I5" s="5">
        <f>('Raw Count'!I5/6116)*100</f>
        <v>0.13080444735120994</v>
      </c>
      <c r="J5" s="5">
        <f>('Raw Count'!J5/5977)*100</f>
        <v>0.20076961686464781</v>
      </c>
      <c r="K5" s="5">
        <f>('Raw Count'!K5/6562)*100</f>
        <v>0.32002438281011886</v>
      </c>
      <c r="L5" s="5">
        <f>('Raw Count'!L5/5945)*100</f>
        <v>0.18502943650126155</v>
      </c>
      <c r="M5" s="5">
        <f>('Raw Count'!M5/6428)*100</f>
        <v>0.32669570628500311</v>
      </c>
      <c r="N5" s="5">
        <f>('Raw Count'!N5/4957)*100</f>
        <v>0.1613879362517652</v>
      </c>
      <c r="O5" s="5">
        <f>('Raw Count'!O5/5666)*100</f>
        <v>0.17649135192375573</v>
      </c>
      <c r="Q5" s="5">
        <f t="shared" si="0"/>
        <v>0.22614840989399293</v>
      </c>
      <c r="R5">
        <v>160</v>
      </c>
    </row>
    <row r="6" spans="1:18" x14ac:dyDescent="0.3">
      <c r="A6" t="s">
        <v>43</v>
      </c>
      <c r="B6" s="5">
        <f>('Raw Count'!B6/1475)*100</f>
        <v>6.7796610169491525E-2</v>
      </c>
      <c r="C6" s="5">
        <f>('Raw Count'!C6/3745)*100</f>
        <v>2.67022696929239E-2</v>
      </c>
      <c r="D6" s="5">
        <f>('Raw Count'!D6/899)*100</f>
        <v>0.55617352614015569</v>
      </c>
      <c r="E6" s="5">
        <f>('Raw Count'!E6/2957)*100</f>
        <v>0.10145417653026716</v>
      </c>
      <c r="F6" s="5">
        <f>('Raw Count'!F6/6287)*100</f>
        <v>0.14315253698107205</v>
      </c>
      <c r="G6" s="5">
        <f>('Raw Count'!G6/7256)*100</f>
        <v>0.11025358324145534</v>
      </c>
      <c r="H6" s="5">
        <f>('Raw Count'!H6/6480)*100</f>
        <v>4.6296296296296301E-2</v>
      </c>
      <c r="I6" s="5">
        <f>('Raw Count'!I6/6116)*100</f>
        <v>0.16350555918901241</v>
      </c>
      <c r="J6" s="5">
        <f>('Raw Count'!J6/5977)*100</f>
        <v>5.0192404216161952E-2</v>
      </c>
      <c r="K6" s="5">
        <f>('Raw Count'!K6/6562)*100</f>
        <v>1.5239256324291373E-2</v>
      </c>
      <c r="L6" s="5">
        <f>('Raw Count'!L6/5945)*100</f>
        <v>0</v>
      </c>
      <c r="M6" s="5">
        <f>('Raw Count'!M6/6428)*100</f>
        <v>4.667081518357187E-2</v>
      </c>
      <c r="N6" s="5">
        <f>('Raw Count'!N6/4957)*100</f>
        <v>4.03469840629413E-2</v>
      </c>
      <c r="O6" s="5">
        <f>('Raw Count'!O6/5666)*100</f>
        <v>0.14119308153900459</v>
      </c>
      <c r="Q6" s="5">
        <f t="shared" si="0"/>
        <v>8.0565371024734975E-2</v>
      </c>
      <c r="R6">
        <v>57</v>
      </c>
    </row>
    <row r="7" spans="1:18" x14ac:dyDescent="0.3">
      <c r="A7" t="s">
        <v>6</v>
      </c>
      <c r="B7" s="5">
        <f>('Raw Count'!B7/1475)*100</f>
        <v>3.593220338983051</v>
      </c>
      <c r="C7" s="5">
        <f>('Raw Count'!C7/3745)*100</f>
        <v>2.5634178905206939</v>
      </c>
      <c r="D7" s="5">
        <f>('Raw Count'!D7/899)*100</f>
        <v>3.5595105672969964</v>
      </c>
      <c r="E7" s="5">
        <f>('Raw Count'!E7/2957)*100</f>
        <v>2.6716266486303688</v>
      </c>
      <c r="F7" s="5">
        <f>('Raw Count'!F7/6287)*100</f>
        <v>2.5449339907746142</v>
      </c>
      <c r="G7" s="5">
        <f>('Raw Count'!G7/7256)*100</f>
        <v>2.4531422271223815</v>
      </c>
      <c r="H7" s="5">
        <f>('Raw Count'!H7/6480)*100</f>
        <v>2.4382716049382713</v>
      </c>
      <c r="I7" s="5">
        <f>('Raw Count'!I7/6116)*100</f>
        <v>2.877697841726619</v>
      </c>
      <c r="J7" s="5">
        <f>('Raw Count'!J7/5977)*100</f>
        <v>2.7773130332942948</v>
      </c>
      <c r="K7" s="5">
        <f>('Raw Count'!K7/6562)*100</f>
        <v>2.5144772935080768</v>
      </c>
      <c r="L7" s="5">
        <f>('Raw Count'!L7/5945)*100</f>
        <v>3.1623212783851975</v>
      </c>
      <c r="M7" s="5">
        <f>('Raw Count'!M7/6428)*100</f>
        <v>2.6446795270690728</v>
      </c>
      <c r="N7" s="5">
        <f>('Raw Count'!N7/4957)*100</f>
        <v>2.7637684083114786</v>
      </c>
      <c r="O7" s="5">
        <f>('Raw Count'!O7/5666)*100</f>
        <v>2.5414754677020825</v>
      </c>
      <c r="Q7" s="5">
        <f t="shared" si="0"/>
        <v>2.6883392226148413</v>
      </c>
      <c r="R7">
        <v>1902</v>
      </c>
    </row>
    <row r="8" spans="1:18" x14ac:dyDescent="0.3">
      <c r="A8" t="s">
        <v>62</v>
      </c>
      <c r="B8" s="5">
        <f>('Raw Count'!B8/1475)*100</f>
        <v>0</v>
      </c>
      <c r="C8" s="5">
        <f>('Raw Count'!C8/3745)*100</f>
        <v>0</v>
      </c>
      <c r="D8" s="5">
        <f>('Raw Count'!D8/899)*100</f>
        <v>0</v>
      </c>
      <c r="E8" s="5">
        <f>('Raw Count'!E8/2957)*100</f>
        <v>0</v>
      </c>
      <c r="F8" s="5">
        <f>('Raw Count'!F8/6287)*100</f>
        <v>3.1811674884682679E-2</v>
      </c>
      <c r="G8" s="5">
        <f>('Raw Count'!G8/7256)*100</f>
        <v>2.7563395810363836E-2</v>
      </c>
      <c r="H8" s="5">
        <f>('Raw Count'!H8/6480)*100</f>
        <v>1.5432098765432098E-2</v>
      </c>
      <c r="I8" s="5">
        <f>('Raw Count'!I8/6116)*100</f>
        <v>0</v>
      </c>
      <c r="J8" s="5">
        <f>('Raw Count'!J8/5977)*100</f>
        <v>1.6730801405387317E-2</v>
      </c>
      <c r="K8" s="5">
        <f>('Raw Count'!K8/6562)*100</f>
        <v>0</v>
      </c>
      <c r="L8" s="5">
        <f>('Raw Count'!L8/5945)*100</f>
        <v>0</v>
      </c>
      <c r="M8" s="5">
        <f>('Raw Count'!M8/6428)*100</f>
        <v>0</v>
      </c>
      <c r="N8" s="5">
        <f>('Raw Count'!N8/4957)*100</f>
        <v>4.03469840629413E-2</v>
      </c>
      <c r="O8" s="5">
        <f>('Raw Count'!O8/5666)*100</f>
        <v>3.5298270384751147E-2</v>
      </c>
      <c r="Q8" s="5">
        <f t="shared" si="0"/>
        <v>1.4134275618374558E-2</v>
      </c>
      <c r="R8">
        <v>10</v>
      </c>
    </row>
    <row r="9" spans="1:18" x14ac:dyDescent="0.3">
      <c r="A9" t="s">
        <v>9</v>
      </c>
      <c r="B9" s="5">
        <f>('Raw Count'!B9/1475)*100</f>
        <v>2.1694915254237288</v>
      </c>
      <c r="C9" s="5">
        <f>('Raw Count'!C9/3745)*100</f>
        <v>2.0827770360480642</v>
      </c>
      <c r="D9" s="5">
        <f>('Raw Count'!D9/899)*100</f>
        <v>2.7808676307007785</v>
      </c>
      <c r="E9" s="5">
        <f>('Raw Count'!E9/2957)*100</f>
        <v>3.0774433547514373</v>
      </c>
      <c r="F9" s="5">
        <f>('Raw Count'!F9/6287)*100</f>
        <v>3.1016383012565614</v>
      </c>
      <c r="G9" s="5">
        <f>('Raw Count'!G9/7256)*100</f>
        <v>2.990628445424476</v>
      </c>
      <c r="H9" s="5">
        <f>('Raw Count'!H9/6480)*100</f>
        <v>3.0864197530864197</v>
      </c>
      <c r="I9" s="5">
        <f>('Raw Count'!I9/6116)*100</f>
        <v>2.8613472858077178</v>
      </c>
      <c r="J9" s="5">
        <f>('Raw Count'!J9/5977)*100</f>
        <v>3.2457754726451395</v>
      </c>
      <c r="K9" s="5">
        <f>('Raw Count'!K9/6562)*100</f>
        <v>3.047851264858275</v>
      </c>
      <c r="L9" s="5">
        <f>('Raw Count'!L9/5945)*100</f>
        <v>2.6240538267451643</v>
      </c>
      <c r="M9" s="5">
        <f>('Raw Count'!M9/6428)*100</f>
        <v>2.7380211574362168</v>
      </c>
      <c r="N9" s="5">
        <f>('Raw Count'!N9/4957)*100</f>
        <v>2.5620334879967723</v>
      </c>
      <c r="O9" s="5">
        <f>('Raw Count'!O9/5666)*100</f>
        <v>2.8238616307800917</v>
      </c>
      <c r="Q9" s="5">
        <f t="shared" si="0"/>
        <v>2.8636042402826858</v>
      </c>
      <c r="R9">
        <v>2026</v>
      </c>
    </row>
    <row r="10" spans="1:18" x14ac:dyDescent="0.3">
      <c r="A10" t="s">
        <v>28</v>
      </c>
      <c r="B10" s="5">
        <f>('Raw Count'!B10/1475)*100</f>
        <v>0.13559322033898305</v>
      </c>
      <c r="C10" s="5">
        <f>('Raw Count'!C10/3745)*100</f>
        <v>0.53404539385847793</v>
      </c>
      <c r="D10" s="5">
        <f>('Raw Count'!D10/899)*100</f>
        <v>0.77864293659621797</v>
      </c>
      <c r="E10" s="5">
        <f>('Raw Count'!E10/2957)*100</f>
        <v>0.98072370645924922</v>
      </c>
      <c r="F10" s="5">
        <f>('Raw Count'!F10/6287)*100</f>
        <v>0.8430093844440909</v>
      </c>
      <c r="G10" s="5">
        <f>('Raw Count'!G10/7256)*100</f>
        <v>0.9371554575523704</v>
      </c>
      <c r="H10" s="5">
        <f>('Raw Count'!H10/6480)*100</f>
        <v>0.95679012345679015</v>
      </c>
      <c r="I10" s="5">
        <f>('Raw Count'!I10/6116)*100</f>
        <v>1.1608894702419883</v>
      </c>
      <c r="J10" s="5">
        <f>('Raw Count'!J10/5977)*100</f>
        <v>1.1209636941609502</v>
      </c>
      <c r="K10" s="5">
        <f>('Raw Count'!K10/6562)*100</f>
        <v>0.94483389210606517</v>
      </c>
      <c r="L10" s="5">
        <f>('Raw Count'!L10/5945)*100</f>
        <v>1.0597140454163161</v>
      </c>
      <c r="M10" s="5">
        <f>('Raw Count'!M10/6428)*100</f>
        <v>1.3223397635345364</v>
      </c>
      <c r="N10" s="5">
        <f>('Raw Count'!N10/4957)*100</f>
        <v>1.0490215856364737</v>
      </c>
      <c r="O10" s="5">
        <f>('Raw Count'!O10/5666)*100</f>
        <v>0.75891281327214966</v>
      </c>
      <c r="Q10" s="5">
        <f t="shared" si="0"/>
        <v>0.96678445229681986</v>
      </c>
      <c r="R10">
        <v>684</v>
      </c>
    </row>
    <row r="11" spans="1:18" x14ac:dyDescent="0.3">
      <c r="A11" t="s">
        <v>50</v>
      </c>
      <c r="B11" s="5">
        <f>('Raw Count'!B11/1475)*100</f>
        <v>0</v>
      </c>
      <c r="C11" s="5">
        <f>('Raw Count'!C11/3745)*100</f>
        <v>5.3404539385847799E-2</v>
      </c>
      <c r="D11" s="5">
        <f>('Raw Count'!D11/899)*100</f>
        <v>0.22246941045606228</v>
      </c>
      <c r="E11" s="5">
        <f>('Raw Count'!E11/2957)*100</f>
        <v>6.7636117686844771E-2</v>
      </c>
      <c r="F11" s="5">
        <f>('Raw Count'!F11/6287)*100</f>
        <v>7.9529187211706695E-2</v>
      </c>
      <c r="G11" s="5">
        <f>('Raw Count'!G11/7256)*100</f>
        <v>0.11025358324145534</v>
      </c>
      <c r="H11" s="5">
        <f>('Raw Count'!H11/6480)*100</f>
        <v>0.10802469135802469</v>
      </c>
      <c r="I11" s="5">
        <f>('Raw Count'!I11/6116)*100</f>
        <v>0.27795945062132116</v>
      </c>
      <c r="J11" s="5">
        <f>('Raw Count'!J11/5977)*100</f>
        <v>0.20076961686464781</v>
      </c>
      <c r="K11" s="5">
        <f>('Raw Count'!K11/6562)*100</f>
        <v>9.1435537945748255E-2</v>
      </c>
      <c r="L11" s="5">
        <f>('Raw Count'!L11/5945)*100</f>
        <v>8.4104289318755257E-2</v>
      </c>
      <c r="M11" s="5">
        <f>('Raw Count'!M11/6428)*100</f>
        <v>6.2227753578095832E-2</v>
      </c>
      <c r="N11" s="5">
        <f>('Raw Count'!N11/4957)*100</f>
        <v>0</v>
      </c>
      <c r="O11" s="5">
        <f>('Raw Count'!O11/5666)*100</f>
        <v>0.17649135192375573</v>
      </c>
      <c r="Q11" s="5">
        <f t="shared" si="0"/>
        <v>0.11307420494699646</v>
      </c>
      <c r="R11">
        <v>80</v>
      </c>
    </row>
    <row r="12" spans="1:18" x14ac:dyDescent="0.3">
      <c r="A12" t="s">
        <v>31</v>
      </c>
      <c r="B12" s="5">
        <f>('Raw Count'!B12/1475)*100</f>
        <v>0.5423728813559322</v>
      </c>
      <c r="C12" s="5">
        <f>('Raw Count'!C12/3745)*100</f>
        <v>0.8277703604806409</v>
      </c>
      <c r="D12" s="5">
        <f>('Raw Count'!D12/899)*100</f>
        <v>0.44493882091212456</v>
      </c>
      <c r="E12" s="5">
        <f>('Raw Count'!E12/2957)*100</f>
        <v>0.67636117686844777</v>
      </c>
      <c r="F12" s="5">
        <f>('Raw Count'!F12/6287)*100</f>
        <v>0.6839510100206776</v>
      </c>
      <c r="G12" s="5">
        <f>('Raw Count'!G12/7256)*100</f>
        <v>0.67530319735391409</v>
      </c>
      <c r="H12" s="5">
        <f>('Raw Count'!H12/6480)*100</f>
        <v>0.55555555555555558</v>
      </c>
      <c r="I12" s="5">
        <f>('Raw Count'!I12/6116)*100</f>
        <v>0.42511445389143232</v>
      </c>
      <c r="J12" s="5">
        <f>('Raw Count'!J12/5977)*100</f>
        <v>0.58557804918855616</v>
      </c>
      <c r="K12" s="5">
        <f>('Raw Count'!K12/6562)*100</f>
        <v>0.64004876562023771</v>
      </c>
      <c r="L12" s="5">
        <f>('Raw Count'!L12/5945)*100</f>
        <v>0.68965517241379315</v>
      </c>
      <c r="M12" s="5">
        <f>('Raw Count'!M12/6428)*100</f>
        <v>0.49782202862476665</v>
      </c>
      <c r="N12" s="5">
        <f>('Raw Count'!N12/4957)*100</f>
        <v>0.62537825297559013</v>
      </c>
      <c r="O12" s="5">
        <f>('Raw Count'!O12/5666)*100</f>
        <v>0.84715848923402759</v>
      </c>
      <c r="Q12" s="5">
        <f t="shared" si="0"/>
        <v>0.63038869257950536</v>
      </c>
      <c r="R12">
        <v>446</v>
      </c>
    </row>
    <row r="13" spans="1:18" x14ac:dyDescent="0.3">
      <c r="A13" t="s">
        <v>23</v>
      </c>
      <c r="B13" s="5">
        <f>('Raw Count'!B13/1475)*100</f>
        <v>0.74576271186440679</v>
      </c>
      <c r="C13" s="5">
        <f>('Raw Count'!C13/3745)*100</f>
        <v>0.48064085447263022</v>
      </c>
      <c r="D13" s="5">
        <f>('Raw Count'!D13/899)*100</f>
        <v>0.88987764182424911</v>
      </c>
      <c r="E13" s="5">
        <f>('Raw Count'!E13/2957)*100</f>
        <v>1.5556307067974298</v>
      </c>
      <c r="F13" s="5">
        <f>('Raw Count'!F13/6287)*100</f>
        <v>1.224749483060283</v>
      </c>
      <c r="G13" s="5">
        <f>('Raw Count'!G13/7256)*100</f>
        <v>0.86824696802646084</v>
      </c>
      <c r="H13" s="5">
        <f>('Raw Count'!H13/6480)*100</f>
        <v>0.9413580246913581</v>
      </c>
      <c r="I13" s="5">
        <f>('Raw Count'!I13/6116)*100</f>
        <v>0.89928057553956831</v>
      </c>
      <c r="J13" s="5">
        <f>('Raw Count'!J13/5977)*100</f>
        <v>0.60230885059394346</v>
      </c>
      <c r="K13" s="5">
        <f>('Raw Count'!K13/6562)*100</f>
        <v>0.68576653459311188</v>
      </c>
      <c r="L13" s="5">
        <f>('Raw Count'!L13/5945)*100</f>
        <v>0.82422203532380145</v>
      </c>
      <c r="M13" s="5">
        <f>('Raw Count'!M13/6428)*100</f>
        <v>0.96453018046048533</v>
      </c>
      <c r="N13" s="5">
        <f>('Raw Count'!N13/4957)*100</f>
        <v>1.0086746015735324</v>
      </c>
      <c r="O13" s="5">
        <f>('Raw Count'!O13/5666)*100</f>
        <v>1.0236498411577832</v>
      </c>
      <c r="Q13" s="5">
        <f t="shared" si="0"/>
        <v>0.90318021201413434</v>
      </c>
      <c r="R13">
        <v>639</v>
      </c>
    </row>
    <row r="14" spans="1:18" x14ac:dyDescent="0.3">
      <c r="A14" t="s">
        <v>2</v>
      </c>
      <c r="B14" s="5">
        <f>('Raw Count'!B14/1475)*100</f>
        <v>5.898305084745763</v>
      </c>
      <c r="C14" s="5">
        <f>('Raw Count'!C14/3745)*100</f>
        <v>5.4472630173564758</v>
      </c>
      <c r="D14" s="5">
        <f>('Raw Count'!D14/899)*100</f>
        <v>6.1179087875417126</v>
      </c>
      <c r="E14" s="5">
        <f>('Raw Count'!E14/2957)*100</f>
        <v>7.000338180588435</v>
      </c>
      <c r="F14" s="5">
        <f>('Raw Count'!F14/6287)*100</f>
        <v>6.5372991888022911</v>
      </c>
      <c r="G14" s="5">
        <f>('Raw Count'!G14/7256)*100</f>
        <v>6.4773980154355009</v>
      </c>
      <c r="H14" s="5">
        <f>('Raw Count'!H14/6480)*100</f>
        <v>5.7870370370370372</v>
      </c>
      <c r="I14" s="5">
        <f>('Raw Count'!I14/6116)*100</f>
        <v>5.6245912361020274</v>
      </c>
      <c r="J14" s="5">
        <f>('Raw Count'!J14/5977)*100</f>
        <v>5.4207796553454912</v>
      </c>
      <c r="K14" s="5">
        <f>('Raw Count'!K14/6562)*100</f>
        <v>5.6385248399878085</v>
      </c>
      <c r="L14" s="5">
        <f>('Raw Count'!L14/5945)*100</f>
        <v>5.9714045416316228</v>
      </c>
      <c r="M14" s="5">
        <f>('Raw Count'!M14/6428)*100</f>
        <v>5.5382700684505295</v>
      </c>
      <c r="N14" s="5">
        <f>('Raw Count'!N14/4957)*100</f>
        <v>5.9108331652208994</v>
      </c>
      <c r="O14" s="5">
        <f>('Raw Count'!O14/5666)*100</f>
        <v>6.2830921284857038</v>
      </c>
      <c r="Q14" s="5">
        <f t="shared" si="0"/>
        <v>5.946289752650177</v>
      </c>
      <c r="R14">
        <v>4207</v>
      </c>
    </row>
    <row r="15" spans="1:18" x14ac:dyDescent="0.3">
      <c r="A15" t="s">
        <v>15</v>
      </c>
      <c r="B15" s="5">
        <f>('Raw Count'!B15/1475)*100</f>
        <v>2.1694915254237288</v>
      </c>
      <c r="C15" s="5">
        <f>('Raw Count'!C15/3745)*100</f>
        <v>1.548731642189586</v>
      </c>
      <c r="D15" s="5">
        <f>('Raw Count'!D15/899)*100</f>
        <v>2.5583982202447166</v>
      </c>
      <c r="E15" s="5">
        <f>('Raw Count'!E15/2957)*100</f>
        <v>2.1305377071356104</v>
      </c>
      <c r="F15" s="5">
        <f>('Raw Count'!F15/6287)*100</f>
        <v>1.733736281215206</v>
      </c>
      <c r="G15" s="5">
        <f>('Raw Count'!G15/7256)*100</f>
        <v>2.1499448732083795</v>
      </c>
      <c r="H15" s="5">
        <f>('Raw Count'!H15/6480)*100</f>
        <v>1.5123456790123457</v>
      </c>
      <c r="I15" s="5">
        <f>('Raw Count'!I15/6116)*100</f>
        <v>1.7658600392413342</v>
      </c>
      <c r="J15" s="5">
        <f>('Raw Count'!J15/5977)*100</f>
        <v>1.4890413250794714</v>
      </c>
      <c r="K15" s="5">
        <f>('Raw Count'!K15/6562)*100</f>
        <v>1.6915574519963426</v>
      </c>
      <c r="L15" s="5">
        <f>('Raw Count'!L15/5945)*100</f>
        <v>2.2708158116063917</v>
      </c>
      <c r="M15" s="5">
        <f>('Raw Count'!M15/6428)*100</f>
        <v>1.5401369010578718</v>
      </c>
      <c r="N15" s="5">
        <f>('Raw Count'!N15/4957)*100</f>
        <v>1.4726649182973572</v>
      </c>
      <c r="O15" s="5">
        <f>('Raw Count'!O15/5666)*100</f>
        <v>1.3413342746205437</v>
      </c>
      <c r="Q15" s="5">
        <f t="shared" si="0"/>
        <v>1.7385159010600706</v>
      </c>
      <c r="R15">
        <v>1230</v>
      </c>
    </row>
    <row r="16" spans="1:18" x14ac:dyDescent="0.3">
      <c r="A16" t="s">
        <v>55</v>
      </c>
      <c r="B16" s="5">
        <f>('Raw Count'!B16/1475)*100</f>
        <v>6.7796610169491525E-2</v>
      </c>
      <c r="C16" s="5">
        <f>('Raw Count'!C16/3745)*100</f>
        <v>2.67022696929239E-2</v>
      </c>
      <c r="D16" s="5">
        <f>('Raw Count'!D16/899)*100</f>
        <v>0</v>
      </c>
      <c r="E16" s="5">
        <f>('Raw Count'!E16/2957)*100</f>
        <v>0.10145417653026716</v>
      </c>
      <c r="F16" s="5">
        <f>('Raw Count'!F16/6287)*100</f>
        <v>6.3623349769365359E-2</v>
      </c>
      <c r="G16" s="5">
        <f>('Raw Count'!G16/7256)*100</f>
        <v>9.6471885336273419E-2</v>
      </c>
      <c r="H16" s="5">
        <f>('Raw Count'!H16/6480)*100</f>
        <v>0.16975308641975309</v>
      </c>
      <c r="I16" s="5">
        <f>('Raw Count'!I16/6116)*100</f>
        <v>0.16350555918901241</v>
      </c>
      <c r="J16" s="5">
        <f>('Raw Count'!J16/5977)*100</f>
        <v>3.3461602810774635E-2</v>
      </c>
      <c r="K16" s="5">
        <f>('Raw Count'!K16/6562)*100</f>
        <v>9.1435537945748255E-2</v>
      </c>
      <c r="L16" s="5">
        <f>('Raw Count'!L16/5945)*100</f>
        <v>1.6820857863751051E-2</v>
      </c>
      <c r="M16" s="5">
        <f>('Raw Count'!M16/6428)*100</f>
        <v>0.10889856876166772</v>
      </c>
      <c r="N16" s="5">
        <f>('Raw Count'!N16/4957)*100</f>
        <v>6.052047609441194E-2</v>
      </c>
      <c r="O16" s="5">
        <f>('Raw Count'!O16/5666)*100</f>
        <v>7.0596540769502295E-2</v>
      </c>
      <c r="Q16" s="5">
        <f t="shared" si="0"/>
        <v>8.4805653710247356E-2</v>
      </c>
      <c r="R16">
        <v>60</v>
      </c>
    </row>
    <row r="17" spans="1:18" x14ac:dyDescent="0.3">
      <c r="A17" t="s">
        <v>46</v>
      </c>
      <c r="B17" s="5">
        <f>('Raw Count'!B17/1475)*100</f>
        <v>0.20338983050847459</v>
      </c>
      <c r="C17" s="5">
        <f>('Raw Count'!C17/3745)*100</f>
        <v>0.18691588785046731</v>
      </c>
      <c r="D17" s="5">
        <f>('Raw Count'!D17/899)*100</f>
        <v>0.11123470522803114</v>
      </c>
      <c r="E17" s="5">
        <f>('Raw Count'!E17/2957)*100</f>
        <v>0.439634764964491</v>
      </c>
      <c r="F17" s="5">
        <f>('Raw Count'!F17/6287)*100</f>
        <v>0.39764593605853349</v>
      </c>
      <c r="G17" s="5">
        <f>('Raw Count'!G17/7256)*100</f>
        <v>0.34454244762954794</v>
      </c>
      <c r="H17" s="5">
        <f>('Raw Count'!H17/6480)*100</f>
        <v>0.37037037037037041</v>
      </c>
      <c r="I17" s="5">
        <f>('Raw Count'!I17/6116)*100</f>
        <v>0.3760627861347286</v>
      </c>
      <c r="J17" s="5">
        <f>('Raw Count'!J17/5977)*100</f>
        <v>0.43500083654007027</v>
      </c>
      <c r="K17" s="5">
        <f>('Raw Count'!K17/6562)*100</f>
        <v>0.41145992075586707</v>
      </c>
      <c r="L17" s="5">
        <f>('Raw Count'!L17/5945)*100</f>
        <v>0.31959629941126999</v>
      </c>
      <c r="M17" s="5">
        <f>('Raw Count'!M17/6428)*100</f>
        <v>0.26446795270690726</v>
      </c>
      <c r="N17" s="5">
        <f>('Raw Count'!N17/4957)*100</f>
        <v>0.12104095218882388</v>
      </c>
      <c r="O17" s="5">
        <f>('Raw Count'!O17/5666)*100</f>
        <v>0.4059301094246382</v>
      </c>
      <c r="Q17" s="5">
        <f t="shared" si="0"/>
        <v>0.33780918727915193</v>
      </c>
      <c r="R17">
        <v>239</v>
      </c>
    </row>
    <row r="18" spans="1:18" x14ac:dyDescent="0.3">
      <c r="A18" t="s">
        <v>34</v>
      </c>
      <c r="B18" s="5">
        <f>('Raw Count'!B18/1475)*100</f>
        <v>0.67796610169491522</v>
      </c>
      <c r="C18" s="5">
        <f>('Raw Count'!C18/3745)*100</f>
        <v>0.37383177570093462</v>
      </c>
      <c r="D18" s="5">
        <f>('Raw Count'!D18/899)*100</f>
        <v>0.33370411568409347</v>
      </c>
      <c r="E18" s="5">
        <f>('Raw Count'!E18/2957)*100</f>
        <v>0.64254311802502539</v>
      </c>
      <c r="F18" s="5">
        <f>('Raw Count'!F18/6287)*100</f>
        <v>0.50898679815492287</v>
      </c>
      <c r="G18" s="5">
        <f>('Raw Count'!G18/7256)*100</f>
        <v>0.66152149944873206</v>
      </c>
      <c r="H18" s="5">
        <f>('Raw Count'!H18/6480)*100</f>
        <v>0.27777777777777779</v>
      </c>
      <c r="I18" s="5">
        <f>('Raw Count'!I18/6116)*100</f>
        <v>0.24525833878351863</v>
      </c>
      <c r="J18" s="5">
        <f>('Raw Count'!J18/5977)*100</f>
        <v>0.36807763091852103</v>
      </c>
      <c r="K18" s="5">
        <f>('Raw Count'!K18/6562)*100</f>
        <v>0.67052727826882053</v>
      </c>
      <c r="L18" s="5">
        <f>('Raw Count'!L18/5945)*100</f>
        <v>0.45416316232127835</v>
      </c>
      <c r="M18" s="5">
        <f>('Raw Count'!M18/6428)*100</f>
        <v>0.51337896701929064</v>
      </c>
      <c r="N18" s="5">
        <f>('Raw Count'!N18/4957)*100</f>
        <v>0.5043373007867662</v>
      </c>
      <c r="O18" s="5">
        <f>('Raw Count'!O18/5666)*100</f>
        <v>0.65301800211789618</v>
      </c>
      <c r="Q18" s="5">
        <f t="shared" si="0"/>
        <v>0.49045936395759715</v>
      </c>
      <c r="R18">
        <v>347</v>
      </c>
    </row>
    <row r="19" spans="1:18" x14ac:dyDescent="0.3">
      <c r="A19" t="s">
        <v>44</v>
      </c>
      <c r="B19" s="5">
        <f>('Raw Count'!B19/1475)*100</f>
        <v>0.20338983050847459</v>
      </c>
      <c r="C19" s="5">
        <f>('Raw Count'!C19/3745)*100</f>
        <v>8.0106809078771685E-2</v>
      </c>
      <c r="D19" s="5">
        <f>('Raw Count'!D19/899)*100</f>
        <v>0</v>
      </c>
      <c r="E19" s="5">
        <f>('Raw Count'!E19/2957)*100</f>
        <v>0.10145417653026716</v>
      </c>
      <c r="F19" s="5">
        <f>('Raw Count'!F19/6287)*100</f>
        <v>0.15905837442341339</v>
      </c>
      <c r="G19" s="5">
        <f>('Raw Count'!G19/7256)*100</f>
        <v>0.2067254685777288</v>
      </c>
      <c r="H19" s="5">
        <f>('Raw Count'!H19/6480)*100</f>
        <v>0.15432098765432098</v>
      </c>
      <c r="I19" s="5">
        <f>('Raw Count'!I19/6116)*100</f>
        <v>0.26160889470241988</v>
      </c>
      <c r="J19" s="5">
        <f>('Raw Count'!J19/5977)*100</f>
        <v>0.15057721264848586</v>
      </c>
      <c r="K19" s="5">
        <f>('Raw Count'!K19/6562)*100</f>
        <v>0.30478512648582751</v>
      </c>
      <c r="L19" s="5">
        <f>('Raw Count'!L19/5945)*100</f>
        <v>0.13456686291000841</v>
      </c>
      <c r="M19" s="5">
        <f>('Raw Count'!M19/6428)*100</f>
        <v>0.21779713752333543</v>
      </c>
      <c r="N19" s="5">
        <f>('Raw Count'!N19/4957)*100</f>
        <v>0.4639903167238249</v>
      </c>
      <c r="O19" s="5">
        <f>('Raw Count'!O19/5666)*100</f>
        <v>0.2117896223085069</v>
      </c>
      <c r="Q19" s="5">
        <f t="shared" si="0"/>
        <v>0.20636042402826854</v>
      </c>
      <c r="R19">
        <v>146</v>
      </c>
    </row>
    <row r="20" spans="1:18" x14ac:dyDescent="0.3">
      <c r="A20" t="s">
        <v>54</v>
      </c>
      <c r="B20" s="5">
        <f>('Raw Count'!B20/1475)*100</f>
        <v>6.7796610169491525E-2</v>
      </c>
      <c r="C20" s="5">
        <f>('Raw Count'!C20/3745)*100</f>
        <v>8.0106809078771685E-2</v>
      </c>
      <c r="D20" s="5">
        <f>('Raw Count'!D20/899)*100</f>
        <v>0</v>
      </c>
      <c r="E20" s="5">
        <f>('Raw Count'!E20/2957)*100</f>
        <v>0.13527223537368954</v>
      </c>
      <c r="F20" s="5">
        <f>('Raw Count'!F20/6287)*100</f>
        <v>0.11134086209638938</v>
      </c>
      <c r="G20" s="5">
        <f>('Raw Count'!G20/7256)*100</f>
        <v>4.1345093715545754E-2</v>
      </c>
      <c r="H20" s="5">
        <f>('Raw Count'!H20/6480)*100</f>
        <v>0.10802469135802469</v>
      </c>
      <c r="I20" s="5">
        <f>('Raw Count'!I20/6116)*100</f>
        <v>0.14715500327011119</v>
      </c>
      <c r="J20" s="5">
        <f>('Raw Count'!J20/5977)*100</f>
        <v>8.3654007026936594E-2</v>
      </c>
      <c r="K20" s="5">
        <f>('Raw Count'!K20/6562)*100</f>
        <v>7.6196281621456877E-2</v>
      </c>
      <c r="L20" s="5">
        <f>('Raw Count'!L20/5945)*100</f>
        <v>0.13456686291000841</v>
      </c>
      <c r="M20" s="5">
        <f>('Raw Count'!M20/6428)*100</f>
        <v>0.14001244555071563</v>
      </c>
      <c r="N20" s="5">
        <f>('Raw Count'!N20/4957)*100</f>
        <v>6.052047609441194E-2</v>
      </c>
      <c r="O20" s="5">
        <f>('Raw Count'!O20/5666)*100</f>
        <v>0.12354394634662902</v>
      </c>
      <c r="Q20" s="5">
        <f t="shared" si="0"/>
        <v>0.10035335689045936</v>
      </c>
      <c r="R20">
        <v>71</v>
      </c>
    </row>
    <row r="21" spans="1:18" x14ac:dyDescent="0.3">
      <c r="A21" t="s">
        <v>61</v>
      </c>
      <c r="B21" s="5">
        <f>('Raw Count'!B21/1475)*100</f>
        <v>0</v>
      </c>
      <c r="C21" s="5">
        <f>('Raw Count'!C21/3745)*100</f>
        <v>0</v>
      </c>
      <c r="D21" s="5">
        <f>('Raw Count'!D21/899)*100</f>
        <v>0</v>
      </c>
      <c r="E21" s="5">
        <f>('Raw Count'!E21/2957)*100</f>
        <v>0</v>
      </c>
      <c r="F21" s="5">
        <f>('Raw Count'!F21/6287)*100</f>
        <v>1.590583744234134E-2</v>
      </c>
      <c r="G21" s="5">
        <f>('Raw Count'!G21/7256)*100</f>
        <v>1.3781697905181918E-2</v>
      </c>
      <c r="H21" s="5">
        <f>('Raw Count'!H21/6480)*100</f>
        <v>9.2592592592592601E-2</v>
      </c>
      <c r="I21" s="5">
        <f>('Raw Count'!I21/6116)*100</f>
        <v>3.2701111837802485E-2</v>
      </c>
      <c r="J21" s="5">
        <f>('Raw Count'!J21/5977)*100</f>
        <v>0</v>
      </c>
      <c r="K21" s="5">
        <f>('Raw Count'!K21/6562)*100</f>
        <v>1.5239256324291373E-2</v>
      </c>
      <c r="L21" s="5">
        <f>('Raw Count'!L21/5945)*100</f>
        <v>3.3641715727502103E-2</v>
      </c>
      <c r="M21" s="5">
        <f>('Raw Count'!M21/6428)*100</f>
        <v>1.5556938394523958E-2</v>
      </c>
      <c r="N21" s="5">
        <f>('Raw Count'!N21/4957)*100</f>
        <v>0</v>
      </c>
      <c r="O21" s="5">
        <f>('Raw Count'!O21/5666)*100</f>
        <v>1.7649135192375574E-2</v>
      </c>
      <c r="Q21" s="5">
        <f t="shared" si="0"/>
        <v>2.1201413427561839E-2</v>
      </c>
      <c r="R21">
        <v>15</v>
      </c>
    </row>
    <row r="22" spans="1:18" x14ac:dyDescent="0.3">
      <c r="A22" t="s">
        <v>58</v>
      </c>
      <c r="B22" s="5">
        <f>('Raw Count'!B22/1475)*100</f>
        <v>0</v>
      </c>
      <c r="C22" s="5">
        <f>('Raw Count'!C22/3745)*100</f>
        <v>2.67022696929239E-2</v>
      </c>
      <c r="D22" s="5">
        <f>('Raw Count'!D22/899)*100</f>
        <v>0</v>
      </c>
      <c r="E22" s="5">
        <f>('Raw Count'!E22/2957)*100</f>
        <v>0.10145417653026716</v>
      </c>
      <c r="F22" s="5">
        <f>('Raw Count'!F22/6287)*100</f>
        <v>0.12724669953873072</v>
      </c>
      <c r="G22" s="5">
        <f>('Raw Count'!G22/7256)*100</f>
        <v>0.16538037486218302</v>
      </c>
      <c r="H22" s="5">
        <f>('Raw Count'!H22/6480)*100</f>
        <v>0.1388888888888889</v>
      </c>
      <c r="I22" s="5">
        <f>('Raw Count'!I22/6116)*100</f>
        <v>6.540222367560497E-2</v>
      </c>
      <c r="J22" s="5">
        <f>('Raw Count'!J22/5977)*100</f>
        <v>8.3654007026936594E-2</v>
      </c>
      <c r="K22" s="5">
        <f>('Raw Count'!K22/6562)*100</f>
        <v>0.16763181956720513</v>
      </c>
      <c r="L22" s="5">
        <f>('Raw Count'!L22/5945)*100</f>
        <v>0.13456686291000841</v>
      </c>
      <c r="M22" s="5">
        <f>('Raw Count'!M22/6428)*100</f>
        <v>0.10889856876166772</v>
      </c>
      <c r="N22" s="5">
        <f>('Raw Count'!N22/4957)*100</f>
        <v>0.10086746015735323</v>
      </c>
      <c r="O22" s="5">
        <f>('Raw Count'!O22/5666)*100</f>
        <v>8.8245675961877865E-2</v>
      </c>
      <c r="Q22" s="5">
        <f t="shared" si="0"/>
        <v>0.11024734982332156</v>
      </c>
      <c r="R22">
        <v>78</v>
      </c>
    </row>
    <row r="23" spans="1:18" x14ac:dyDescent="0.3">
      <c r="A23" t="s">
        <v>0</v>
      </c>
      <c r="B23" s="5">
        <f>('Raw Count'!B23/1475)*100</f>
        <v>21.35593220338983</v>
      </c>
      <c r="C23" s="5">
        <f>('Raw Count'!C23/3745)*100</f>
        <v>19.813084112149532</v>
      </c>
      <c r="D23" s="5">
        <f>('Raw Count'!D23/899)*100</f>
        <v>21.802002224694107</v>
      </c>
      <c r="E23" s="5">
        <f>('Raw Count'!E23/2957)*100</f>
        <v>21.23774095366926</v>
      </c>
      <c r="F23" s="5">
        <f>('Raw Count'!F23/6287)*100</f>
        <v>20.248131064100523</v>
      </c>
      <c r="G23" s="5">
        <f>('Raw Count'!G23/7256)*100</f>
        <v>20.438257993384784</v>
      </c>
      <c r="H23" s="5">
        <f>('Raw Count'!H23/6480)*100</f>
        <v>20.339506172839506</v>
      </c>
      <c r="I23" s="5">
        <f>('Raw Count'!I23/6116)*100</f>
        <v>20.340091563113148</v>
      </c>
      <c r="J23" s="5">
        <f>('Raw Count'!J23/5977)*100</f>
        <v>20.445039317383305</v>
      </c>
      <c r="K23" s="5">
        <f>('Raw Count'!K23/6562)*100</f>
        <v>20.009143553794576</v>
      </c>
      <c r="L23" s="5">
        <f>('Raw Count'!L23/5945)*100</f>
        <v>20.94196804037006</v>
      </c>
      <c r="M23" s="5">
        <f>('Raw Count'!M23/6428)*100</f>
        <v>20.208462974486622</v>
      </c>
      <c r="N23" s="5">
        <f>('Raw Count'!N23/4957)*100</f>
        <v>20.476094411942707</v>
      </c>
      <c r="O23" s="5">
        <f>('Raw Count'!O23/5666)*100</f>
        <v>20.437698552770915</v>
      </c>
      <c r="Q23" s="5">
        <f t="shared" si="0"/>
        <v>20.425441696113076</v>
      </c>
      <c r="R23">
        <v>14451</v>
      </c>
    </row>
    <row r="24" spans="1:18" x14ac:dyDescent="0.3">
      <c r="A24" t="s">
        <v>39</v>
      </c>
      <c r="B24" s="5">
        <f>('Raw Count'!B24/1475)*100</f>
        <v>0.40677966101694918</v>
      </c>
      <c r="C24" s="5">
        <f>('Raw Count'!C24/3745)*100</f>
        <v>0.56074766355140182</v>
      </c>
      <c r="D24" s="5">
        <f>('Raw Count'!D24/899)*100</f>
        <v>0.11123470522803114</v>
      </c>
      <c r="E24" s="5">
        <f>('Raw Count'!E24/2957)*100</f>
        <v>0.439634764964491</v>
      </c>
      <c r="F24" s="5">
        <f>('Raw Count'!F24/6287)*100</f>
        <v>0.57261014792428822</v>
      </c>
      <c r="G24" s="5">
        <f>('Raw Count'!G24/7256)*100</f>
        <v>0.62017640573318633</v>
      </c>
      <c r="H24" s="5">
        <f>('Raw Count'!H24/6480)*100</f>
        <v>0.46296296296296291</v>
      </c>
      <c r="I24" s="5">
        <f>('Raw Count'!I24/6116)*100</f>
        <v>0.44146500981033354</v>
      </c>
      <c r="J24" s="5">
        <f>('Raw Count'!J24/5977)*100</f>
        <v>0.46846243935084492</v>
      </c>
      <c r="K24" s="5">
        <f>('Raw Count'!K24/6562)*100</f>
        <v>0.44193843340444988</v>
      </c>
      <c r="L24" s="5">
        <f>('Raw Count'!L24/5945)*100</f>
        <v>0.48780487804878048</v>
      </c>
      <c r="M24" s="5">
        <f>('Raw Count'!M24/6428)*100</f>
        <v>0.26446795270690726</v>
      </c>
      <c r="N24" s="5">
        <f>('Raw Count'!N24/4957)*100</f>
        <v>0.40346984062941293</v>
      </c>
      <c r="O24" s="5">
        <f>('Raw Count'!O24/5666)*100</f>
        <v>0.45887751500176494</v>
      </c>
      <c r="Q24" s="5">
        <f t="shared" si="0"/>
        <v>0.46360424028268554</v>
      </c>
      <c r="R24">
        <v>328</v>
      </c>
    </row>
    <row r="25" spans="1:18" x14ac:dyDescent="0.3">
      <c r="A25" t="s">
        <v>30</v>
      </c>
      <c r="B25" s="5">
        <f>('Raw Count'!B25/1475)*100</f>
        <v>6.7796610169491525E-2</v>
      </c>
      <c r="C25" s="5">
        <f>('Raw Count'!C25/3745)*100</f>
        <v>0.34712950600801068</v>
      </c>
      <c r="D25" s="5">
        <f>('Raw Count'!D25/899)*100</f>
        <v>0.55617352614015569</v>
      </c>
      <c r="E25" s="5">
        <f>('Raw Count'!E25/2957)*100</f>
        <v>0.84545147108555962</v>
      </c>
      <c r="F25" s="5">
        <f>('Raw Count'!F25/6287)*100</f>
        <v>0.66804517257833629</v>
      </c>
      <c r="G25" s="5">
        <f>('Raw Count'!G25/7256)*100</f>
        <v>0.71664829106945982</v>
      </c>
      <c r="H25" s="5">
        <f>('Raw Count'!H25/6480)*100</f>
        <v>0.67901234567901236</v>
      </c>
      <c r="I25" s="5">
        <f>('Raw Count'!I25/6116)*100</f>
        <v>0.67037279267495087</v>
      </c>
      <c r="J25" s="5">
        <f>('Raw Count'!J25/5977)*100</f>
        <v>0.81980926886397865</v>
      </c>
      <c r="K25" s="5">
        <f>('Raw Count'!K25/6562)*100</f>
        <v>0.79244132886315144</v>
      </c>
      <c r="L25" s="5">
        <f>('Raw Count'!L25/5945)*100</f>
        <v>0.90832632464255669</v>
      </c>
      <c r="M25" s="5">
        <f>('Raw Count'!M25/6428)*100</f>
        <v>1.2134411947728687</v>
      </c>
      <c r="N25" s="5">
        <f>('Raw Count'!N25/4957)*100</f>
        <v>0.76659269719588463</v>
      </c>
      <c r="O25" s="5">
        <f>('Raw Count'!O25/5666)*100</f>
        <v>0.5824214613483939</v>
      </c>
      <c r="Q25" s="5">
        <f t="shared" si="0"/>
        <v>0.74487632508833923</v>
      </c>
      <c r="R25" s="8">
        <v>527</v>
      </c>
    </row>
    <row r="26" spans="1:18" x14ac:dyDescent="0.3">
      <c r="A26" t="s">
        <v>53</v>
      </c>
      <c r="B26" s="5">
        <f>('Raw Count'!B26/1475)*100</f>
        <v>0.13559322033898305</v>
      </c>
      <c r="C26" s="5">
        <f>('Raw Count'!C26/3745)*100</f>
        <v>2.67022696929239E-2</v>
      </c>
      <c r="D26" s="5">
        <f>('Raw Count'!D26/899)*100</f>
        <v>0</v>
      </c>
      <c r="E26" s="5">
        <f>('Raw Count'!E26/2957)*100</f>
        <v>0</v>
      </c>
      <c r="F26" s="5">
        <f>('Raw Count'!F26/6287)*100</f>
        <v>0.12724669953873072</v>
      </c>
      <c r="G26" s="5">
        <f>('Raw Count'!G26/7256)*100</f>
        <v>8.2690187431091508E-2</v>
      </c>
      <c r="H26" s="5">
        <f>('Raw Count'!H26/6480)*100</f>
        <v>0.1388888888888889</v>
      </c>
      <c r="I26" s="5">
        <f>('Raw Count'!I26/6116)*100</f>
        <v>0.17985611510791369</v>
      </c>
      <c r="J26" s="5">
        <f>('Raw Count'!J26/5977)*100</f>
        <v>0.11711560983771123</v>
      </c>
      <c r="K26" s="5">
        <f>('Raw Count'!K26/6562)*100</f>
        <v>9.1435537945748255E-2</v>
      </c>
      <c r="L26" s="5">
        <f>('Raw Count'!L26/5945)*100</f>
        <v>8.4104289318755257E-2</v>
      </c>
      <c r="M26" s="5">
        <f>('Raw Count'!M26/6428)*100</f>
        <v>3.1113876789047916E-2</v>
      </c>
      <c r="N26" s="5">
        <f>('Raw Count'!N26/4957)*100</f>
        <v>2.017349203147065E-2</v>
      </c>
      <c r="O26" s="5">
        <f>('Raw Count'!O26/5666)*100</f>
        <v>0.1941404871161313</v>
      </c>
      <c r="Q26" s="5">
        <f t="shared" si="0"/>
        <v>9.7526501766784457E-2</v>
      </c>
      <c r="R26">
        <v>69</v>
      </c>
    </row>
    <row r="27" spans="1:18" x14ac:dyDescent="0.3">
      <c r="A27" t="s">
        <v>40</v>
      </c>
      <c r="B27" s="5">
        <f>('Raw Count'!B27/1475)*100</f>
        <v>0.47457627118644063</v>
      </c>
      <c r="C27" s="5">
        <f>('Raw Count'!C27/3745)*100</f>
        <v>0.32042723631508674</v>
      </c>
      <c r="D27" s="5">
        <f>('Raw Count'!D27/899)*100</f>
        <v>0.55617352614015569</v>
      </c>
      <c r="E27" s="5">
        <f>('Raw Count'!E27/2957)*100</f>
        <v>0.23672641190395671</v>
      </c>
      <c r="F27" s="5">
        <f>('Raw Count'!F27/6287)*100</f>
        <v>0.50898679815492287</v>
      </c>
      <c r="G27" s="5">
        <f>('Raw Count'!G27/7256)*100</f>
        <v>0.52370452039691284</v>
      </c>
      <c r="H27" s="5">
        <f>('Raw Count'!H27/6480)*100</f>
        <v>0.64814814814814814</v>
      </c>
      <c r="I27" s="5">
        <f>('Raw Count'!I27/6116)*100</f>
        <v>0.40876389797253104</v>
      </c>
      <c r="J27" s="5">
        <f>('Raw Count'!J27/5977)*100</f>
        <v>0.43500083654007027</v>
      </c>
      <c r="K27" s="5">
        <f>('Raw Count'!K27/6562)*100</f>
        <v>0.60957025297165501</v>
      </c>
      <c r="L27" s="5">
        <f>('Raw Count'!L27/5945)*100</f>
        <v>0.21867115222876368</v>
      </c>
      <c r="M27" s="5">
        <f>('Raw Count'!M27/6428)*100</f>
        <v>0.15556938394523959</v>
      </c>
      <c r="N27" s="5">
        <f>('Raw Count'!N27/4957)*100</f>
        <v>0.34294936453500102</v>
      </c>
      <c r="O27" s="5">
        <f>('Raw Count'!O27/5666)*100</f>
        <v>0.2117896223085069</v>
      </c>
      <c r="Q27" s="5">
        <f t="shared" si="0"/>
        <v>0.40424028268551238</v>
      </c>
      <c r="R27">
        <v>286</v>
      </c>
    </row>
    <row r="28" spans="1:18" x14ac:dyDescent="0.3">
      <c r="A28" t="s">
        <v>27</v>
      </c>
      <c r="B28" s="5">
        <f>('Raw Count'!B28/1475)*100</f>
        <v>0.33898305084745761</v>
      </c>
      <c r="C28" s="5">
        <f>('Raw Count'!C28/3745)*100</f>
        <v>0.29372496662216291</v>
      </c>
      <c r="D28" s="5">
        <f>('Raw Count'!D28/899)*100</f>
        <v>1.1123470522803114</v>
      </c>
      <c r="E28" s="5">
        <f>('Raw Count'!E28/2957)*100</f>
        <v>0.74399729455529251</v>
      </c>
      <c r="F28" s="5">
        <f>('Raw Count'!F28/6287)*100</f>
        <v>0.2703992365198028</v>
      </c>
      <c r="G28" s="5">
        <f>('Raw Count'!G28/7256)*100</f>
        <v>0.27563395810363833</v>
      </c>
      <c r="H28" s="5">
        <f>('Raw Count'!H28/6480)*100</f>
        <v>0.21604938271604937</v>
      </c>
      <c r="I28" s="5">
        <f>('Raw Count'!I28/6116)*100</f>
        <v>0.45781556572923476</v>
      </c>
      <c r="J28" s="5">
        <f>('Raw Count'!J28/5977)*100</f>
        <v>0.31788522670235908</v>
      </c>
      <c r="K28" s="5">
        <f>('Raw Count'!K28/6562)*100</f>
        <v>0.28954587016153616</v>
      </c>
      <c r="L28" s="5">
        <f>('Raw Count'!L28/5945)*100</f>
        <v>0.3027754415475189</v>
      </c>
      <c r="M28" s="5">
        <f>('Raw Count'!M28/6428)*100</f>
        <v>0.17112632233976355</v>
      </c>
      <c r="N28" s="5">
        <f>('Raw Count'!N28/4957)*100</f>
        <v>0.26225539640911844</v>
      </c>
      <c r="O28" s="5">
        <f>('Raw Count'!O28/5666)*100</f>
        <v>0.28238616307800918</v>
      </c>
      <c r="Q28" s="5">
        <f t="shared" si="0"/>
        <v>0.31519434628975268</v>
      </c>
      <c r="R28">
        <v>223</v>
      </c>
    </row>
    <row r="29" spans="1:18" x14ac:dyDescent="0.3">
      <c r="A29" t="s">
        <v>52</v>
      </c>
      <c r="B29" s="5">
        <f>('Raw Count'!B29/1475)*100</f>
        <v>0.20338983050847459</v>
      </c>
      <c r="C29" s="5">
        <f>('Raw Count'!C29/3745)*100</f>
        <v>0.18691588785046731</v>
      </c>
      <c r="D29" s="5">
        <f>('Raw Count'!D29/899)*100</f>
        <v>0.11123470522803114</v>
      </c>
      <c r="E29" s="5">
        <f>('Raw Count'!E29/2957)*100</f>
        <v>6.7636117686844771E-2</v>
      </c>
      <c r="F29" s="5">
        <f>('Raw Count'!F29/6287)*100</f>
        <v>0.12724669953873072</v>
      </c>
      <c r="G29" s="5">
        <f>('Raw Count'!G29/7256)*100</f>
        <v>0.2894156560088203</v>
      </c>
      <c r="H29" s="5">
        <f>('Raw Count'!H29/6480)*100</f>
        <v>0.1388888888888889</v>
      </c>
      <c r="I29" s="5">
        <f>('Raw Count'!I29/6116)*100</f>
        <v>0.19620667102681491</v>
      </c>
      <c r="J29" s="5">
        <f>('Raw Count'!J29/5977)*100</f>
        <v>0.18403881545926051</v>
      </c>
      <c r="K29" s="5">
        <f>('Raw Count'!K29/6562)*100</f>
        <v>0.16763181956720513</v>
      </c>
      <c r="L29" s="5">
        <f>('Raw Count'!L29/5945)*100</f>
        <v>0.16820857863751051</v>
      </c>
      <c r="M29" s="5">
        <f>('Raw Count'!M29/6428)*100</f>
        <v>0.10889856876166772</v>
      </c>
      <c r="N29" s="5">
        <f>('Raw Count'!N29/4957)*100</f>
        <v>0.26225539640911844</v>
      </c>
      <c r="O29" s="5">
        <f>('Raw Count'!O29/5666)*100</f>
        <v>0.14119308153900459</v>
      </c>
      <c r="Q29" s="5">
        <f t="shared" si="0"/>
        <v>0.17385159010600706</v>
      </c>
      <c r="R29">
        <v>123</v>
      </c>
    </row>
    <row r="30" spans="1:18" x14ac:dyDescent="0.3">
      <c r="A30" t="s">
        <v>14</v>
      </c>
      <c r="B30" s="5">
        <f>('Raw Count'!B30/1475)*100</f>
        <v>2.7796610169491522</v>
      </c>
      <c r="C30" s="5">
        <f>('Raw Count'!C30/3745)*100</f>
        <v>2.7503337783711617</v>
      </c>
      <c r="D30" s="5">
        <f>('Raw Count'!D30/899)*100</f>
        <v>2.4471635150166855</v>
      </c>
      <c r="E30" s="5">
        <f>('Raw Count'!E30/2957)*100</f>
        <v>2.6039905309435238</v>
      </c>
      <c r="F30" s="5">
        <f>('Raw Count'!F30/6287)*100</f>
        <v>2.3222522665818355</v>
      </c>
      <c r="G30" s="5">
        <f>('Raw Count'!G30/7256)*100</f>
        <v>2.7563395810363835</v>
      </c>
      <c r="H30" s="5">
        <f>('Raw Count'!H30/6480)*100</f>
        <v>2.5925925925925926</v>
      </c>
      <c r="I30" s="5">
        <f>('Raw Count'!I30/6116)*100</f>
        <v>2.6160889470241986</v>
      </c>
      <c r="J30" s="5">
        <f>('Raw Count'!J30/5977)*100</f>
        <v>2.1750041827003512</v>
      </c>
      <c r="K30" s="5">
        <f>('Raw Count'!K30/6562)*100</f>
        <v>2.4230417555623283</v>
      </c>
      <c r="L30" s="5">
        <f>('Raw Count'!L30/5945)*100</f>
        <v>2.7922624053826746</v>
      </c>
      <c r="M30" s="5">
        <f>('Raw Count'!M30/6428)*100</f>
        <v>2.271313005600498</v>
      </c>
      <c r="N30" s="5">
        <f>('Raw Count'!N30/4957)*100</f>
        <v>2.5015130119023605</v>
      </c>
      <c r="O30" s="5">
        <f>('Raw Count'!O30/5666)*100</f>
        <v>2.1178962230850686</v>
      </c>
      <c r="Q30" s="5">
        <f t="shared" si="0"/>
        <v>2.4904593639575969</v>
      </c>
      <c r="R30">
        <v>1762</v>
      </c>
    </row>
    <row r="31" spans="1:18" x14ac:dyDescent="0.3">
      <c r="A31" t="s">
        <v>59</v>
      </c>
      <c r="B31" s="5">
        <f>('Raw Count'!B31/1475)*100</f>
        <v>6.7796610169491525E-2</v>
      </c>
      <c r="C31" s="5">
        <f>('Raw Count'!C31/3745)*100</f>
        <v>0.1068090787716956</v>
      </c>
      <c r="D31" s="5">
        <f>('Raw Count'!D31/899)*100</f>
        <v>0</v>
      </c>
      <c r="E31" s="5">
        <f>('Raw Count'!E31/2957)*100</f>
        <v>6.7636117686844771E-2</v>
      </c>
      <c r="F31" s="5">
        <f>('Raw Count'!F31/6287)*100</f>
        <v>7.9529187211706695E-2</v>
      </c>
      <c r="G31" s="5">
        <f>('Raw Count'!G31/7256)*100</f>
        <v>8.2690187431091508E-2</v>
      </c>
      <c r="H31" s="5">
        <f>('Raw Count'!H31/6480)*100</f>
        <v>0.1388888888888889</v>
      </c>
      <c r="I31" s="5">
        <f>('Raw Count'!I31/6116)*100</f>
        <v>0.14715500327011119</v>
      </c>
      <c r="J31" s="5">
        <f>('Raw Count'!J31/5977)*100</f>
        <v>5.0192404216161952E-2</v>
      </c>
      <c r="K31" s="5">
        <f>('Raw Count'!K31/6562)*100</f>
        <v>4.5717768972874127E-2</v>
      </c>
      <c r="L31" s="5">
        <f>('Raw Count'!L31/5945)*100</f>
        <v>3.3641715727502103E-2</v>
      </c>
      <c r="M31" s="5">
        <f>('Raw Count'!M31/6428)*100</f>
        <v>4.667081518357187E-2</v>
      </c>
      <c r="N31" s="5">
        <f>('Raw Count'!N31/4957)*100</f>
        <v>0.10086746015735323</v>
      </c>
      <c r="O31" s="5">
        <f>('Raw Count'!O31/5666)*100</f>
        <v>0</v>
      </c>
      <c r="Q31" s="5">
        <f t="shared" si="0"/>
        <v>7.3498233215547715E-2</v>
      </c>
      <c r="R31">
        <v>52</v>
      </c>
    </row>
    <row r="32" spans="1:18" x14ac:dyDescent="0.3">
      <c r="A32" t="s">
        <v>36</v>
      </c>
      <c r="B32" s="5">
        <f>('Raw Count'!B32/1475)*100</f>
        <v>0.33898305084745761</v>
      </c>
      <c r="C32" s="5">
        <f>('Raw Count'!C32/3745)*100</f>
        <v>0.26702269692923897</v>
      </c>
      <c r="D32" s="5">
        <f>('Raw Count'!D32/899)*100</f>
        <v>0.22246941045606228</v>
      </c>
      <c r="E32" s="5">
        <f>('Raw Count'!E32/2957)*100</f>
        <v>0.30436252959080151</v>
      </c>
      <c r="F32" s="5">
        <f>('Raw Count'!F32/6287)*100</f>
        <v>0.63623349769365356</v>
      </c>
      <c r="G32" s="5">
        <f>('Raw Count'!G32/7256)*100</f>
        <v>0.41345093715545761</v>
      </c>
      <c r="H32" s="5">
        <f>('Raw Count'!H32/6480)*100</f>
        <v>0.30864197530864196</v>
      </c>
      <c r="I32" s="5">
        <f>('Raw Count'!I32/6116)*100</f>
        <v>0.35971223021582738</v>
      </c>
      <c r="J32" s="5">
        <f>('Raw Count'!J32/5977)*100</f>
        <v>0.28442362389158443</v>
      </c>
      <c r="K32" s="5">
        <f>('Raw Count'!K32/6562)*100</f>
        <v>0.28954587016153616</v>
      </c>
      <c r="L32" s="5">
        <f>('Raw Count'!L32/5945)*100</f>
        <v>0.31959629941126999</v>
      </c>
      <c r="M32" s="5">
        <f>('Raw Count'!M32/6428)*100</f>
        <v>0.15556938394523959</v>
      </c>
      <c r="N32" s="5">
        <f>('Raw Count'!N32/4957)*100</f>
        <v>0.38329634859794232</v>
      </c>
      <c r="O32" s="5">
        <f>('Raw Count'!O32/5666)*100</f>
        <v>0.17649135192375573</v>
      </c>
      <c r="Q32" s="5">
        <f t="shared" si="0"/>
        <v>0.32791519434628974</v>
      </c>
      <c r="R32">
        <v>232</v>
      </c>
    </row>
    <row r="33" spans="1:18" x14ac:dyDescent="0.3">
      <c r="A33" t="s">
        <v>20</v>
      </c>
      <c r="B33" s="5">
        <f>('Raw Count'!B33/1475)*100</f>
        <v>0.5423728813559322</v>
      </c>
      <c r="C33" s="5">
        <f>('Raw Count'!C33/3745)*100</f>
        <v>0.40053404539385851</v>
      </c>
      <c r="D33" s="5">
        <f>('Raw Count'!D33/899)*100</f>
        <v>1.6685205784204671</v>
      </c>
      <c r="E33" s="5">
        <f>('Raw Count'!E33/2957)*100</f>
        <v>0.77781535339871488</v>
      </c>
      <c r="F33" s="5">
        <f>('Raw Count'!F33/6287)*100</f>
        <v>0.4771751232702402</v>
      </c>
      <c r="G33" s="5">
        <f>('Raw Count'!G33/7256)*100</f>
        <v>0.5788313120176406</v>
      </c>
      <c r="H33" s="5">
        <f>('Raw Count'!H33/6480)*100</f>
        <v>0.5864197530864198</v>
      </c>
      <c r="I33" s="5">
        <f>('Raw Count'!I33/6116)*100</f>
        <v>0.49051667756703726</v>
      </c>
      <c r="J33" s="5">
        <f>('Raw Count'!J33/5977)*100</f>
        <v>0.60230885059394346</v>
      </c>
      <c r="K33" s="5">
        <f>('Raw Count'!K33/6562)*100</f>
        <v>0.30478512648582751</v>
      </c>
      <c r="L33" s="5">
        <f>('Raw Count'!L33/5945)*100</f>
        <v>0.33641715727502103</v>
      </c>
      <c r="M33" s="5">
        <f>('Raw Count'!M33/6428)*100</f>
        <v>0.46670815183571868</v>
      </c>
      <c r="N33" s="5">
        <f>('Raw Count'!N33/4957)*100</f>
        <v>0.62537825297559013</v>
      </c>
      <c r="O33" s="5">
        <f>('Raw Count'!O33/5666)*100</f>
        <v>0.75891281327214966</v>
      </c>
      <c r="Q33" s="5">
        <f t="shared" si="0"/>
        <v>0.53851590106007063</v>
      </c>
      <c r="R33">
        <v>381</v>
      </c>
    </row>
    <row r="34" spans="1:18" x14ac:dyDescent="0.3">
      <c r="A34" t="s">
        <v>26</v>
      </c>
      <c r="B34" s="5">
        <f>('Raw Count'!B34/1475)*100</f>
        <v>1.5593220338983051</v>
      </c>
      <c r="C34" s="5">
        <f>('Raw Count'!C34/3745)*100</f>
        <v>0.98798397863818432</v>
      </c>
      <c r="D34" s="5">
        <f>('Raw Count'!D34/899)*100</f>
        <v>0.77864293659621797</v>
      </c>
      <c r="E34" s="5">
        <f>('Raw Count'!E34/2957)*100</f>
        <v>1.1159959418329388</v>
      </c>
      <c r="F34" s="5">
        <f>('Raw Count'!F34/6287)*100</f>
        <v>1.4156195323683791</v>
      </c>
      <c r="G34" s="5">
        <f>('Raw Count'!G34/7256)*100</f>
        <v>1.3781697905181918</v>
      </c>
      <c r="H34" s="5">
        <f>('Raw Count'!H34/6480)*100</f>
        <v>1.3271604938271606</v>
      </c>
      <c r="I34" s="5">
        <f>('Raw Count'!I34/6116)*100</f>
        <v>1.1935905820797907</v>
      </c>
      <c r="J34" s="5">
        <f>('Raw Count'!J34/5977)*100</f>
        <v>1.2380793039986615</v>
      </c>
      <c r="K34" s="5">
        <f>('Raw Count'!K34/6562)*100</f>
        <v>1.0057909174032309</v>
      </c>
      <c r="L34" s="5">
        <f>('Raw Count'!L34/5945)*100</f>
        <v>0.79058031959629937</v>
      </c>
      <c r="M34" s="5">
        <f>('Raw Count'!M34/6428)*100</f>
        <v>1.088985687616677</v>
      </c>
      <c r="N34" s="5">
        <f>('Raw Count'!N34/4957)*100</f>
        <v>1.0490215856364737</v>
      </c>
      <c r="O34" s="5">
        <f>('Raw Count'!O34/5666)*100</f>
        <v>1.3236851394281679</v>
      </c>
      <c r="Q34" s="5">
        <f t="shared" si="0"/>
        <v>1.1759717314487634</v>
      </c>
      <c r="R34">
        <v>832</v>
      </c>
    </row>
    <row r="35" spans="1:18" x14ac:dyDescent="0.3">
      <c r="A35" t="s">
        <v>38</v>
      </c>
      <c r="B35" s="5">
        <f>('Raw Count'!B35/1475)*100</f>
        <v>0.33898305084745761</v>
      </c>
      <c r="C35" s="5">
        <f>('Raw Count'!C35/3745)*100</f>
        <v>0.13351134846461948</v>
      </c>
      <c r="D35" s="5">
        <f>('Raw Count'!D35/899)*100</f>
        <v>0.44493882091212456</v>
      </c>
      <c r="E35" s="5">
        <f>('Raw Count'!E35/2957)*100</f>
        <v>0.30436252959080151</v>
      </c>
      <c r="F35" s="5">
        <f>('Raw Count'!F35/6287)*100</f>
        <v>0.49308096071258151</v>
      </c>
      <c r="G35" s="5">
        <f>('Raw Count'!G35/7256)*100</f>
        <v>0.38588754134509368</v>
      </c>
      <c r="H35" s="5">
        <f>('Raw Count'!H35/6480)*100</f>
        <v>0.40123456790123457</v>
      </c>
      <c r="I35" s="5">
        <f>('Raw Count'!I35/6116)*100</f>
        <v>0.35971223021582738</v>
      </c>
      <c r="J35" s="5">
        <f>('Raw Count'!J35/5977)*100</f>
        <v>0.38480843232390827</v>
      </c>
      <c r="K35" s="5">
        <f>('Raw Count'!K35/6562)*100</f>
        <v>0.28954587016153616</v>
      </c>
      <c r="L35" s="5">
        <f>('Raw Count'!L35/5945)*100</f>
        <v>0.52144659377628266</v>
      </c>
      <c r="M35" s="5">
        <f>('Raw Count'!M35/6428)*100</f>
        <v>0.52893590541381452</v>
      </c>
      <c r="N35" s="5">
        <f>('Raw Count'!N35/4957)*100</f>
        <v>0.42364333266088361</v>
      </c>
      <c r="O35" s="5">
        <f>('Raw Count'!O35/5666)*100</f>
        <v>0.30003529827038478</v>
      </c>
      <c r="Q35" s="5">
        <f t="shared" si="0"/>
        <v>0.3886925795053004</v>
      </c>
      <c r="R35">
        <v>275</v>
      </c>
    </row>
    <row r="36" spans="1:18" x14ac:dyDescent="0.3">
      <c r="A36" t="s">
        <v>33</v>
      </c>
      <c r="B36" s="5">
        <f>('Raw Count'!B36/1475)*100</f>
        <v>0.61016949152542377</v>
      </c>
      <c r="C36" s="5">
        <f>('Raw Count'!C36/3745)*100</f>
        <v>2.8037383177570092</v>
      </c>
      <c r="D36" s="5">
        <f>('Raw Count'!D36/899)*100</f>
        <v>0.55617352614015569</v>
      </c>
      <c r="E36" s="5">
        <f>('Raw Count'!E36/2957)*100</f>
        <v>0.37199864727764625</v>
      </c>
      <c r="F36" s="5">
        <f>('Raw Count'!F36/6287)*100</f>
        <v>0.82710354700174971</v>
      </c>
      <c r="G36" s="5">
        <f>('Raw Count'!G36/7256)*100</f>
        <v>0.5926130099228224</v>
      </c>
      <c r="H36" s="5">
        <f>('Raw Count'!H36/6480)*100</f>
        <v>0.5092592592592593</v>
      </c>
      <c r="I36" s="5">
        <f>('Raw Count'!I36/6116)*100</f>
        <v>0.45781556572923476</v>
      </c>
      <c r="J36" s="5">
        <f>('Raw Count'!J36/5977)*100</f>
        <v>0.46846243935084492</v>
      </c>
      <c r="K36" s="5">
        <f>('Raw Count'!K36/6562)*100</f>
        <v>0.56385248399878085</v>
      </c>
      <c r="L36" s="5">
        <f>('Raw Count'!L36/5945)*100</f>
        <v>0.53826745164003365</v>
      </c>
      <c r="M36" s="5">
        <f>('Raw Count'!M36/6428)*100</f>
        <v>0.43559427504667086</v>
      </c>
      <c r="N36" s="5">
        <f>('Raw Count'!N36/4957)*100</f>
        <v>0.38329634859794232</v>
      </c>
      <c r="O36" s="5">
        <f>('Raw Count'!O36/5666)*100</f>
        <v>0.42357924461701379</v>
      </c>
      <c r="Q36" s="5">
        <f t="shared" si="0"/>
        <v>0.64169611307420493</v>
      </c>
      <c r="R36">
        <v>454</v>
      </c>
    </row>
    <row r="37" spans="1:18" x14ac:dyDescent="0.3">
      <c r="A37" t="s">
        <v>19</v>
      </c>
      <c r="B37" s="5">
        <f>('Raw Count'!B37/1475)*100</f>
        <v>1.152542372881356</v>
      </c>
      <c r="C37" s="5">
        <f>('Raw Count'!C37/3745)*100</f>
        <v>1.2016021361815754</v>
      </c>
      <c r="D37" s="5">
        <f>('Raw Count'!D37/899)*100</f>
        <v>0.66740823136818694</v>
      </c>
      <c r="E37" s="5">
        <f>('Raw Count'!E37/2957)*100</f>
        <v>0.98072370645924922</v>
      </c>
      <c r="F37" s="5">
        <f>('Raw Count'!F37/6287)*100</f>
        <v>1.1452202958485764</v>
      </c>
      <c r="G37" s="5">
        <f>('Raw Count'!G37/7256)*100</f>
        <v>0.90959206174200669</v>
      </c>
      <c r="H37" s="5">
        <f>('Raw Count'!H37/6480)*100</f>
        <v>1.3425925925925926</v>
      </c>
      <c r="I37" s="5">
        <f>('Raw Count'!I37/6116)*100</f>
        <v>1.4879005886200132</v>
      </c>
      <c r="J37" s="5">
        <f>('Raw Count'!J37/5977)*100</f>
        <v>0.97038648151246443</v>
      </c>
      <c r="K37" s="5">
        <f>('Raw Count'!K37/6562)*100</f>
        <v>1.051508686376105</v>
      </c>
      <c r="L37" s="5">
        <f>('Raw Count'!L37/5945)*100</f>
        <v>1.2111017661900756</v>
      </c>
      <c r="M37" s="5">
        <f>('Raw Count'!M37/6428)*100</f>
        <v>1.2756689483509644</v>
      </c>
      <c r="N37" s="5">
        <f>('Raw Count'!N37/4957)*100</f>
        <v>1.2507565059511803</v>
      </c>
      <c r="O37" s="5">
        <f>('Raw Count'!O37/5666)*100</f>
        <v>1.4648782209671725</v>
      </c>
      <c r="Q37" s="5">
        <f t="shared" si="0"/>
        <v>1.1858657243816255</v>
      </c>
      <c r="R37">
        <v>839</v>
      </c>
    </row>
    <row r="38" spans="1:18" x14ac:dyDescent="0.3">
      <c r="A38" t="s">
        <v>49</v>
      </c>
      <c r="B38" s="5">
        <f>('Raw Count'!B38/1475)*100</f>
        <v>0.5423728813559322</v>
      </c>
      <c r="C38" s="5">
        <f>('Raw Count'!C38/3745)*100</f>
        <v>0.2136181575433912</v>
      </c>
      <c r="D38" s="5">
        <f>('Raw Count'!D38/899)*100</f>
        <v>0.11123470522803114</v>
      </c>
      <c r="E38" s="5">
        <f>('Raw Count'!E38/2957)*100</f>
        <v>0.20290835306053431</v>
      </c>
      <c r="F38" s="5">
        <f>('Raw Count'!F38/6287)*100</f>
        <v>0.25449339907746144</v>
      </c>
      <c r="G38" s="5">
        <f>('Raw Count'!G38/7256)*100</f>
        <v>0.2894156560088203</v>
      </c>
      <c r="H38" s="5">
        <f>('Raw Count'!H38/6480)*100</f>
        <v>6.1728395061728392E-2</v>
      </c>
      <c r="I38" s="5">
        <f>('Raw Count'!I38/6116)*100</f>
        <v>0.17985611510791369</v>
      </c>
      <c r="J38" s="5">
        <f>('Raw Count'!J38/5977)*100</f>
        <v>0.20076961686464781</v>
      </c>
      <c r="K38" s="5">
        <f>('Raw Count'!K38/6562)*100</f>
        <v>0.38098140810728437</v>
      </c>
      <c r="L38" s="5">
        <f>('Raw Count'!L38/5945)*100</f>
        <v>0.10092514718250631</v>
      </c>
      <c r="M38" s="5">
        <f>('Raw Count'!M38/6428)*100</f>
        <v>0.23335407591785934</v>
      </c>
      <c r="N38" s="5">
        <f>('Raw Count'!N38/4957)*100</f>
        <v>0.24208190437764776</v>
      </c>
      <c r="O38" s="5">
        <f>('Raw Count'!O38/5666)*100</f>
        <v>0.17649135192375573</v>
      </c>
      <c r="Q38" s="5">
        <f t="shared" si="0"/>
        <v>0.21908127208480566</v>
      </c>
      <c r="R38">
        <v>155</v>
      </c>
    </row>
    <row r="39" spans="1:18" x14ac:dyDescent="0.3">
      <c r="A39" t="s">
        <v>29</v>
      </c>
      <c r="B39" s="5">
        <f>('Raw Count'!B39/1475)*100</f>
        <v>0.88135593220338981</v>
      </c>
      <c r="C39" s="5">
        <f>('Raw Count'!C39/3745)*100</f>
        <v>0.37383177570093462</v>
      </c>
      <c r="D39" s="5">
        <f>('Raw Count'!D39/899)*100</f>
        <v>0.88987764182424911</v>
      </c>
      <c r="E39" s="5">
        <f>('Raw Count'!E39/2957)*100</f>
        <v>0.16909029421711194</v>
      </c>
      <c r="F39" s="5">
        <f>('Raw Count'!F39/6287)*100</f>
        <v>0.63623349769365356</v>
      </c>
      <c r="G39" s="5">
        <f>('Raw Count'!G39/7256)*100</f>
        <v>0.5788313120176406</v>
      </c>
      <c r="H39" s="5">
        <f>('Raw Count'!H39/6480)*100</f>
        <v>0.84876543209876543</v>
      </c>
      <c r="I39" s="5">
        <f>('Raw Count'!I39/6116)*100</f>
        <v>0.7521255722694572</v>
      </c>
      <c r="J39" s="5">
        <f>('Raw Count'!J39/5977)*100</f>
        <v>0.88673247448552794</v>
      </c>
      <c r="K39" s="5">
        <f>('Raw Count'!K39/6562)*100</f>
        <v>0.94483389210606517</v>
      </c>
      <c r="L39" s="5">
        <f>('Raw Count'!L39/5945)*100</f>
        <v>0.82422203532380145</v>
      </c>
      <c r="M39" s="5">
        <f>('Raw Count'!M39/6428)*100</f>
        <v>1.2289981331673927</v>
      </c>
      <c r="N39" s="5">
        <f>('Raw Count'!N39/4957)*100</f>
        <v>0.82711317329029654</v>
      </c>
      <c r="O39" s="5">
        <f>('Raw Count'!O39/5666)*100</f>
        <v>0.81186021884927639</v>
      </c>
      <c r="Q39" s="5">
        <f t="shared" si="0"/>
        <v>0.78162544169611303</v>
      </c>
      <c r="R39">
        <v>553</v>
      </c>
    </row>
    <row r="40" spans="1:18" x14ac:dyDescent="0.3">
      <c r="A40" t="s">
        <v>60</v>
      </c>
      <c r="B40" s="5">
        <f>('Raw Count'!B40/1475)*100</f>
        <v>0.13559322033898305</v>
      </c>
      <c r="C40" s="5">
        <f>('Raw Count'!C40/3745)*100</f>
        <v>0</v>
      </c>
      <c r="D40" s="5">
        <f>('Raw Count'!D40/899)*100</f>
        <v>0</v>
      </c>
      <c r="E40" s="5">
        <f>('Raw Count'!E40/2957)*100</f>
        <v>3.3818058843422386E-2</v>
      </c>
      <c r="F40" s="5">
        <f>('Raw Count'!F40/6287)*100</f>
        <v>0</v>
      </c>
      <c r="G40" s="5">
        <f>('Raw Count'!G40/7256)*100</f>
        <v>1.3781697905181918E-2</v>
      </c>
      <c r="H40" s="5">
        <f>('Raw Count'!H40/6480)*100</f>
        <v>0</v>
      </c>
      <c r="I40" s="5">
        <f>('Raw Count'!I40/6116)*100</f>
        <v>0</v>
      </c>
      <c r="J40" s="5">
        <f>('Raw Count'!J40/5977)*100</f>
        <v>1.6730801405387317E-2</v>
      </c>
      <c r="K40" s="5">
        <f>('Raw Count'!K40/6562)*100</f>
        <v>1.5239256324291373E-2</v>
      </c>
      <c r="L40" s="5">
        <f>('Raw Count'!L40/5945)*100</f>
        <v>0</v>
      </c>
      <c r="M40" s="5">
        <f>('Raw Count'!M40/6428)*100</f>
        <v>1.5556938394523958E-2</v>
      </c>
      <c r="N40" s="5">
        <f>('Raw Count'!N40/4957)*100</f>
        <v>0</v>
      </c>
      <c r="O40" s="5">
        <f>('Raw Count'!O40/5666)*100</f>
        <v>0</v>
      </c>
      <c r="Q40" s="5">
        <f t="shared" si="0"/>
        <v>9.893992932862191E-3</v>
      </c>
      <c r="R40">
        <v>7</v>
      </c>
    </row>
    <row r="41" spans="1:18" x14ac:dyDescent="0.3">
      <c r="A41" t="s">
        <v>32</v>
      </c>
      <c r="B41" s="5">
        <f>('Raw Count'!B41/1475)*100</f>
        <v>0.40677966101694918</v>
      </c>
      <c r="C41" s="5">
        <f>('Raw Count'!C41/3745)*100</f>
        <v>1.4953271028037385</v>
      </c>
      <c r="D41" s="5">
        <f>('Raw Count'!D41/899)*100</f>
        <v>0.77864293659621797</v>
      </c>
      <c r="E41" s="5">
        <f>('Raw Count'!E41/2957)*100</f>
        <v>0.47345282380791343</v>
      </c>
      <c r="F41" s="5">
        <f>('Raw Count'!F41/6287)*100</f>
        <v>0.15905837442341339</v>
      </c>
      <c r="G41" s="5">
        <f>('Raw Count'!G41/7256)*100</f>
        <v>0.41345093715545761</v>
      </c>
      <c r="H41" s="5">
        <f>('Raw Count'!H41/6480)*100</f>
        <v>0.32407407407407407</v>
      </c>
      <c r="I41" s="5">
        <f>('Raw Count'!I41/6116)*100</f>
        <v>0.29431000654022238</v>
      </c>
      <c r="J41" s="5">
        <f>('Raw Count'!J41/5977)*100</f>
        <v>0.36807763091852103</v>
      </c>
      <c r="K41" s="5">
        <f>('Raw Count'!K41/6562)*100</f>
        <v>0.42669917708015853</v>
      </c>
      <c r="L41" s="5">
        <f>('Raw Count'!L41/5945)*100</f>
        <v>0.33641715727502103</v>
      </c>
      <c r="M41" s="5">
        <f>('Raw Count'!M41/6428)*100</f>
        <v>0.45115121344119474</v>
      </c>
      <c r="N41" s="5">
        <f>('Raw Count'!N41/4957)*100</f>
        <v>0.30260238047205973</v>
      </c>
      <c r="O41" s="5">
        <f>('Raw Count'!O41/5666)*100</f>
        <v>0.17649135192375573</v>
      </c>
      <c r="Q41" s="5">
        <f t="shared" si="0"/>
        <v>0.40424028268551238</v>
      </c>
      <c r="R41">
        <v>286</v>
      </c>
    </row>
    <row r="42" spans="1:18" x14ac:dyDescent="0.3">
      <c r="A42" t="s">
        <v>22</v>
      </c>
      <c r="B42" s="5">
        <f>('Raw Count'!B42/1475)*100</f>
        <v>0.67796610169491522</v>
      </c>
      <c r="C42" s="5">
        <f>('Raw Count'!C42/3745)*100</f>
        <v>0.48064085447263022</v>
      </c>
      <c r="D42" s="5">
        <f>('Raw Count'!D42/899)*100</f>
        <v>0.66740823136818694</v>
      </c>
      <c r="E42" s="5">
        <f>('Raw Count'!E42/2957)*100</f>
        <v>0.60872505918160302</v>
      </c>
      <c r="F42" s="5">
        <f>('Raw Count'!F42/6287)*100</f>
        <v>0.38174009861619218</v>
      </c>
      <c r="G42" s="5">
        <f>('Raw Count'!G42/7256)*100</f>
        <v>0.49614112458654908</v>
      </c>
      <c r="H42" s="5">
        <f>('Raw Count'!H42/6480)*100</f>
        <v>0.64814814814814814</v>
      </c>
      <c r="I42" s="5">
        <f>('Raw Count'!I42/6116)*100</f>
        <v>1.0137344669718771</v>
      </c>
      <c r="J42" s="5">
        <f>('Raw Count'!J42/5977)*100</f>
        <v>1.4555797222686966</v>
      </c>
      <c r="K42" s="5">
        <f>('Raw Count'!K42/6562)*100</f>
        <v>0.97531240475464787</v>
      </c>
      <c r="L42" s="5">
        <f>('Raw Count'!L42/5945)*100</f>
        <v>1.0597140454163161</v>
      </c>
      <c r="M42" s="5">
        <f>('Raw Count'!M42/6428)*100</f>
        <v>0.98008711885500932</v>
      </c>
      <c r="N42" s="5">
        <f>('Raw Count'!N42/4957)*100</f>
        <v>1.0893685696994151</v>
      </c>
      <c r="O42" s="5">
        <f>('Raw Count'!O42/5666)*100</f>
        <v>1.0236498411577832</v>
      </c>
      <c r="Q42" s="5">
        <f t="shared" si="0"/>
        <v>0.85512367491166075</v>
      </c>
      <c r="R42">
        <v>605</v>
      </c>
    </row>
    <row r="43" spans="1:18" x14ac:dyDescent="0.3">
      <c r="A43" t="s">
        <v>41</v>
      </c>
      <c r="B43" s="5">
        <f>('Raw Count'!B43/1475)*100</f>
        <v>0.61016949152542377</v>
      </c>
      <c r="C43" s="5">
        <f>('Raw Count'!C43/3745)*100</f>
        <v>0.13351134846461948</v>
      </c>
      <c r="D43" s="5">
        <f>('Raw Count'!D43/899)*100</f>
        <v>0.11123470522803114</v>
      </c>
      <c r="E43" s="5">
        <f>('Raw Count'!E43/2957)*100</f>
        <v>0.13527223537368954</v>
      </c>
      <c r="F43" s="5">
        <f>('Raw Count'!F43/6287)*100</f>
        <v>0.34992842373150945</v>
      </c>
      <c r="G43" s="5">
        <f>('Raw Count'!G43/7256)*100</f>
        <v>0.22050716648291069</v>
      </c>
      <c r="H43" s="5">
        <f>('Raw Count'!H43/6480)*100</f>
        <v>0.44753086419753085</v>
      </c>
      <c r="I43" s="5">
        <f>('Raw Count'!I43/6116)*100</f>
        <v>0.47416612164813599</v>
      </c>
      <c r="J43" s="5">
        <f>('Raw Count'!J43/5977)*100</f>
        <v>0.36807763091852103</v>
      </c>
      <c r="K43" s="5">
        <f>('Raw Count'!K43/6562)*100</f>
        <v>0.5181347150259068</v>
      </c>
      <c r="L43" s="5">
        <f>('Raw Count'!L43/5945)*100</f>
        <v>0.43734230445752736</v>
      </c>
      <c r="M43" s="5">
        <f>('Raw Count'!M43/6428)*100</f>
        <v>0.43559427504667086</v>
      </c>
      <c r="N43" s="5">
        <f>('Raw Count'!N43/4957)*100</f>
        <v>0.22190841234617711</v>
      </c>
      <c r="O43" s="5">
        <f>('Raw Count'!O43/5666)*100</f>
        <v>0.3882809742322626</v>
      </c>
      <c r="Q43" s="5">
        <f t="shared" si="0"/>
        <v>0.3646643109540636</v>
      </c>
      <c r="R43">
        <v>258</v>
      </c>
    </row>
    <row r="44" spans="1:18" x14ac:dyDescent="0.3">
      <c r="A44" t="s">
        <v>17</v>
      </c>
      <c r="B44" s="5">
        <f>('Raw Count'!B44/1475)*100</f>
        <v>2.5084745762711864</v>
      </c>
      <c r="C44" s="5">
        <f>('Raw Count'!C44/3745)*100</f>
        <v>2.0560747663551404</v>
      </c>
      <c r="D44" s="5">
        <f>('Raw Count'!D44/899)*100</f>
        <v>2.0022246941045605</v>
      </c>
      <c r="E44" s="5">
        <f>('Raw Count'!E44/2957)*100</f>
        <v>1.5556307067974298</v>
      </c>
      <c r="F44" s="5">
        <f>('Raw Count'!F44/6287)*100</f>
        <v>1.4792428821377446</v>
      </c>
      <c r="G44" s="5">
        <f>('Raw Count'!G44/7256)*100</f>
        <v>1.7364939360529217</v>
      </c>
      <c r="H44" s="5">
        <f>('Raw Count'!H44/6480)*100</f>
        <v>1.404320987654321</v>
      </c>
      <c r="I44" s="5">
        <f>('Raw Count'!I44/6116)*100</f>
        <v>1.3734466971877044</v>
      </c>
      <c r="J44" s="5">
        <f>('Raw Count'!J44/5977)*100</f>
        <v>1.2046177011878869</v>
      </c>
      <c r="K44" s="5">
        <f>('Raw Count'!K44/6562)*100</f>
        <v>1.4477293508076805</v>
      </c>
      <c r="L44" s="5">
        <f>('Raw Count'!L44/5945)*100</f>
        <v>1.3288477712363329</v>
      </c>
      <c r="M44" s="5">
        <f>('Raw Count'!M44/6428)*100</f>
        <v>1.4934660858742999</v>
      </c>
      <c r="N44" s="5">
        <f>('Raw Count'!N44/4957)*100</f>
        <v>1.7954407908008876</v>
      </c>
      <c r="O44" s="5">
        <f>('Raw Count'!O44/5666)*100</f>
        <v>1.3413342746205437</v>
      </c>
      <c r="Q44" s="5">
        <f t="shared" si="0"/>
        <v>1.5250883392226149</v>
      </c>
      <c r="R44">
        <v>1079</v>
      </c>
    </row>
    <row r="45" spans="1:18" x14ac:dyDescent="0.3">
      <c r="A45" t="s">
        <v>12</v>
      </c>
      <c r="B45" s="5">
        <f>('Raw Count'!B45/1475)*100</f>
        <v>1.8305084745762712</v>
      </c>
      <c r="C45" s="5">
        <f>('Raw Count'!C45/3745)*100</f>
        <v>3.0707610146862483</v>
      </c>
      <c r="D45" s="5">
        <f>('Raw Count'!D45/899)*100</f>
        <v>2.0022246941045605</v>
      </c>
      <c r="E45" s="5">
        <f>('Raw Count'!E45/2957)*100</f>
        <v>2.2996280013527222</v>
      </c>
      <c r="F45" s="5">
        <f>('Raw Count'!F45/6287)*100</f>
        <v>2.4176872912358838</v>
      </c>
      <c r="G45" s="5">
        <f>('Raw Count'!G45/7256)*100</f>
        <v>2.7839029768467474</v>
      </c>
      <c r="H45" s="5">
        <f>('Raw Count'!H45/6480)*100</f>
        <v>2.7932098765432101</v>
      </c>
      <c r="I45" s="5">
        <f>('Raw Count'!I45/6116)*100</f>
        <v>2.8122956180510137</v>
      </c>
      <c r="J45" s="5">
        <f>('Raw Count'!J45/5977)*100</f>
        <v>2.3088505939434496</v>
      </c>
      <c r="K45" s="5">
        <f>('Raw Count'!K45/6562)*100</f>
        <v>2.7887839073453216</v>
      </c>
      <c r="L45" s="5">
        <f>('Raw Count'!L45/5945)*100</f>
        <v>2.2876366694701429</v>
      </c>
      <c r="M45" s="5">
        <f>('Raw Count'!M45/6428)*100</f>
        <v>2.6446795270690728</v>
      </c>
      <c r="N45" s="5">
        <f>('Raw Count'!N45/4957)*100</f>
        <v>2.9049828525317736</v>
      </c>
      <c r="O45" s="5">
        <f>('Raw Count'!O45/5666)*100</f>
        <v>2.8238616307800917</v>
      </c>
      <c r="Q45" s="5">
        <f t="shared" si="0"/>
        <v>2.6374558303886926</v>
      </c>
      <c r="R45">
        <v>1866</v>
      </c>
    </row>
    <row r="46" spans="1:18" x14ac:dyDescent="0.3">
      <c r="A46" t="s">
        <v>1</v>
      </c>
      <c r="B46" s="5">
        <f>('Raw Count'!B46/1475)*100</f>
        <v>7.5932203389830502</v>
      </c>
      <c r="C46" s="5">
        <f>('Raw Count'!C46/3745)*100</f>
        <v>6.4352469959946585</v>
      </c>
      <c r="D46" s="5">
        <f>('Raw Count'!D46/899)*100</f>
        <v>8.6763070077864288</v>
      </c>
      <c r="E46" s="5">
        <f>('Raw Count'!E46/2957)*100</f>
        <v>7.6428812986134593</v>
      </c>
      <c r="F46" s="5">
        <f>('Raw Count'!F46/6287)*100</f>
        <v>7.0462859869572139</v>
      </c>
      <c r="G46" s="5">
        <f>('Raw Count'!G46/7256)*100</f>
        <v>6.4084895259095918</v>
      </c>
      <c r="H46" s="5">
        <f>('Raw Count'!H46/6480)*100</f>
        <v>6.9598765432098766</v>
      </c>
      <c r="I46" s="5">
        <f>('Raw Count'!I46/6116)*100</f>
        <v>6.9816873773708306</v>
      </c>
      <c r="J46" s="5">
        <f>('Raw Count'!J46/5977)*100</f>
        <v>6.943282583235737</v>
      </c>
      <c r="K46" s="5">
        <f>('Raw Count'!K46/6562)*100</f>
        <v>6.8119475769582438</v>
      </c>
      <c r="L46" s="5">
        <f>('Raw Count'!L46/5945)*100</f>
        <v>7.7375946173254846</v>
      </c>
      <c r="M46" s="5">
        <f>('Raw Count'!M46/6428)*100</f>
        <v>7.2184194150591159</v>
      </c>
      <c r="N46" s="5">
        <f>('Raw Count'!N46/4957)*100</f>
        <v>7.6659269719588456</v>
      </c>
      <c r="O46" s="5">
        <f>('Raw Count'!O46/5666)*100</f>
        <v>7.342040240028239</v>
      </c>
      <c r="Q46" s="5">
        <f t="shared" si="0"/>
        <v>7.1024734982332154</v>
      </c>
      <c r="R46">
        <v>5025</v>
      </c>
    </row>
    <row r="47" spans="1:18" x14ac:dyDescent="0.3">
      <c r="A47" t="s">
        <v>10</v>
      </c>
      <c r="B47" s="5">
        <f>('Raw Count'!B47/1475)*100</f>
        <v>2.1016949152542375</v>
      </c>
      <c r="C47" s="5">
        <f>('Raw Count'!C47/3745)*100</f>
        <v>2.2429906542056073</v>
      </c>
      <c r="D47" s="5">
        <f>('Raw Count'!D47/899)*100</f>
        <v>2.4471635150166855</v>
      </c>
      <c r="E47" s="5">
        <f>('Raw Count'!E47/2957)*100</f>
        <v>2.7730808251606356</v>
      </c>
      <c r="F47" s="5">
        <f>('Raw Count'!F47/6287)*100</f>
        <v>3.419755050103388</v>
      </c>
      <c r="G47" s="5">
        <f>('Raw Count'!G47/7256)*100</f>
        <v>2.9492833517089303</v>
      </c>
      <c r="H47" s="5">
        <f>('Raw Count'!H47/6480)*100</f>
        <v>2.9166666666666665</v>
      </c>
      <c r="I47" s="5">
        <f>('Raw Count'!I47/6116)*100</f>
        <v>2.4852844996729888</v>
      </c>
      <c r="J47" s="5">
        <f>('Raw Count'!J47/5977)*100</f>
        <v>2.8944286431320059</v>
      </c>
      <c r="K47" s="5">
        <f>('Raw Count'!K47/6562)*100</f>
        <v>3.1545260591283144</v>
      </c>
      <c r="L47" s="5">
        <f>('Raw Count'!L47/5945)*100</f>
        <v>2.5567703952901599</v>
      </c>
      <c r="M47" s="5">
        <f>('Raw Count'!M47/6428)*100</f>
        <v>2.8002489110143123</v>
      </c>
      <c r="N47" s="5">
        <f>('Raw Count'!N47/4957)*100</f>
        <v>2.360298567682066</v>
      </c>
      <c r="O47" s="5">
        <f>('Raw Count'!O47/5666)*100</f>
        <v>2.4002823861630782</v>
      </c>
      <c r="Q47" s="5">
        <f t="shared" si="0"/>
        <v>2.7618374558303889</v>
      </c>
      <c r="R47">
        <v>1954</v>
      </c>
    </row>
    <row r="48" spans="1:18" x14ac:dyDescent="0.3">
      <c r="A48" t="s">
        <v>7</v>
      </c>
      <c r="B48" s="5">
        <f>('Raw Count'!B48/1475)*100</f>
        <v>3.3898305084745761</v>
      </c>
      <c r="C48" s="5">
        <f>('Raw Count'!C48/3745)*100</f>
        <v>4.0587449933244324</v>
      </c>
      <c r="D48" s="5">
        <f>('Raw Count'!D48/899)*100</f>
        <v>2.7808676307007785</v>
      </c>
      <c r="E48" s="5">
        <f>('Raw Count'!E48/2957)*100</f>
        <v>3.4156239431856612</v>
      </c>
      <c r="F48" s="5">
        <f>('Raw Count'!F48/6287)*100</f>
        <v>3.8333068236042629</v>
      </c>
      <c r="G48" s="5">
        <f>('Raw Count'!G48/7256)*100</f>
        <v>4.1620727673649398</v>
      </c>
      <c r="H48" s="5">
        <f>('Raw Count'!H48/6480)*100</f>
        <v>4.1203703703703702</v>
      </c>
      <c r="I48" s="5">
        <f>('Raw Count'!I48/6116)*100</f>
        <v>4.0058862001308047</v>
      </c>
      <c r="J48" s="5">
        <f>('Raw Count'!J48/5977)*100</f>
        <v>3.5469298979421118</v>
      </c>
      <c r="K48" s="5">
        <f>('Raw Count'!K48/6562)*100</f>
        <v>3.794574824748552</v>
      </c>
      <c r="L48" s="5">
        <f>('Raw Count'!L48/5945)*100</f>
        <v>3.0782169890664424</v>
      </c>
      <c r="M48" s="5">
        <f>('Raw Count'!M48/6428)*100</f>
        <v>3.7336652146857494</v>
      </c>
      <c r="N48" s="5">
        <f>('Raw Count'!N48/4957)*100</f>
        <v>3.9540044381682469</v>
      </c>
      <c r="O48" s="5">
        <f>('Raw Count'!O48/5666)*100</f>
        <v>4.1475467702082591</v>
      </c>
      <c r="Q48" s="5">
        <f t="shared" si="0"/>
        <v>3.8134275618374556</v>
      </c>
      <c r="R48">
        <v>2698</v>
      </c>
    </row>
    <row r="49" spans="1:18" x14ac:dyDescent="0.3">
      <c r="A49" t="s">
        <v>21</v>
      </c>
      <c r="B49" s="5">
        <f>('Raw Count'!B49/1475)*100</f>
        <v>0.94915254237288127</v>
      </c>
      <c r="C49" s="5">
        <f>('Raw Count'!C49/3745)*100</f>
        <v>1.3618157543391189</v>
      </c>
      <c r="D49" s="5">
        <f>('Raw Count'!D49/899)*100</f>
        <v>0.11123470522803114</v>
      </c>
      <c r="E49" s="5">
        <f>('Raw Count'!E49/2957)*100</f>
        <v>1.1836320595197836</v>
      </c>
      <c r="F49" s="5">
        <f>('Raw Count'!F49/6287)*100</f>
        <v>1.2088436456179419</v>
      </c>
      <c r="G49" s="5">
        <f>('Raw Count'!G49/7256)*100</f>
        <v>1.1438809261300993</v>
      </c>
      <c r="H49" s="5">
        <f>('Raw Count'!H49/6480)*100</f>
        <v>1.5277777777777777</v>
      </c>
      <c r="I49" s="5">
        <f>('Raw Count'!I49/6116)*100</f>
        <v>1.2589928057553956</v>
      </c>
      <c r="J49" s="5">
        <f>('Raw Count'!J49/5977)*100</f>
        <v>1.2046177011878869</v>
      </c>
      <c r="K49" s="5">
        <f>('Raw Count'!K49/6562)*100</f>
        <v>1.173422736970436</v>
      </c>
      <c r="L49" s="5">
        <f>('Raw Count'!L49/5945)*100</f>
        <v>1.27838519764508</v>
      </c>
      <c r="M49" s="5">
        <f>('Raw Count'!M49/6428)*100</f>
        <v>1.4156813939016801</v>
      </c>
      <c r="N49" s="5">
        <f>('Raw Count'!N49/4957)*100</f>
        <v>1.1498890457938269</v>
      </c>
      <c r="O49" s="5">
        <f>('Raw Count'!O49/5666)*100</f>
        <v>1.5707730321214259</v>
      </c>
      <c r="Q49" s="5">
        <f t="shared" si="0"/>
        <v>1.2692579505300352</v>
      </c>
      <c r="R49">
        <v>898</v>
      </c>
    </row>
    <row r="50" spans="1:18" x14ac:dyDescent="0.3">
      <c r="A50" t="s">
        <v>3</v>
      </c>
      <c r="B50" s="5">
        <f>('Raw Count'!B50/1475)*100</f>
        <v>7.6610169491525424</v>
      </c>
      <c r="C50" s="5">
        <f>('Raw Count'!C50/3745)*100</f>
        <v>7.6101468624833108</v>
      </c>
      <c r="D50" s="5">
        <f>('Raw Count'!D50/899)*100</f>
        <v>7.2302558398220249</v>
      </c>
      <c r="E50" s="5">
        <f>('Raw Count'!E50/2957)*100</f>
        <v>6.5268853567805207</v>
      </c>
      <c r="F50" s="5">
        <f>('Raw Count'!F50/6287)*100</f>
        <v>6.3146174646095119</v>
      </c>
      <c r="G50" s="5">
        <f>('Raw Count'!G50/7256)*100</f>
        <v>6.3947078280044103</v>
      </c>
      <c r="H50" s="5">
        <f>('Raw Count'!H50/6480)*100</f>
        <v>6.867283950617284</v>
      </c>
      <c r="I50" s="5">
        <f>('Raw Count'!I50/6116)*100</f>
        <v>7.0797907128842379</v>
      </c>
      <c r="J50" s="5">
        <f>('Raw Count'!J50/5977)*100</f>
        <v>7.4619374268027432</v>
      </c>
      <c r="K50" s="5">
        <f>('Raw Count'!K50/6562)*100</f>
        <v>6.8119475769582438</v>
      </c>
      <c r="L50" s="5">
        <f>('Raw Count'!L50/5945)*100</f>
        <v>7.4516400336417155</v>
      </c>
      <c r="M50" s="5">
        <f>('Raw Count'!M50/6428)*100</f>
        <v>7.5451151213441188</v>
      </c>
      <c r="N50" s="5">
        <f>('Raw Count'!N50/4957)*100</f>
        <v>6.5765584022594314</v>
      </c>
      <c r="O50" s="5">
        <f>('Raw Count'!O50/5666)*100</f>
        <v>7.2008471584892337</v>
      </c>
      <c r="Q50" s="5">
        <f t="shared" si="0"/>
        <v>6.9964664310954063</v>
      </c>
      <c r="R50">
        <v>4950</v>
      </c>
    </row>
    <row r="51" spans="1:18" x14ac:dyDescent="0.3">
      <c r="A51" t="s">
        <v>56</v>
      </c>
      <c r="B51" s="5">
        <f>('Raw Count'!B51/1475)*100</f>
        <v>0.2711864406779661</v>
      </c>
      <c r="C51" s="5">
        <f>('Raw Count'!C51/3745)*100</f>
        <v>5.3404539385847799E-2</v>
      </c>
      <c r="D51" s="5">
        <f>('Raw Count'!D51/899)*100</f>
        <v>0</v>
      </c>
      <c r="E51" s="5">
        <f>('Raw Count'!E51/2957)*100</f>
        <v>3.3818058843422386E-2</v>
      </c>
      <c r="F51" s="5">
        <f>('Raw Count'!F51/6287)*100</f>
        <v>0.14315253698107205</v>
      </c>
      <c r="G51" s="5">
        <f>('Raw Count'!G51/7256)*100</f>
        <v>6.8908489525909583E-2</v>
      </c>
      <c r="H51" s="5">
        <f>('Raw Count'!H51/6480)*100</f>
        <v>3.0864197530864196E-2</v>
      </c>
      <c r="I51" s="5">
        <f>('Raw Count'!I51/6116)*100</f>
        <v>0.16350555918901241</v>
      </c>
      <c r="J51" s="5">
        <f>('Raw Count'!J51/5977)*100</f>
        <v>0.13384641124309854</v>
      </c>
      <c r="K51" s="5">
        <f>('Raw Count'!K51/6562)*100</f>
        <v>0.13715330691862238</v>
      </c>
      <c r="L51" s="5">
        <f>('Raw Count'!L51/5945)*100</f>
        <v>5.0462573591253154E-2</v>
      </c>
      <c r="M51" s="5">
        <f>('Raw Count'!M51/6428)*100</f>
        <v>4.667081518357187E-2</v>
      </c>
      <c r="N51" s="5">
        <f>('Raw Count'!N51/4957)*100</f>
        <v>0.10086746015735323</v>
      </c>
      <c r="O51" s="5">
        <f>('Raw Count'!O51/5666)*100</f>
        <v>5.2947405577126724E-2</v>
      </c>
      <c r="Q51" s="5">
        <f t="shared" si="0"/>
        <v>9.0459363957597169E-2</v>
      </c>
      <c r="R51">
        <v>64</v>
      </c>
    </row>
    <row r="52" spans="1:18" x14ac:dyDescent="0.3">
      <c r="A52" t="s">
        <v>42</v>
      </c>
      <c r="B52" s="5">
        <f>('Raw Count'!B52/1475)*100</f>
        <v>6.7796610169491525E-2</v>
      </c>
      <c r="C52" s="5">
        <f>('Raw Count'!C52/3745)*100</f>
        <v>8.0106809078771685E-2</v>
      </c>
      <c r="D52" s="5">
        <f>('Raw Count'!D52/899)*100</f>
        <v>0.11123470522803114</v>
      </c>
      <c r="E52" s="5">
        <f>('Raw Count'!E52/2957)*100</f>
        <v>3.3818058843422386E-2</v>
      </c>
      <c r="F52" s="5">
        <f>('Raw Count'!F52/6287)*100</f>
        <v>6.3623349769365359E-2</v>
      </c>
      <c r="G52" s="5">
        <f>('Raw Count'!G52/7256)*100</f>
        <v>0.16538037486218302</v>
      </c>
      <c r="H52" s="5">
        <f>('Raw Count'!H52/6480)*100</f>
        <v>0.44753086419753085</v>
      </c>
      <c r="I52" s="5">
        <f>('Raw Count'!I52/6116)*100</f>
        <v>0.35971223021582738</v>
      </c>
      <c r="J52" s="5">
        <f>('Raw Count'!J52/5977)*100</f>
        <v>0.50192404216161957</v>
      </c>
      <c r="K52" s="5">
        <f>('Raw Count'!K52/6562)*100</f>
        <v>0.39622066443157572</v>
      </c>
      <c r="L52" s="5">
        <f>('Raw Count'!L52/5945)*100</f>
        <v>0.43734230445752736</v>
      </c>
      <c r="M52" s="5">
        <f>('Raw Count'!M52/6428)*100</f>
        <v>0.38892345986309895</v>
      </c>
      <c r="N52" s="5">
        <f>('Raw Count'!N52/4957)*100</f>
        <v>0.38329634859794232</v>
      </c>
      <c r="O52" s="5">
        <f>('Raw Count'!O52/5666)*100</f>
        <v>0.4059301094246382</v>
      </c>
      <c r="Q52" s="5">
        <f t="shared" si="0"/>
        <v>0.31378091872791519</v>
      </c>
      <c r="R52">
        <v>222</v>
      </c>
    </row>
    <row r="53" spans="1:18" x14ac:dyDescent="0.3">
      <c r="A53" t="s">
        <v>51</v>
      </c>
      <c r="B53" s="5">
        <f>('Raw Count'!B53/1475)*100</f>
        <v>0.2711864406779661</v>
      </c>
      <c r="C53" s="5">
        <f>('Raw Count'!C53/3745)*100</f>
        <v>2.67022696929239E-2</v>
      </c>
      <c r="D53" s="5">
        <f>('Raw Count'!D53/899)*100</f>
        <v>0</v>
      </c>
      <c r="E53" s="5">
        <f>('Raw Count'!E53/2957)*100</f>
        <v>0</v>
      </c>
      <c r="F53" s="5">
        <f>('Raw Count'!F53/6287)*100</f>
        <v>7.9529187211706695E-2</v>
      </c>
      <c r="G53" s="5">
        <f>('Raw Count'!G53/7256)*100</f>
        <v>6.8908489525909583E-2</v>
      </c>
      <c r="H53" s="5">
        <f>('Raw Count'!H53/6480)*100</f>
        <v>0.10802469135802469</v>
      </c>
      <c r="I53" s="5">
        <f>('Raw Count'!I53/6116)*100</f>
        <v>9.8103335513407455E-2</v>
      </c>
      <c r="J53" s="5">
        <f>('Raw Count'!J53/5977)*100</f>
        <v>0.13384641124309854</v>
      </c>
      <c r="K53" s="5">
        <f>('Raw Count'!K53/6562)*100</f>
        <v>0.33526363913441026</v>
      </c>
      <c r="L53" s="5">
        <f>('Raw Count'!L53/5945)*100</f>
        <v>0.23549201009251472</v>
      </c>
      <c r="M53" s="5">
        <f>('Raw Count'!M53/6428)*100</f>
        <v>0.24891101431238333</v>
      </c>
      <c r="N53" s="5">
        <f>('Raw Count'!N53/4957)*100</f>
        <v>0.14121444422029455</v>
      </c>
      <c r="O53" s="5">
        <f>('Raw Count'!O53/5666)*100</f>
        <v>7.0596540769502295E-2</v>
      </c>
      <c r="Q53" s="5">
        <f t="shared" si="0"/>
        <v>0.13992932862190813</v>
      </c>
      <c r="R53">
        <v>99</v>
      </c>
    </row>
    <row r="54" spans="1:18" x14ac:dyDescent="0.3">
      <c r="A54" t="s">
        <v>57</v>
      </c>
      <c r="B54" s="5">
        <f>('Raw Count'!B54/1475)*100</f>
        <v>0</v>
      </c>
      <c r="C54" s="5">
        <f>('Raw Count'!C54/3745)*100</f>
        <v>2.67022696929239E-2</v>
      </c>
      <c r="D54" s="5">
        <f>('Raw Count'!D54/899)*100</f>
        <v>0</v>
      </c>
      <c r="E54" s="5">
        <f>('Raw Count'!E54/2957)*100</f>
        <v>0</v>
      </c>
      <c r="F54" s="5">
        <f>('Raw Count'!F54/6287)*100</f>
        <v>1.590583744234134E-2</v>
      </c>
      <c r="G54" s="5">
        <f>('Raw Count'!G54/7256)*100</f>
        <v>4.1345093715545754E-2</v>
      </c>
      <c r="H54" s="5">
        <f>('Raw Count'!H54/6480)*100</f>
        <v>3.0864197530864196E-2</v>
      </c>
      <c r="I54" s="5">
        <f>('Raw Count'!I54/6116)*100</f>
        <v>8.1752779594506206E-2</v>
      </c>
      <c r="J54" s="5">
        <f>('Raw Count'!J54/5977)*100</f>
        <v>5.0192404216161952E-2</v>
      </c>
      <c r="K54" s="5">
        <f>('Raw Count'!K54/6562)*100</f>
        <v>1.5239256324291373E-2</v>
      </c>
      <c r="L54" s="5">
        <f>('Raw Count'!L54/5945)*100</f>
        <v>3.3641715727502103E-2</v>
      </c>
      <c r="M54" s="5">
        <f>('Raw Count'!M54/6428)*100</f>
        <v>0</v>
      </c>
      <c r="N54" s="5">
        <f>('Raw Count'!N54/4957)*100</f>
        <v>0.18156142828323585</v>
      </c>
      <c r="O54" s="5">
        <f>('Raw Count'!O54/5666)*100</f>
        <v>0</v>
      </c>
      <c r="Q54" s="5">
        <f t="shared" si="0"/>
        <v>3.8162544169611311E-2</v>
      </c>
      <c r="R54">
        <v>27</v>
      </c>
    </row>
    <row r="55" spans="1:18" x14ac:dyDescent="0.3">
      <c r="A55" t="s">
        <v>45</v>
      </c>
      <c r="B55" s="5">
        <f>('Raw Count'!B55/1475)*100</f>
        <v>6.7796610169491525E-2</v>
      </c>
      <c r="C55" s="5">
        <f>('Raw Count'!C55/3745)*100</f>
        <v>5.3404539385847799E-2</v>
      </c>
      <c r="D55" s="5">
        <f>('Raw Count'!D55/899)*100</f>
        <v>0.33370411568409347</v>
      </c>
      <c r="E55" s="5">
        <f>('Raw Count'!E55/2957)*100</f>
        <v>0.23672641190395671</v>
      </c>
      <c r="F55" s="5">
        <f>('Raw Count'!F55/6287)*100</f>
        <v>4.7717512327024023E-2</v>
      </c>
      <c r="G55" s="5">
        <f>('Raw Count'!G55/7256)*100</f>
        <v>8.2690187431091508E-2</v>
      </c>
      <c r="H55" s="5">
        <f>('Raw Count'!H55/6480)*100</f>
        <v>0.16975308641975309</v>
      </c>
      <c r="I55" s="5">
        <f>('Raw Count'!I55/6116)*100</f>
        <v>0.44146500981033354</v>
      </c>
      <c r="J55" s="5">
        <f>('Raw Count'!J55/5977)*100</f>
        <v>0.35134682951313367</v>
      </c>
      <c r="K55" s="5">
        <f>('Raw Count'!K55/6562)*100</f>
        <v>0.28954587016153616</v>
      </c>
      <c r="L55" s="5">
        <f>('Raw Count'!L55/5945)*100</f>
        <v>0.15138772077375945</v>
      </c>
      <c r="M55" s="5">
        <f>('Raw Count'!M55/6428)*100</f>
        <v>0.20224019912881147</v>
      </c>
      <c r="N55" s="5">
        <f>('Raw Count'!N55/4957)*100</f>
        <v>0.3227758725035304</v>
      </c>
      <c r="O55" s="5">
        <f>('Raw Count'!O55/5666)*100</f>
        <v>0.12354394634662902</v>
      </c>
      <c r="Q55" s="5">
        <f t="shared" si="0"/>
        <v>0.20494699646643111</v>
      </c>
      <c r="R55">
        <v>145</v>
      </c>
    </row>
    <row r="56" spans="1:18" x14ac:dyDescent="0.3">
      <c r="A56" t="s">
        <v>4</v>
      </c>
      <c r="B56" s="5">
        <f>('Raw Count'!B56/1475)*100</f>
        <v>3.3898305084745761</v>
      </c>
      <c r="C56" s="5">
        <f>('Raw Count'!C56/3745)*100</f>
        <v>4.4859813084112146</v>
      </c>
      <c r="D56" s="5">
        <f>('Raw Count'!D56/899)*100</f>
        <v>4.3381535038932144</v>
      </c>
      <c r="E56" s="5">
        <f>('Raw Count'!E56/2957)*100</f>
        <v>5.1403449442002032</v>
      </c>
      <c r="F56" s="5">
        <f>('Raw Count'!F56/6287)*100</f>
        <v>4.5808811833943057</v>
      </c>
      <c r="G56" s="5">
        <f>('Raw Count'!G56/7256)*100</f>
        <v>4.5893054024255786</v>
      </c>
      <c r="H56" s="5">
        <f>('Raw Count'!H56/6480)*100</f>
        <v>4.7067901234567904</v>
      </c>
      <c r="I56" s="5">
        <f>('Raw Count'!I56/6116)*100</f>
        <v>4.7907128842380642</v>
      </c>
      <c r="J56" s="5">
        <f>('Raw Count'!J56/5977)*100</f>
        <v>4.1659695499414422</v>
      </c>
      <c r="K56" s="5">
        <f>('Raw Count'!K56/6562)*100</f>
        <v>4.4041450777202069</v>
      </c>
      <c r="L56" s="5">
        <f>('Raw Count'!L56/5945)*100</f>
        <v>3.8015138772077379</v>
      </c>
      <c r="M56" s="5">
        <f>('Raw Count'!M56/6428)*100</f>
        <v>4.0603609209707532</v>
      </c>
      <c r="N56" s="5">
        <f>('Raw Count'!N56/4957)*100</f>
        <v>4.7811176114585434</v>
      </c>
      <c r="O56" s="5">
        <f>('Raw Count'!O56/5666)*100</f>
        <v>4.4828803388633958</v>
      </c>
      <c r="Q56" s="5">
        <f t="shared" si="0"/>
        <v>4.4438162544169613</v>
      </c>
      <c r="R56">
        <v>3144</v>
      </c>
    </row>
    <row r="57" spans="1:18" x14ac:dyDescent="0.3">
      <c r="A57" t="s">
        <v>8</v>
      </c>
      <c r="B57" s="5">
        <f>('Raw Count'!B57/1475)*100</f>
        <v>3.7288135593220342</v>
      </c>
      <c r="C57" s="5">
        <f>('Raw Count'!C57/3745)*100</f>
        <v>3.2843791722296394</v>
      </c>
      <c r="D57" s="5">
        <f>('Raw Count'!D57/899)*100</f>
        <v>3.225806451612903</v>
      </c>
      <c r="E57" s="5">
        <f>('Raw Count'!E57/2957)*100</f>
        <v>2.2319918836658776</v>
      </c>
      <c r="F57" s="5">
        <f>('Raw Count'!F57/6287)*100</f>
        <v>2.9584857642754891</v>
      </c>
      <c r="G57" s="5">
        <f>('Raw Count'!G57/7256)*100</f>
        <v>2.8665931642778393</v>
      </c>
      <c r="H57" s="5">
        <f>('Raw Count'!H57/6480)*100</f>
        <v>3.132716049382716</v>
      </c>
      <c r="I57" s="5">
        <f>('Raw Count'!I57/6116)*100</f>
        <v>3.0739045127534337</v>
      </c>
      <c r="J57" s="5">
        <f>('Raw Count'!J57/5977)*100</f>
        <v>3.0282750543751047</v>
      </c>
      <c r="K57" s="5">
        <f>('Raw Count'!K57/6562)*100</f>
        <v>2.7735446510210302</v>
      </c>
      <c r="L57" s="5">
        <f>('Raw Count'!L57/5945)*100</f>
        <v>2.8090832632464253</v>
      </c>
      <c r="M57" s="5">
        <f>('Raw Count'!M57/6428)*100</f>
        <v>2.8158058494088363</v>
      </c>
      <c r="N57" s="5">
        <f>('Raw Count'!N57/4957)*100</f>
        <v>2.6225539640911846</v>
      </c>
      <c r="O57" s="5">
        <f>('Raw Count'!O57/5666)*100</f>
        <v>3.0709495234733497</v>
      </c>
      <c r="Q57" s="5">
        <f t="shared" si="0"/>
        <v>2.9300353356890461</v>
      </c>
      <c r="R57">
        <v>2073</v>
      </c>
    </row>
    <row r="58" spans="1:18" x14ac:dyDescent="0.3">
      <c r="A58" t="s">
        <v>63</v>
      </c>
      <c r="B58" s="5">
        <f>('Raw Count'!B58/1475)*100</f>
        <v>0</v>
      </c>
      <c r="C58" s="5">
        <f>('Raw Count'!C58/3745)*100</f>
        <v>0</v>
      </c>
      <c r="D58" s="5">
        <f>('Raw Count'!D58/899)*100</f>
        <v>0</v>
      </c>
      <c r="E58" s="5">
        <f>('Raw Count'!E58/2957)*100</f>
        <v>0</v>
      </c>
      <c r="F58" s="5">
        <f>('Raw Count'!F58/6287)*100</f>
        <v>0</v>
      </c>
      <c r="G58" s="5">
        <f>('Raw Count'!G58/7256)*100</f>
        <v>0</v>
      </c>
      <c r="H58" s="5">
        <f>('Raw Count'!H58/6480)*100</f>
        <v>4.6296296296296301E-2</v>
      </c>
      <c r="I58" s="5">
        <f>('Raw Count'!I58/6116)*100</f>
        <v>0</v>
      </c>
      <c r="J58" s="5">
        <f>('Raw Count'!J58/5977)*100</f>
        <v>3.3461602810774635E-2</v>
      </c>
      <c r="K58" s="5">
        <f>('Raw Count'!K58/6562)*100</f>
        <v>0</v>
      </c>
      <c r="L58" s="5">
        <f>('Raw Count'!L58/5945)*100</f>
        <v>0</v>
      </c>
      <c r="M58" s="5">
        <f>('Raw Count'!M58/6428)*100</f>
        <v>0</v>
      </c>
      <c r="N58" s="5">
        <f>('Raw Count'!N58/4957)*100</f>
        <v>0</v>
      </c>
      <c r="O58" s="5">
        <f>('Raw Count'!O58/5666)*100</f>
        <v>1.7649135192375574E-2</v>
      </c>
      <c r="Q58" s="5">
        <f t="shared" si="0"/>
        <v>8.4805653710247342E-3</v>
      </c>
      <c r="R58">
        <v>6</v>
      </c>
    </row>
    <row r="59" spans="1:18" x14ac:dyDescent="0.3">
      <c r="A59" t="s">
        <v>37</v>
      </c>
      <c r="B59" s="5">
        <f>('Raw Count'!B59/1475)*100</f>
        <v>0.20338983050847459</v>
      </c>
      <c r="C59" s="5">
        <f>('Raw Count'!C59/3745)*100</f>
        <v>0.37383177570093462</v>
      </c>
      <c r="D59" s="5">
        <f>('Raw Count'!D59/899)*100</f>
        <v>0.11123470522803114</v>
      </c>
      <c r="E59" s="5">
        <f>('Raw Count'!E59/2957)*100</f>
        <v>0.439634764964491</v>
      </c>
      <c r="F59" s="5">
        <f>('Raw Count'!F59/6287)*100</f>
        <v>0.44536344838555753</v>
      </c>
      <c r="G59" s="5">
        <f>('Raw Count'!G59/7256)*100</f>
        <v>0.66152149944873206</v>
      </c>
      <c r="H59" s="5">
        <f>('Raw Count'!H59/6480)*100</f>
        <v>0.46296296296296291</v>
      </c>
      <c r="I59" s="5">
        <f>('Raw Count'!I59/6116)*100</f>
        <v>0.3760627861347286</v>
      </c>
      <c r="J59" s="5">
        <f>('Raw Count'!J59/5977)*100</f>
        <v>0.26769282248619708</v>
      </c>
      <c r="K59" s="5">
        <f>('Raw Count'!K59/6562)*100</f>
        <v>0.47241694605303258</v>
      </c>
      <c r="L59" s="5">
        <f>('Raw Count'!L59/5945)*100</f>
        <v>0.48780487804878048</v>
      </c>
      <c r="M59" s="5">
        <f>('Raw Count'!M59/6428)*100</f>
        <v>0.38892345986309895</v>
      </c>
      <c r="N59" s="5">
        <f>('Raw Count'!N59/4957)*100</f>
        <v>0.38329634859794232</v>
      </c>
      <c r="O59" s="5">
        <f>('Raw Count'!O59/5666)*100</f>
        <v>0.52947405577126716</v>
      </c>
      <c r="Q59" s="5">
        <f t="shared" si="0"/>
        <v>0.43816254416961131</v>
      </c>
      <c r="R59">
        <v>310</v>
      </c>
    </row>
    <row r="60" spans="1:18" x14ac:dyDescent="0.3">
      <c r="A60" t="s">
        <v>48</v>
      </c>
      <c r="B60" s="5">
        <f>('Raw Count'!B60/1475)*100</f>
        <v>0.13559322033898305</v>
      </c>
      <c r="C60" s="5">
        <f>('Raw Count'!C60/3745)*100</f>
        <v>0.13351134846461948</v>
      </c>
      <c r="D60" s="5">
        <f>('Raw Count'!D60/899)*100</f>
        <v>0.22246941045606228</v>
      </c>
      <c r="E60" s="5">
        <f>('Raw Count'!E60/2957)*100</f>
        <v>0.16909029421711194</v>
      </c>
      <c r="F60" s="5">
        <f>('Raw Count'!F60/6287)*100</f>
        <v>0.31811674884682678</v>
      </c>
      <c r="G60" s="5">
        <f>('Raw Count'!G60/7256)*100</f>
        <v>0.2342888643880926</v>
      </c>
      <c r="H60" s="5">
        <f>('Raw Count'!H60/6480)*100</f>
        <v>7.716049382716049E-2</v>
      </c>
      <c r="I60" s="5">
        <f>('Raw Count'!I60/6116)*100</f>
        <v>0.27795945062132116</v>
      </c>
      <c r="J60" s="5">
        <f>('Raw Count'!J60/5977)*100</f>
        <v>0.1003848084323239</v>
      </c>
      <c r="K60" s="5">
        <f>('Raw Count'!K60/6562)*100</f>
        <v>0.21334958854007927</v>
      </c>
      <c r="L60" s="5">
        <f>('Raw Count'!L60/5945)*100</f>
        <v>0.11774600504625736</v>
      </c>
      <c r="M60" s="5">
        <f>('Raw Count'!M60/6428)*100</f>
        <v>0.18668326073428748</v>
      </c>
      <c r="N60" s="5">
        <f>('Raw Count'!N60/4957)*100</f>
        <v>0.1613879362517652</v>
      </c>
      <c r="O60" s="5">
        <f>('Raw Count'!O60/5666)*100</f>
        <v>0.2117896223085069</v>
      </c>
      <c r="Q60" s="5">
        <f t="shared" si="0"/>
        <v>0.18657243816254418</v>
      </c>
      <c r="R60">
        <v>132</v>
      </c>
    </row>
    <row r="61" spans="1:18" x14ac:dyDescent="0.3">
      <c r="A61" t="s">
        <v>11</v>
      </c>
      <c r="B61" s="5">
        <f>('Raw Count'!B61/1475)*100</f>
        <v>2.7118644067796609</v>
      </c>
      <c r="C61" s="5">
        <f>('Raw Count'!C61/3745)*100</f>
        <v>2.6702269692923899</v>
      </c>
      <c r="D61" s="5">
        <f>('Raw Count'!D61/899)*100</f>
        <v>3.0033370411568407</v>
      </c>
      <c r="E61" s="5">
        <f>('Raw Count'!E61/2957)*100</f>
        <v>3.0098072370645923</v>
      </c>
      <c r="F61" s="5">
        <f>('Raw Count'!F61/6287)*100</f>
        <v>1.8450771433115953</v>
      </c>
      <c r="G61" s="5">
        <f>('Raw Count'!G61/7256)*100</f>
        <v>2.2601984564498347</v>
      </c>
      <c r="H61" s="5">
        <f>('Raw Count'!H61/6480)*100</f>
        <v>2.175925925925926</v>
      </c>
      <c r="I61" s="5">
        <f>('Raw Count'!I61/6116)*100</f>
        <v>2.3871811641595815</v>
      </c>
      <c r="J61" s="5">
        <f>('Raw Count'!J61/5977)*100</f>
        <v>3.1955830684289777</v>
      </c>
      <c r="K61" s="5">
        <f>('Raw Count'!K61/6562)*100</f>
        <v>2.6516306004266994</v>
      </c>
      <c r="L61" s="5">
        <f>('Raw Count'!L61/5945)*100</f>
        <v>3.1118587047939443</v>
      </c>
      <c r="M61" s="5">
        <f>('Raw Count'!M61/6428)*100</f>
        <v>3.1736154324828876</v>
      </c>
      <c r="N61" s="5">
        <f>('Raw Count'!N61/4957)*100</f>
        <v>2.4813395198708896</v>
      </c>
      <c r="O61" s="5">
        <f>('Raw Count'!O61/5666)*100</f>
        <v>2.3826332509707027</v>
      </c>
      <c r="Q61" s="5">
        <f t="shared" si="0"/>
        <v>2.5936395759717312</v>
      </c>
      <c r="R61">
        <v>1835</v>
      </c>
    </row>
    <row r="62" spans="1:18" x14ac:dyDescent="0.3">
      <c r="A62" t="s">
        <v>5</v>
      </c>
      <c r="B62" s="5">
        <f>('Raw Count'!B62/1475)*100</f>
        <v>3.3898305084745761</v>
      </c>
      <c r="C62" s="5">
        <f>('Raw Count'!C62/3745)*100</f>
        <v>3.4712950600801067</v>
      </c>
      <c r="D62" s="5">
        <f>('Raw Count'!D62/899)*100</f>
        <v>3.4482758620689653</v>
      </c>
      <c r="E62" s="5">
        <f>('Raw Count'!E62/2957)*100</f>
        <v>4.2610754142712208</v>
      </c>
      <c r="F62" s="5">
        <f>('Raw Count'!F62/6287)*100</f>
        <v>4.8035629075870849</v>
      </c>
      <c r="G62" s="5">
        <f>('Raw Count'!G62/7256)*100</f>
        <v>4.5617420066152148</v>
      </c>
      <c r="H62" s="5">
        <f>('Raw Count'!H62/6480)*100</f>
        <v>4.5370370370370372</v>
      </c>
      <c r="I62" s="5">
        <f>('Raw Count'!I62/6116)*100</f>
        <v>4.4146500981033361</v>
      </c>
      <c r="J62" s="5">
        <f>('Raw Count'!J62/5977)*100</f>
        <v>5.2032792370754564</v>
      </c>
      <c r="K62" s="5">
        <f>('Raw Count'!K62/6562)*100</f>
        <v>4.9527583053946964</v>
      </c>
      <c r="L62" s="5">
        <f>('Raw Count'!L62/5945)*100</f>
        <v>4.3566021867115223</v>
      </c>
      <c r="M62" s="5">
        <f>('Raw Count'!M62/6428)*100</f>
        <v>4.464841319228376</v>
      </c>
      <c r="N62" s="5">
        <f>('Raw Count'!N62/4957)*100</f>
        <v>4.2969538027032481</v>
      </c>
      <c r="O62" s="5">
        <f>('Raw Count'!O62/5666)*100</f>
        <v>4.3416872573243914</v>
      </c>
      <c r="Q62" s="5">
        <f t="shared" si="0"/>
        <v>4.4876325088339222</v>
      </c>
      <c r="R62">
        <v>3175</v>
      </c>
    </row>
    <row r="63" spans="1:18" x14ac:dyDescent="0.3">
      <c r="A63" t="s">
        <v>18</v>
      </c>
      <c r="B63" s="5">
        <f>('Raw Count'!B63/1475)*100</f>
        <v>1.3559322033898304</v>
      </c>
      <c r="C63" s="5">
        <f>('Raw Count'!C63/3745)*100</f>
        <v>2.6969292389853137</v>
      </c>
      <c r="D63" s="5">
        <f>('Raw Count'!D63/899)*100</f>
        <v>1.1123470522803114</v>
      </c>
      <c r="E63" s="5">
        <f>('Raw Count'!E63/2957)*100</f>
        <v>1.487994589110585</v>
      </c>
      <c r="F63" s="5">
        <f>('Raw Count'!F63/6287)*100</f>
        <v>1.4951487195800859</v>
      </c>
      <c r="G63" s="5">
        <f>('Raw Count'!G63/7256)*100</f>
        <v>1.6538037486218304</v>
      </c>
      <c r="H63" s="5">
        <f>('Raw Count'!H63/6480)*100</f>
        <v>1.728395061728395</v>
      </c>
      <c r="I63" s="5">
        <f>('Raw Count'!I63/6116)*100</f>
        <v>1.3897972531066056</v>
      </c>
      <c r="J63" s="5">
        <f>('Raw Count'!J63/5977)*100</f>
        <v>1.2213485025932742</v>
      </c>
      <c r="K63" s="5">
        <f>('Raw Count'!K63/6562)*100</f>
        <v>1.8134715025906734</v>
      </c>
      <c r="L63" s="5">
        <f>('Raw Count'!L63/5945)*100</f>
        <v>1.5138772077375946</v>
      </c>
      <c r="M63" s="5">
        <f>('Raw Count'!M63/6428)*100</f>
        <v>1.8668326073428747</v>
      </c>
      <c r="N63" s="5">
        <f>('Raw Count'!N63/4957)*100</f>
        <v>1.896308250958241</v>
      </c>
      <c r="O63" s="5">
        <f>('Raw Count'!O63/5666)*100</f>
        <v>1.9237557359689375</v>
      </c>
      <c r="Q63" s="5">
        <f t="shared" si="0"/>
        <v>1.68339222614841</v>
      </c>
      <c r="R63">
        <v>1191</v>
      </c>
    </row>
    <row r="64" spans="1:18" x14ac:dyDescent="0.3">
      <c r="A64" t="s">
        <v>16</v>
      </c>
      <c r="B64" s="5">
        <f>('Raw Count'!B64/1475)*100</f>
        <v>1.423728813559322</v>
      </c>
      <c r="C64" s="5">
        <f>('Raw Count'!C64/3745)*100</f>
        <v>3.5246995994659547</v>
      </c>
      <c r="D64" s="5">
        <f>('Raw Count'!D64/899)*100</f>
        <v>1.3348164627363739</v>
      </c>
      <c r="E64" s="5">
        <f>('Raw Count'!E64/2957)*100</f>
        <v>1.8599932363882312</v>
      </c>
      <c r="F64" s="5">
        <f>('Raw Count'!F64/6287)*100</f>
        <v>2.3699697789088594</v>
      </c>
      <c r="G64" s="5">
        <f>('Raw Count'!G64/7256)*100</f>
        <v>1.6400220507166483</v>
      </c>
      <c r="H64" s="5">
        <f>('Raw Count'!H64/6480)*100</f>
        <v>1.6358024691358026</v>
      </c>
      <c r="I64" s="5">
        <f>('Raw Count'!I64/6116)*100</f>
        <v>1.471550032701112</v>
      </c>
      <c r="J64" s="5">
        <f>('Raw Count'!J64/5977)*100</f>
        <v>1.890580558808767</v>
      </c>
      <c r="K64" s="5">
        <f>('Raw Count'!K64/6562)*100</f>
        <v>1.7677537336177995</v>
      </c>
      <c r="L64" s="5">
        <f>('Raw Count'!L64/5945)*100</f>
        <v>1.900756938603869</v>
      </c>
      <c r="M64" s="5">
        <f>('Raw Count'!M64/6428)*100</f>
        <v>1.4467952706907281</v>
      </c>
      <c r="N64" s="5">
        <f>('Raw Count'!N64/4957)*100</f>
        <v>1.7752672987694169</v>
      </c>
      <c r="O64" s="5">
        <f>('Raw Count'!O64/5666)*100</f>
        <v>1.6943169784680552</v>
      </c>
      <c r="Q64" s="5">
        <f t="shared" si="0"/>
        <v>1.8416961130742049</v>
      </c>
      <c r="R64">
        <v>1303</v>
      </c>
    </row>
    <row r="65" spans="1:18" x14ac:dyDescent="0.3">
      <c r="A65" t="s">
        <v>35</v>
      </c>
      <c r="B65" s="5">
        <f>('Raw Count'!B65/1475)*100</f>
        <v>6.7796610169491525E-2</v>
      </c>
      <c r="C65" s="5">
        <f>('Raw Count'!C65/3745)*100</f>
        <v>0</v>
      </c>
      <c r="D65" s="5">
        <f>('Raw Count'!D65/899)*100</f>
        <v>0.22246941045606228</v>
      </c>
      <c r="E65" s="5">
        <f>('Raw Count'!E65/2957)*100</f>
        <v>0.33818058843422388</v>
      </c>
      <c r="F65" s="5">
        <f>('Raw Count'!F65/6287)*100</f>
        <v>0.42945761094321616</v>
      </c>
      <c r="G65" s="5">
        <f>('Raw Count'!G65/7256)*100</f>
        <v>0.52370452039691284</v>
      </c>
      <c r="H65" s="5">
        <f>('Raw Count'!H65/6480)*100</f>
        <v>0.67901234567901236</v>
      </c>
      <c r="I65" s="5">
        <f>('Raw Count'!I65/6116)*100</f>
        <v>0.50686723348593854</v>
      </c>
      <c r="J65" s="5">
        <f>('Raw Count'!J65/5977)*100</f>
        <v>0.45173163794545756</v>
      </c>
      <c r="K65" s="5">
        <f>('Raw Count'!K65/6562)*100</f>
        <v>0.30478512648582751</v>
      </c>
      <c r="L65" s="5">
        <f>('Raw Count'!L65/5945)*100</f>
        <v>0.33641715727502103</v>
      </c>
      <c r="M65" s="5">
        <f>('Raw Count'!M65/6428)*100</f>
        <v>0.28002489110143125</v>
      </c>
      <c r="N65" s="5">
        <f>('Raw Count'!N65/4957)*100</f>
        <v>0.26225539640911844</v>
      </c>
      <c r="O65" s="5">
        <f>('Raw Count'!O65/5666)*100</f>
        <v>0.42357924461701379</v>
      </c>
      <c r="Q65" s="5">
        <f t="shared" si="0"/>
        <v>0.3886925795053004</v>
      </c>
      <c r="R65">
        <v>275</v>
      </c>
    </row>
    <row r="67" spans="1:18" x14ac:dyDescent="0.3">
      <c r="A67" t="s">
        <v>64</v>
      </c>
      <c r="B67">
        <v>1475</v>
      </c>
      <c r="C67">
        <v>3745</v>
      </c>
      <c r="D67">
        <v>899</v>
      </c>
      <c r="E67">
        <v>2957</v>
      </c>
      <c r="F67">
        <v>6287</v>
      </c>
      <c r="G67">
        <v>7256</v>
      </c>
      <c r="H67">
        <v>6480</v>
      </c>
      <c r="I67">
        <v>6116</v>
      </c>
      <c r="J67">
        <v>5977</v>
      </c>
      <c r="K67">
        <v>6562</v>
      </c>
      <c r="L67">
        <v>5945</v>
      </c>
      <c r="M67">
        <v>6428</v>
      </c>
      <c r="N67">
        <v>4957</v>
      </c>
      <c r="O67">
        <v>5666</v>
      </c>
      <c r="R67">
        <v>70750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958A-E7B8-4D6C-B9DB-09CE9622CE63}">
  <dimension ref="A1:P95"/>
  <sheetViews>
    <sheetView tabSelected="1" topLeftCell="K37" workbookViewId="0">
      <selection activeCell="P3" sqref="P3"/>
    </sheetView>
  </sheetViews>
  <sheetFormatPr defaultRowHeight="14.4" x14ac:dyDescent="0.3"/>
  <cols>
    <col min="16" max="16" width="8.88671875" style="5"/>
  </cols>
  <sheetData>
    <row r="1" spans="1:16" ht="15" thickBot="1" x14ac:dyDescent="0.35">
      <c r="A1" t="s">
        <v>66</v>
      </c>
    </row>
    <row r="2" spans="1:16" ht="15" thickBot="1" x14ac:dyDescent="0.35">
      <c r="B2" s="6">
        <v>43883</v>
      </c>
      <c r="C2" s="6">
        <v>43890</v>
      </c>
      <c r="D2" s="4">
        <v>43897</v>
      </c>
      <c r="E2" s="4">
        <v>43904</v>
      </c>
      <c r="F2" s="4">
        <v>43911</v>
      </c>
      <c r="G2" s="4">
        <v>43918</v>
      </c>
      <c r="H2" s="4">
        <v>43925</v>
      </c>
      <c r="I2" s="4">
        <v>43932</v>
      </c>
      <c r="J2" s="4">
        <v>43939</v>
      </c>
      <c r="K2" s="4">
        <v>43946</v>
      </c>
      <c r="L2" s="4">
        <v>43953</v>
      </c>
      <c r="M2" s="4">
        <v>43960</v>
      </c>
      <c r="N2" s="4">
        <v>43967</v>
      </c>
      <c r="O2" s="4">
        <v>43976</v>
      </c>
    </row>
    <row r="3" spans="1:16" x14ac:dyDescent="0.3">
      <c r="A3" t="s">
        <v>10</v>
      </c>
      <c r="B3">
        <v>2.1016949152542375</v>
      </c>
      <c r="C3">
        <v>2.2429906542056073</v>
      </c>
      <c r="D3">
        <v>2.4471635150166855</v>
      </c>
      <c r="E3">
        <v>2.7730808251606356</v>
      </c>
      <c r="F3">
        <v>3.419755050103388</v>
      </c>
      <c r="G3">
        <v>2.9492833517089303</v>
      </c>
      <c r="H3">
        <v>2.9166666666666665</v>
      </c>
      <c r="I3">
        <v>2.4852844996729888</v>
      </c>
      <c r="J3">
        <v>2.8944286431320059</v>
      </c>
      <c r="K3">
        <v>3.1545260591283144</v>
      </c>
      <c r="L3">
        <v>2.5567703952901599</v>
      </c>
      <c r="M3">
        <v>2.8002489110143123</v>
      </c>
      <c r="N3">
        <v>2.360298567682066</v>
      </c>
      <c r="O3">
        <v>2.4002823861630782</v>
      </c>
      <c r="P3" s="5">
        <f>AVERAGE(B3:O3)</f>
        <v>2.6787481742999342</v>
      </c>
    </row>
    <row r="4" spans="1:16" x14ac:dyDescent="0.3">
      <c r="A4" t="s">
        <v>22</v>
      </c>
      <c r="B4">
        <v>0.67796610169491522</v>
      </c>
      <c r="C4">
        <v>0.48064085447263022</v>
      </c>
      <c r="D4">
        <v>0.66740823136818694</v>
      </c>
      <c r="E4">
        <v>0.60872505918160302</v>
      </c>
      <c r="F4">
        <v>0.38174009861619218</v>
      </c>
      <c r="G4">
        <v>0.49614112458654908</v>
      </c>
      <c r="H4">
        <v>0.64814814814814814</v>
      </c>
      <c r="I4">
        <v>1.0137344669718771</v>
      </c>
      <c r="J4">
        <v>1.4555797222686966</v>
      </c>
      <c r="K4">
        <v>0.97531240475464787</v>
      </c>
      <c r="L4">
        <v>1.0597140454163161</v>
      </c>
      <c r="M4">
        <v>0.98008711885500932</v>
      </c>
      <c r="N4">
        <v>1.0893685696994151</v>
      </c>
      <c r="O4">
        <v>1.0236498411577832</v>
      </c>
      <c r="P4" s="5">
        <f t="shared" ref="P4:P65" si="0">AVERAGE(B4:O4)</f>
        <v>0.82558684194228349</v>
      </c>
    </row>
    <row r="5" spans="1:16" x14ac:dyDescent="0.3">
      <c r="A5" t="s">
        <v>39</v>
      </c>
      <c r="B5">
        <v>0.40677966101694918</v>
      </c>
      <c r="C5">
        <v>0.56074766355140182</v>
      </c>
      <c r="D5">
        <v>0.11123470522803114</v>
      </c>
      <c r="E5">
        <v>0.439634764964491</v>
      </c>
      <c r="F5">
        <v>0.57261014792428822</v>
      </c>
      <c r="G5">
        <v>0.62017640573318633</v>
      </c>
      <c r="H5">
        <v>0.46296296296296291</v>
      </c>
      <c r="I5">
        <v>0.44146500981033354</v>
      </c>
      <c r="J5">
        <v>0.46846243935084492</v>
      </c>
      <c r="K5">
        <v>0.44193843340444988</v>
      </c>
      <c r="L5">
        <v>0.48780487804878048</v>
      </c>
      <c r="M5">
        <v>0.26446795270690726</v>
      </c>
      <c r="N5">
        <v>0.40346984062941293</v>
      </c>
      <c r="O5">
        <v>0.45887751500176494</v>
      </c>
      <c r="P5" s="5">
        <f t="shared" si="0"/>
        <v>0.43861659859527169</v>
      </c>
    </row>
    <row r="10" spans="1:16" ht="15" thickBot="1" x14ac:dyDescent="0.35">
      <c r="A10" t="s">
        <v>67</v>
      </c>
    </row>
    <row r="11" spans="1:16" ht="15" thickBot="1" x14ac:dyDescent="0.35">
      <c r="B11" s="6">
        <v>43883</v>
      </c>
      <c r="C11" s="6">
        <v>43890</v>
      </c>
      <c r="D11" s="4">
        <v>43897</v>
      </c>
      <c r="E11" s="4">
        <v>43904</v>
      </c>
      <c r="F11" s="4">
        <v>43911</v>
      </c>
      <c r="G11" s="4">
        <v>43918</v>
      </c>
      <c r="H11" s="4">
        <v>43925</v>
      </c>
      <c r="I11" s="4">
        <v>43932</v>
      </c>
      <c r="J11" s="4">
        <v>43939</v>
      </c>
      <c r="K11" s="4">
        <v>43946</v>
      </c>
      <c r="L11" s="4">
        <v>43953</v>
      </c>
      <c r="M11" s="4">
        <v>43960</v>
      </c>
      <c r="N11" s="4">
        <v>43967</v>
      </c>
      <c r="O11" s="4">
        <v>43976</v>
      </c>
    </row>
    <row r="12" spans="1:16" x14ac:dyDescent="0.3">
      <c r="A12" t="s">
        <v>1</v>
      </c>
      <c r="B12">
        <v>7.5932203389830502</v>
      </c>
      <c r="C12">
        <v>6.4352469959946585</v>
      </c>
      <c r="D12">
        <v>8.6763070077864288</v>
      </c>
      <c r="E12">
        <v>7.6428812986134593</v>
      </c>
      <c r="F12">
        <v>7.0462859869572139</v>
      </c>
      <c r="G12">
        <v>6.4084895259095918</v>
      </c>
      <c r="H12">
        <v>6.9598765432098766</v>
      </c>
      <c r="I12">
        <v>6.9816873773708306</v>
      </c>
      <c r="J12">
        <v>6.943282583235737</v>
      </c>
      <c r="K12">
        <v>6.8119475769582438</v>
      </c>
      <c r="L12">
        <v>7.7375946173254846</v>
      </c>
      <c r="M12">
        <v>7.2184194150591159</v>
      </c>
      <c r="N12">
        <v>7.6659269719588456</v>
      </c>
      <c r="O12">
        <v>7.342040240028239</v>
      </c>
      <c r="P12" s="5">
        <f t="shared" si="0"/>
        <v>7.2473718913850567</v>
      </c>
    </row>
    <row r="13" spans="1:16" x14ac:dyDescent="0.3">
      <c r="A13" t="s">
        <v>7</v>
      </c>
      <c r="B13">
        <v>3.3898305084745761</v>
      </c>
      <c r="C13">
        <v>4.0587449933244324</v>
      </c>
      <c r="D13">
        <v>2.7808676307007785</v>
      </c>
      <c r="E13">
        <v>3.4156239431856612</v>
      </c>
      <c r="F13">
        <v>3.8333068236042629</v>
      </c>
      <c r="G13">
        <v>4.1620727673649398</v>
      </c>
      <c r="H13">
        <v>4.1203703703703702</v>
      </c>
      <c r="I13">
        <v>4.0058862001308047</v>
      </c>
      <c r="J13">
        <v>3.5469298979421118</v>
      </c>
      <c r="K13">
        <v>3.794574824748552</v>
      </c>
      <c r="L13">
        <v>3.0782169890664424</v>
      </c>
      <c r="M13">
        <v>3.7336652146857494</v>
      </c>
      <c r="N13">
        <v>3.9540044381682469</v>
      </c>
      <c r="O13">
        <v>4.1475467702082591</v>
      </c>
      <c r="P13" s="5">
        <f t="shared" si="0"/>
        <v>3.715831526569656</v>
      </c>
    </row>
    <row r="14" spans="1:16" x14ac:dyDescent="0.3">
      <c r="A14" t="s">
        <v>12</v>
      </c>
      <c r="B14">
        <v>1.8305084745762712</v>
      </c>
      <c r="C14">
        <v>3.0707610146862483</v>
      </c>
      <c r="D14">
        <v>2.0022246941045605</v>
      </c>
      <c r="E14">
        <v>2.2996280013527222</v>
      </c>
      <c r="F14">
        <v>2.4176872912358838</v>
      </c>
      <c r="G14">
        <v>2.7839029768467474</v>
      </c>
      <c r="H14">
        <v>2.7932098765432101</v>
      </c>
      <c r="I14">
        <v>2.8122956180510137</v>
      </c>
      <c r="J14">
        <v>2.3088505939434496</v>
      </c>
      <c r="K14">
        <v>2.7887839073453216</v>
      </c>
      <c r="L14">
        <v>2.2876366694701429</v>
      </c>
      <c r="M14">
        <v>2.6446795270690728</v>
      </c>
      <c r="N14">
        <v>2.9049828525317736</v>
      </c>
      <c r="O14">
        <v>2.8238616307800917</v>
      </c>
      <c r="P14" s="5">
        <f t="shared" si="0"/>
        <v>2.5549295091811794</v>
      </c>
    </row>
    <row r="15" spans="1:16" x14ac:dyDescent="0.3">
      <c r="A15" t="s">
        <v>4</v>
      </c>
      <c r="B15">
        <v>3.3898305084745761</v>
      </c>
      <c r="C15">
        <v>4.4859813084112146</v>
      </c>
      <c r="D15">
        <v>4.3381535038932144</v>
      </c>
      <c r="E15">
        <v>5.1403449442002032</v>
      </c>
      <c r="F15">
        <v>4.5808811833943057</v>
      </c>
      <c r="G15">
        <v>4.5893054024255786</v>
      </c>
      <c r="H15">
        <v>4.7067901234567904</v>
      </c>
      <c r="I15">
        <v>4.7907128842380642</v>
      </c>
      <c r="J15">
        <v>4.1659695499414422</v>
      </c>
      <c r="K15">
        <v>4.4041450777202069</v>
      </c>
      <c r="L15">
        <v>3.8015138772077379</v>
      </c>
      <c r="M15">
        <v>4.0603609209707532</v>
      </c>
      <c r="N15">
        <v>4.7811176114585434</v>
      </c>
      <c r="O15">
        <v>4.4828803388633958</v>
      </c>
      <c r="P15" s="5">
        <f t="shared" si="0"/>
        <v>4.4084276596182876</v>
      </c>
    </row>
    <row r="16" spans="1:16" x14ac:dyDescent="0.3">
      <c r="A16" t="s">
        <v>13</v>
      </c>
      <c r="B16">
        <v>3.3898305084745761</v>
      </c>
      <c r="C16">
        <v>2.4299065420560746</v>
      </c>
      <c r="D16">
        <v>2.8921023359288096</v>
      </c>
      <c r="E16">
        <v>1.7247210010145417</v>
      </c>
      <c r="F16">
        <v>2.1950055670431046</v>
      </c>
      <c r="G16">
        <v>2.3428886438809262</v>
      </c>
      <c r="H16">
        <v>2.2685185185185186</v>
      </c>
      <c r="I16">
        <v>2.1255722694571615</v>
      </c>
      <c r="J16">
        <v>2.1248117784841893</v>
      </c>
      <c r="K16">
        <v>2.4078024992380374</v>
      </c>
      <c r="L16">
        <v>2.1530698065601346</v>
      </c>
      <c r="M16">
        <v>2.7224642190416928</v>
      </c>
      <c r="N16">
        <v>2.6225539640911846</v>
      </c>
      <c r="O16">
        <v>2.1531944934698197</v>
      </c>
      <c r="P16" s="5">
        <f t="shared" si="0"/>
        <v>2.3966030105184837</v>
      </c>
    </row>
    <row r="17" spans="1:16" x14ac:dyDescent="0.3">
      <c r="A17" t="s">
        <v>34</v>
      </c>
      <c r="B17">
        <v>0.67796610169491522</v>
      </c>
      <c r="C17">
        <v>0.37383177570093462</v>
      </c>
      <c r="D17">
        <v>0.33370411568409347</v>
      </c>
      <c r="E17">
        <v>0.64254311802502539</v>
      </c>
      <c r="F17">
        <v>0.50898679815492287</v>
      </c>
      <c r="G17">
        <v>0.66152149944873206</v>
      </c>
      <c r="H17">
        <v>0.27777777777777779</v>
      </c>
      <c r="I17">
        <v>0.24525833878351863</v>
      </c>
      <c r="J17">
        <v>0.36807763091852103</v>
      </c>
      <c r="K17">
        <v>0.67052727826882053</v>
      </c>
      <c r="L17">
        <v>0.45416316232127835</v>
      </c>
      <c r="M17">
        <v>0.51337896701929064</v>
      </c>
      <c r="N17">
        <v>0.5043373007867662</v>
      </c>
      <c r="O17">
        <v>0.65301800211789618</v>
      </c>
      <c r="P17" s="5">
        <f t="shared" si="0"/>
        <v>0.49179227619303528</v>
      </c>
    </row>
    <row r="22" spans="1:16" ht="15" thickBot="1" x14ac:dyDescent="0.35">
      <c r="A22" t="s">
        <v>68</v>
      </c>
    </row>
    <row r="23" spans="1:16" ht="15" thickBot="1" x14ac:dyDescent="0.35">
      <c r="B23" s="6">
        <v>43883</v>
      </c>
      <c r="C23" s="6">
        <v>43890</v>
      </c>
      <c r="D23" s="4">
        <v>43897</v>
      </c>
      <c r="E23" s="4">
        <v>43904</v>
      </c>
      <c r="F23" s="4">
        <v>43911</v>
      </c>
      <c r="G23" s="4">
        <v>43918</v>
      </c>
      <c r="H23" s="4">
        <v>43925</v>
      </c>
      <c r="I23" s="4">
        <v>43932</v>
      </c>
      <c r="J23" s="4">
        <v>43939</v>
      </c>
      <c r="K23" s="4">
        <v>43946</v>
      </c>
      <c r="L23" s="4">
        <v>43953</v>
      </c>
      <c r="M23" s="4">
        <v>43960</v>
      </c>
      <c r="N23" s="4">
        <v>43967</v>
      </c>
      <c r="O23" s="4">
        <v>43976</v>
      </c>
    </row>
    <row r="24" spans="1:16" x14ac:dyDescent="0.3">
      <c r="A24" t="s">
        <v>17</v>
      </c>
      <c r="B24">
        <v>2.5084745762711864</v>
      </c>
      <c r="C24">
        <v>2.0560747663551404</v>
      </c>
      <c r="D24">
        <v>2.0022246941045605</v>
      </c>
      <c r="E24">
        <v>1.5556307067974298</v>
      </c>
      <c r="F24">
        <v>1.4792428821377446</v>
      </c>
      <c r="G24">
        <v>1.7364939360529217</v>
      </c>
      <c r="H24">
        <v>1.404320987654321</v>
      </c>
      <c r="I24">
        <v>1.3734466971877044</v>
      </c>
      <c r="J24">
        <v>1.2046177011878869</v>
      </c>
      <c r="K24">
        <v>1.4477293508076805</v>
      </c>
      <c r="L24">
        <v>1.3288477712363329</v>
      </c>
      <c r="M24">
        <v>1.4934660858742999</v>
      </c>
      <c r="N24">
        <v>1.7954407908008876</v>
      </c>
      <c r="O24">
        <v>1.3413342746205437</v>
      </c>
      <c r="P24" s="5">
        <f t="shared" si="0"/>
        <v>1.6233818015063317</v>
      </c>
    </row>
    <row r="25" spans="1:16" x14ac:dyDescent="0.3">
      <c r="A25" t="s">
        <v>29</v>
      </c>
      <c r="B25">
        <v>0.88135593220338981</v>
      </c>
      <c r="C25">
        <v>0.37383177570093462</v>
      </c>
      <c r="D25">
        <v>0.88987764182424911</v>
      </c>
      <c r="E25">
        <v>0.16909029421711194</v>
      </c>
      <c r="F25">
        <v>0.63623349769365356</v>
      </c>
      <c r="G25">
        <v>0.5788313120176406</v>
      </c>
      <c r="H25">
        <v>0.84876543209876543</v>
      </c>
      <c r="I25">
        <v>0.7521255722694572</v>
      </c>
      <c r="J25">
        <v>0.88673247448552794</v>
      </c>
      <c r="K25">
        <v>0.94483389210606517</v>
      </c>
      <c r="L25">
        <v>0.82422203532380145</v>
      </c>
      <c r="M25">
        <v>1.2289981331673927</v>
      </c>
      <c r="N25">
        <v>0.82711317329029654</v>
      </c>
      <c r="O25">
        <v>0.81186021884927639</v>
      </c>
      <c r="P25" s="5">
        <f t="shared" si="0"/>
        <v>0.76099081323196871</v>
      </c>
    </row>
    <row r="26" spans="1:16" x14ac:dyDescent="0.3">
      <c r="A26" t="s">
        <v>47</v>
      </c>
      <c r="B26">
        <v>0.5423728813559322</v>
      </c>
      <c r="C26">
        <v>0.24032042723631511</v>
      </c>
      <c r="D26">
        <v>0</v>
      </c>
      <c r="E26">
        <v>0</v>
      </c>
      <c r="F26">
        <v>0.25449339907746144</v>
      </c>
      <c r="G26">
        <v>0.2342888643880926</v>
      </c>
      <c r="H26">
        <v>0.2932098765432099</v>
      </c>
      <c r="I26">
        <v>0.13080444735120994</v>
      </c>
      <c r="J26">
        <v>0.20076961686464781</v>
      </c>
      <c r="K26">
        <v>0.32002438281011886</v>
      </c>
      <c r="L26">
        <v>0.18502943650126155</v>
      </c>
      <c r="M26">
        <v>0.32669570628500311</v>
      </c>
      <c r="N26">
        <v>0.1613879362517652</v>
      </c>
      <c r="O26">
        <v>0.17649135192375573</v>
      </c>
      <c r="P26" s="5">
        <f t="shared" si="0"/>
        <v>0.21899202332776954</v>
      </c>
    </row>
    <row r="27" spans="1:16" x14ac:dyDescent="0.3">
      <c r="A27" t="s">
        <v>43</v>
      </c>
      <c r="B27">
        <v>6.7796610169491525E-2</v>
      </c>
      <c r="C27">
        <v>2.67022696929239E-2</v>
      </c>
      <c r="D27">
        <v>0.55617352614015569</v>
      </c>
      <c r="E27">
        <v>0.10145417653026716</v>
      </c>
      <c r="F27">
        <v>0.14315253698107205</v>
      </c>
      <c r="G27">
        <v>0.11025358324145534</v>
      </c>
      <c r="H27">
        <v>4.6296296296296301E-2</v>
      </c>
      <c r="I27">
        <v>0.16350555918901241</v>
      </c>
      <c r="J27">
        <v>5.0192404216161952E-2</v>
      </c>
      <c r="K27">
        <v>1.5239256324291373E-2</v>
      </c>
      <c r="L27">
        <v>0</v>
      </c>
      <c r="M27">
        <v>4.667081518357187E-2</v>
      </c>
      <c r="N27">
        <v>4.03469840629413E-2</v>
      </c>
      <c r="O27">
        <v>0.14119308153900459</v>
      </c>
      <c r="P27" s="5">
        <f t="shared" si="0"/>
        <v>0.10778407854047467</v>
      </c>
    </row>
    <row r="28" spans="1:16" x14ac:dyDescent="0.3">
      <c r="A28" t="s">
        <v>42</v>
      </c>
      <c r="B28">
        <v>6.7796610169491525E-2</v>
      </c>
      <c r="C28">
        <v>8.0106809078771685E-2</v>
      </c>
      <c r="D28">
        <v>0.11123470522803114</v>
      </c>
      <c r="E28">
        <v>3.3818058843422386E-2</v>
      </c>
      <c r="F28">
        <v>6.3623349769365359E-2</v>
      </c>
      <c r="G28">
        <v>0.16538037486218302</v>
      </c>
      <c r="H28">
        <v>0.44753086419753085</v>
      </c>
      <c r="I28">
        <v>0.35971223021582738</v>
      </c>
      <c r="J28">
        <v>0.50192404216161957</v>
      </c>
      <c r="K28">
        <v>0.39622066443157572</v>
      </c>
      <c r="L28">
        <v>0.43734230445752736</v>
      </c>
      <c r="M28">
        <v>0.38892345986309895</v>
      </c>
      <c r="N28">
        <v>0.38329634859794232</v>
      </c>
      <c r="O28">
        <v>0.4059301094246382</v>
      </c>
      <c r="P28" s="5">
        <f t="shared" si="0"/>
        <v>0.27448856652150183</v>
      </c>
    </row>
    <row r="32" spans="1:16" ht="15" thickBot="1" x14ac:dyDescent="0.35">
      <c r="A32" t="s">
        <v>69</v>
      </c>
    </row>
    <row r="33" spans="1:16" ht="15" thickBot="1" x14ac:dyDescent="0.35">
      <c r="B33" s="6">
        <v>43883</v>
      </c>
      <c r="C33" s="6">
        <v>43890</v>
      </c>
      <c r="D33" s="4">
        <v>43897</v>
      </c>
      <c r="E33" s="4">
        <v>43904</v>
      </c>
      <c r="F33" s="4">
        <v>43911</v>
      </c>
      <c r="G33" s="4">
        <v>43918</v>
      </c>
      <c r="H33" s="4">
        <v>43925</v>
      </c>
      <c r="I33" s="4">
        <v>43932</v>
      </c>
      <c r="J33" s="4">
        <v>43939</v>
      </c>
      <c r="K33" s="4">
        <v>43946</v>
      </c>
      <c r="L33" s="4">
        <v>43953</v>
      </c>
      <c r="M33" s="4">
        <v>43960</v>
      </c>
      <c r="N33" s="4">
        <v>43967</v>
      </c>
      <c r="O33" s="4">
        <v>43976</v>
      </c>
    </row>
    <row r="34" spans="1:16" x14ac:dyDescent="0.3">
      <c r="A34" t="s">
        <v>49</v>
      </c>
      <c r="B34">
        <v>0.5423728813559322</v>
      </c>
      <c r="C34">
        <v>0.2136181575433912</v>
      </c>
      <c r="D34">
        <v>0.11123470522803114</v>
      </c>
      <c r="E34">
        <v>0.20290835306053431</v>
      </c>
      <c r="F34">
        <v>0.25449339907746144</v>
      </c>
      <c r="G34">
        <v>0.2894156560088203</v>
      </c>
      <c r="H34">
        <v>6.1728395061728392E-2</v>
      </c>
      <c r="I34">
        <v>0.17985611510791369</v>
      </c>
      <c r="J34">
        <v>0.20076961686464781</v>
      </c>
      <c r="K34">
        <v>0.38098140810728437</v>
      </c>
      <c r="L34">
        <v>0.10092514718250631</v>
      </c>
      <c r="M34">
        <v>0.23335407591785934</v>
      </c>
      <c r="N34">
        <v>0.24208190437764776</v>
      </c>
      <c r="O34">
        <v>0.17649135192375573</v>
      </c>
      <c r="P34" s="5">
        <f t="shared" si="0"/>
        <v>0.22787365477267957</v>
      </c>
    </row>
    <row r="35" spans="1:16" x14ac:dyDescent="0.3">
      <c r="A35" t="s">
        <v>20</v>
      </c>
      <c r="B35">
        <v>0.5423728813559322</v>
      </c>
      <c r="C35">
        <v>0.40053404539385851</v>
      </c>
      <c r="D35">
        <v>1.6685205784204671</v>
      </c>
      <c r="E35">
        <v>0.77781535339871488</v>
      </c>
      <c r="F35">
        <v>0.4771751232702402</v>
      </c>
      <c r="G35">
        <v>0.5788313120176406</v>
      </c>
      <c r="H35">
        <v>0.5864197530864198</v>
      </c>
      <c r="I35">
        <v>0.49051667756703726</v>
      </c>
      <c r="J35">
        <v>0.60230885059394346</v>
      </c>
      <c r="K35">
        <v>0.30478512648582751</v>
      </c>
      <c r="L35">
        <v>0.33641715727502103</v>
      </c>
      <c r="M35">
        <v>0.46670815183571868</v>
      </c>
      <c r="N35">
        <v>0.62537825297559013</v>
      </c>
      <c r="O35">
        <v>0.75891281327214966</v>
      </c>
      <c r="P35" s="5">
        <f t="shared" si="0"/>
        <v>0.61547829121061159</v>
      </c>
    </row>
    <row r="36" spans="1:16" x14ac:dyDescent="0.3">
      <c r="A36" t="s">
        <v>31</v>
      </c>
      <c r="B36">
        <v>0.5423728813559322</v>
      </c>
      <c r="C36">
        <v>0.8277703604806409</v>
      </c>
      <c r="D36">
        <v>0.44493882091212456</v>
      </c>
      <c r="E36">
        <v>0.67636117686844777</v>
      </c>
      <c r="F36">
        <v>0.6839510100206776</v>
      </c>
      <c r="G36">
        <v>0.67530319735391409</v>
      </c>
      <c r="H36">
        <v>0.55555555555555558</v>
      </c>
      <c r="I36">
        <v>0.42511445389143232</v>
      </c>
      <c r="J36">
        <v>0.58557804918855616</v>
      </c>
      <c r="K36">
        <v>0.64004876562023771</v>
      </c>
      <c r="L36">
        <v>0.68965517241379315</v>
      </c>
      <c r="M36">
        <v>0.49782202862476665</v>
      </c>
      <c r="N36">
        <v>0.62537825297559013</v>
      </c>
      <c r="O36">
        <v>0.84715848923402759</v>
      </c>
      <c r="P36" s="5">
        <f t="shared" si="0"/>
        <v>0.62264344389254966</v>
      </c>
    </row>
    <row r="37" spans="1:16" x14ac:dyDescent="0.3">
      <c r="A37" t="s">
        <v>46</v>
      </c>
      <c r="B37">
        <v>0.20338983050847459</v>
      </c>
      <c r="C37">
        <v>0.18691588785046731</v>
      </c>
      <c r="D37">
        <v>0.11123470522803114</v>
      </c>
      <c r="E37">
        <v>0.439634764964491</v>
      </c>
      <c r="F37">
        <v>0.39764593605853349</v>
      </c>
      <c r="G37">
        <v>0.34454244762954794</v>
      </c>
      <c r="H37">
        <v>0.37037037037037041</v>
      </c>
      <c r="I37">
        <v>0.3760627861347286</v>
      </c>
      <c r="J37">
        <v>0.43500083654007027</v>
      </c>
      <c r="K37">
        <v>0.41145992075586707</v>
      </c>
      <c r="L37">
        <v>0.31959629941126999</v>
      </c>
      <c r="M37">
        <v>0.26446795270690726</v>
      </c>
      <c r="N37">
        <v>0.12104095218882388</v>
      </c>
      <c r="O37">
        <v>0.4059301094246382</v>
      </c>
      <c r="P37" s="5">
        <f t="shared" si="0"/>
        <v>0.31337805712658723</v>
      </c>
    </row>
    <row r="38" spans="1:16" x14ac:dyDescent="0.3">
      <c r="A38" t="s">
        <v>37</v>
      </c>
      <c r="B38">
        <v>0.20338983050847459</v>
      </c>
      <c r="C38">
        <v>0.37383177570093462</v>
      </c>
      <c r="D38">
        <v>0.11123470522803114</v>
      </c>
      <c r="E38">
        <v>0.439634764964491</v>
      </c>
      <c r="F38">
        <v>0.44536344838555753</v>
      </c>
      <c r="G38">
        <v>0.66152149944873206</v>
      </c>
      <c r="H38">
        <v>0.46296296296296291</v>
      </c>
      <c r="I38">
        <v>0.3760627861347286</v>
      </c>
      <c r="J38">
        <v>0.26769282248619708</v>
      </c>
      <c r="K38">
        <v>0.47241694605303258</v>
      </c>
      <c r="L38">
        <v>0.48780487804878048</v>
      </c>
      <c r="M38">
        <v>0.38892345986309895</v>
      </c>
      <c r="N38">
        <v>0.38329634859794232</v>
      </c>
      <c r="O38">
        <v>0.52947405577126716</v>
      </c>
      <c r="P38" s="5">
        <f t="shared" si="0"/>
        <v>0.40025787743958796</v>
      </c>
    </row>
    <row r="39" spans="1:16" x14ac:dyDescent="0.3">
      <c r="A39" t="s">
        <v>23</v>
      </c>
      <c r="B39">
        <v>0.74576271186440679</v>
      </c>
      <c r="C39">
        <v>0.48064085447263022</v>
      </c>
      <c r="D39">
        <v>0.88987764182424911</v>
      </c>
      <c r="E39">
        <v>1.5556307067974298</v>
      </c>
      <c r="F39">
        <v>1.224749483060283</v>
      </c>
      <c r="G39">
        <v>0.86824696802646084</v>
      </c>
      <c r="H39">
        <v>0.9413580246913581</v>
      </c>
      <c r="I39">
        <v>0.89928057553956831</v>
      </c>
      <c r="J39">
        <v>0.60230885059394346</v>
      </c>
      <c r="K39">
        <v>0.68576653459311188</v>
      </c>
      <c r="L39">
        <v>0.82422203532380145</v>
      </c>
      <c r="M39">
        <v>0.96453018046048533</v>
      </c>
      <c r="N39">
        <v>1.0086746015735324</v>
      </c>
      <c r="O39">
        <v>1.0236498411577832</v>
      </c>
      <c r="P39" s="5">
        <f t="shared" si="0"/>
        <v>0.90819278642707479</v>
      </c>
    </row>
    <row r="44" spans="1:16" ht="15" thickBot="1" x14ac:dyDescent="0.35">
      <c r="A44" t="s">
        <v>70</v>
      </c>
    </row>
    <row r="45" spans="1:16" ht="15" thickBot="1" x14ac:dyDescent="0.35">
      <c r="B45" s="6">
        <v>43883</v>
      </c>
      <c r="C45" s="6">
        <v>43890</v>
      </c>
      <c r="D45" s="4">
        <v>43897</v>
      </c>
      <c r="E45" s="4">
        <v>43904</v>
      </c>
      <c r="F45" s="4">
        <v>43911</v>
      </c>
      <c r="G45" s="4">
        <v>43918</v>
      </c>
      <c r="H45" s="4">
        <v>43925</v>
      </c>
      <c r="I45" s="4">
        <v>43932</v>
      </c>
      <c r="J45" s="4">
        <v>43939</v>
      </c>
      <c r="K45" s="4">
        <v>43946</v>
      </c>
      <c r="L45" s="4">
        <v>43953</v>
      </c>
      <c r="M45" s="4">
        <v>43960</v>
      </c>
      <c r="N45" s="4">
        <v>43967</v>
      </c>
      <c r="O45" s="4">
        <v>43976</v>
      </c>
    </row>
    <row r="46" spans="1:16" x14ac:dyDescent="0.3">
      <c r="A46" t="s">
        <v>41</v>
      </c>
      <c r="B46">
        <v>0.61016949152542377</v>
      </c>
      <c r="C46">
        <v>0.13351134846461948</v>
      </c>
      <c r="D46">
        <v>0.11123470522803114</v>
      </c>
      <c r="E46">
        <v>0.13527223537368954</v>
      </c>
      <c r="F46">
        <v>0.34992842373150945</v>
      </c>
      <c r="G46">
        <v>0.22050716648291069</v>
      </c>
      <c r="H46">
        <v>0.44753086419753085</v>
      </c>
      <c r="I46">
        <v>0.47416612164813599</v>
      </c>
      <c r="J46">
        <v>0.36807763091852103</v>
      </c>
      <c r="K46">
        <v>0.5181347150259068</v>
      </c>
      <c r="L46">
        <v>0.43734230445752736</v>
      </c>
      <c r="M46">
        <v>0.43559427504667086</v>
      </c>
      <c r="N46">
        <v>0.22190841234617711</v>
      </c>
      <c r="O46">
        <v>0.3882809742322626</v>
      </c>
      <c r="P46" s="5">
        <f t="shared" si="0"/>
        <v>0.34654704776277973</v>
      </c>
    </row>
    <row r="47" spans="1:16" x14ac:dyDescent="0.3">
      <c r="A47" t="s">
        <v>28</v>
      </c>
      <c r="B47">
        <v>0.13559322033898305</v>
      </c>
      <c r="C47">
        <v>0.53404539385847793</v>
      </c>
      <c r="D47">
        <v>0.77864293659621797</v>
      </c>
      <c r="E47">
        <v>0.98072370645924922</v>
      </c>
      <c r="F47">
        <v>0.8430093844440909</v>
      </c>
      <c r="G47">
        <v>0.9371554575523704</v>
      </c>
      <c r="H47">
        <v>0.95679012345679015</v>
      </c>
      <c r="I47">
        <v>1.1608894702419883</v>
      </c>
      <c r="J47">
        <v>1.1209636941609502</v>
      </c>
      <c r="K47">
        <v>0.94483389210606517</v>
      </c>
      <c r="L47">
        <v>1.0597140454163161</v>
      </c>
      <c r="M47">
        <v>1.3223397635345364</v>
      </c>
      <c r="N47">
        <v>1.0490215856364737</v>
      </c>
      <c r="O47">
        <v>0.75891281327214966</v>
      </c>
      <c r="P47" s="5">
        <f t="shared" si="0"/>
        <v>0.89875967764818987</v>
      </c>
    </row>
    <row r="48" spans="1:16" x14ac:dyDescent="0.3">
      <c r="A48" t="s">
        <v>3</v>
      </c>
      <c r="B48">
        <v>7.6610169491525424</v>
      </c>
      <c r="C48">
        <v>7.6101468624833108</v>
      </c>
      <c r="D48">
        <v>7.2302558398220249</v>
      </c>
      <c r="E48">
        <v>6.5268853567805207</v>
      </c>
      <c r="F48">
        <v>6.3146174646095119</v>
      </c>
      <c r="G48">
        <v>6.3947078280044103</v>
      </c>
      <c r="H48">
        <v>6.867283950617284</v>
      </c>
      <c r="I48">
        <v>7.0797907128842379</v>
      </c>
      <c r="J48">
        <v>7.4619374268027432</v>
      </c>
      <c r="K48">
        <v>6.8119475769582438</v>
      </c>
      <c r="L48">
        <v>7.4516400336417155</v>
      </c>
      <c r="M48">
        <v>7.5451151213441188</v>
      </c>
      <c r="N48">
        <v>6.5765584022594314</v>
      </c>
      <c r="O48">
        <v>7.2008471584892337</v>
      </c>
      <c r="P48" s="5">
        <f t="shared" si="0"/>
        <v>7.052339334560668</v>
      </c>
    </row>
    <row r="53" spans="1:16" ht="15" thickBot="1" x14ac:dyDescent="0.35">
      <c r="A53" t="s">
        <v>71</v>
      </c>
    </row>
    <row r="54" spans="1:16" ht="15" thickBot="1" x14ac:dyDescent="0.35">
      <c r="B54" s="6">
        <v>43883</v>
      </c>
      <c r="C54" s="6">
        <v>43890</v>
      </c>
      <c r="D54" s="4">
        <v>43897</v>
      </c>
      <c r="E54" s="4">
        <v>43904</v>
      </c>
      <c r="F54" s="4">
        <v>43911</v>
      </c>
      <c r="G54" s="4">
        <v>43918</v>
      </c>
      <c r="H54" s="4">
        <v>43925</v>
      </c>
      <c r="I54" s="4">
        <v>43932</v>
      </c>
      <c r="J54" s="4">
        <v>43939</v>
      </c>
      <c r="K54" s="4">
        <v>43946</v>
      </c>
      <c r="L54" s="4">
        <v>43953</v>
      </c>
      <c r="M54" s="4">
        <v>43960</v>
      </c>
      <c r="N54" s="4">
        <v>43967</v>
      </c>
      <c r="O54" s="4">
        <v>43976</v>
      </c>
    </row>
    <row r="55" spans="1:16" x14ac:dyDescent="0.3">
      <c r="A55" t="s">
        <v>16</v>
      </c>
      <c r="B55">
        <v>1.423728813559322</v>
      </c>
      <c r="C55">
        <v>3.5246995994659547</v>
      </c>
      <c r="D55">
        <v>1.3348164627363739</v>
      </c>
      <c r="E55">
        <v>1.8599932363882312</v>
      </c>
      <c r="F55">
        <v>2.3699697789088594</v>
      </c>
      <c r="G55">
        <v>1.6400220507166483</v>
      </c>
      <c r="H55">
        <v>1.6358024691358026</v>
      </c>
      <c r="I55">
        <v>1.471550032701112</v>
      </c>
      <c r="J55">
        <v>1.890580558808767</v>
      </c>
      <c r="K55">
        <v>1.7677537336177995</v>
      </c>
      <c r="L55">
        <v>1.900756938603869</v>
      </c>
      <c r="M55">
        <v>1.4467952706907281</v>
      </c>
      <c r="N55">
        <v>1.7752672987694169</v>
      </c>
      <c r="O55">
        <v>1.6943169784680552</v>
      </c>
      <c r="P55" s="5">
        <f t="shared" si="0"/>
        <v>1.8382895158979244</v>
      </c>
    </row>
    <row r="56" spans="1:16" x14ac:dyDescent="0.3">
      <c r="A56" t="s">
        <v>24</v>
      </c>
      <c r="B56">
        <v>1.8305084745762712</v>
      </c>
      <c r="C56">
        <v>1.6555407209612818</v>
      </c>
      <c r="D56">
        <v>1.1123470522803114</v>
      </c>
      <c r="E56">
        <v>1.0821778829895163</v>
      </c>
      <c r="F56">
        <v>1.2724669953873071</v>
      </c>
      <c r="G56">
        <v>1.00606394707828</v>
      </c>
      <c r="H56">
        <v>1.2191358024691357</v>
      </c>
      <c r="I56">
        <v>1.3243950294310005</v>
      </c>
      <c r="J56">
        <v>1.2882717082148234</v>
      </c>
      <c r="K56">
        <v>1.2953367875647668</v>
      </c>
      <c r="L56">
        <v>1.3288477712363329</v>
      </c>
      <c r="M56">
        <v>1.1512134411947728</v>
      </c>
      <c r="N56">
        <v>1.3717974581400041</v>
      </c>
      <c r="O56">
        <v>1.3236851394281679</v>
      </c>
      <c r="P56" s="5">
        <f t="shared" si="0"/>
        <v>1.3044134436394266</v>
      </c>
    </row>
    <row r="57" spans="1:16" x14ac:dyDescent="0.3">
      <c r="A57" t="s">
        <v>38</v>
      </c>
      <c r="B57">
        <v>0.33898305084745761</v>
      </c>
      <c r="C57">
        <v>0.13351134846461948</v>
      </c>
      <c r="D57">
        <v>0.44493882091212456</v>
      </c>
      <c r="E57">
        <v>0.30436252959080151</v>
      </c>
      <c r="F57">
        <v>0.49308096071258151</v>
      </c>
      <c r="G57">
        <v>0.38588754134509368</v>
      </c>
      <c r="H57">
        <v>0.40123456790123457</v>
      </c>
      <c r="I57">
        <v>0.35971223021582738</v>
      </c>
      <c r="J57">
        <v>0.38480843232390827</v>
      </c>
      <c r="K57">
        <v>0.28954587016153616</v>
      </c>
      <c r="L57">
        <v>0.52144659377628266</v>
      </c>
      <c r="M57">
        <v>0.52893590541381452</v>
      </c>
      <c r="N57">
        <v>0.42364333266088361</v>
      </c>
      <c r="O57">
        <v>0.30003529827038478</v>
      </c>
      <c r="P57" s="5">
        <f t="shared" si="0"/>
        <v>0.37929474875689645</v>
      </c>
    </row>
    <row r="58" spans="1:16" x14ac:dyDescent="0.3">
      <c r="A58" t="s">
        <v>40</v>
      </c>
      <c r="B58">
        <v>0.47457627118644063</v>
      </c>
      <c r="C58">
        <v>0.32042723631508674</v>
      </c>
      <c r="D58">
        <v>0.55617352614015569</v>
      </c>
      <c r="E58">
        <v>0.23672641190395671</v>
      </c>
      <c r="F58">
        <v>0.50898679815492287</v>
      </c>
      <c r="G58">
        <v>0.52370452039691284</v>
      </c>
      <c r="H58">
        <v>0.64814814814814814</v>
      </c>
      <c r="I58">
        <v>0.40876389797253104</v>
      </c>
      <c r="J58">
        <v>0.43500083654007027</v>
      </c>
      <c r="K58">
        <v>0.60957025297165501</v>
      </c>
      <c r="L58">
        <v>0.21867115222876368</v>
      </c>
      <c r="M58">
        <v>0.15556938394523959</v>
      </c>
      <c r="N58">
        <v>0.34294936453500102</v>
      </c>
      <c r="O58">
        <v>0.2117896223085069</v>
      </c>
      <c r="P58" s="5">
        <f t="shared" si="0"/>
        <v>0.40364695876767076</v>
      </c>
    </row>
    <row r="59" spans="1:16" x14ac:dyDescent="0.3">
      <c r="A59" t="s">
        <v>33</v>
      </c>
      <c r="B59">
        <v>0.61016949152542377</v>
      </c>
      <c r="C59">
        <v>2.8037383177570092</v>
      </c>
      <c r="D59">
        <v>0.55617352614015569</v>
      </c>
      <c r="E59">
        <v>0.37199864727764625</v>
      </c>
      <c r="F59">
        <v>0.82710354700174971</v>
      </c>
      <c r="G59">
        <v>0.5926130099228224</v>
      </c>
      <c r="H59">
        <v>0.5092592592592593</v>
      </c>
      <c r="I59">
        <v>0.45781556572923476</v>
      </c>
      <c r="J59">
        <v>0.46846243935084492</v>
      </c>
      <c r="K59">
        <v>0.56385248399878085</v>
      </c>
      <c r="L59">
        <v>0.53826745164003365</v>
      </c>
      <c r="M59">
        <v>0.43559427504667086</v>
      </c>
      <c r="N59">
        <v>0.38329634859794232</v>
      </c>
      <c r="O59">
        <v>0.42357924461701379</v>
      </c>
      <c r="P59" s="5">
        <f t="shared" si="0"/>
        <v>0.68156597199032787</v>
      </c>
    </row>
    <row r="60" spans="1:16" x14ac:dyDescent="0.3">
      <c r="A60" t="s">
        <v>56</v>
      </c>
      <c r="B60">
        <v>0.2711864406779661</v>
      </c>
      <c r="C60">
        <v>5.3404539385847799E-2</v>
      </c>
      <c r="D60">
        <v>0</v>
      </c>
      <c r="E60">
        <v>3.3818058843422386E-2</v>
      </c>
      <c r="F60">
        <v>0.14315253698107205</v>
      </c>
      <c r="G60">
        <v>6.8908489525909583E-2</v>
      </c>
      <c r="H60">
        <v>3.0864197530864196E-2</v>
      </c>
      <c r="I60">
        <v>0.16350555918901241</v>
      </c>
      <c r="J60">
        <v>0.13384641124309854</v>
      </c>
      <c r="K60">
        <v>0.13715330691862238</v>
      </c>
      <c r="L60">
        <v>5.0462573591253154E-2</v>
      </c>
      <c r="M60">
        <v>4.667081518357187E-2</v>
      </c>
      <c r="N60">
        <v>0.10086746015735323</v>
      </c>
      <c r="O60">
        <v>5.2947405577126724E-2</v>
      </c>
      <c r="P60" s="5">
        <f t="shared" si="0"/>
        <v>9.1913413914651451E-2</v>
      </c>
    </row>
    <row r="61" spans="1:16" x14ac:dyDescent="0.3">
      <c r="A61" t="s">
        <v>55</v>
      </c>
      <c r="B61">
        <v>6.7796610169491525E-2</v>
      </c>
      <c r="C61">
        <v>2.67022696929239E-2</v>
      </c>
      <c r="D61">
        <v>0</v>
      </c>
      <c r="E61">
        <v>0.10145417653026716</v>
      </c>
      <c r="F61">
        <v>6.3623349769365359E-2</v>
      </c>
      <c r="G61">
        <v>9.6471885336273419E-2</v>
      </c>
      <c r="H61">
        <v>0.16975308641975309</v>
      </c>
      <c r="I61">
        <v>0.16350555918901241</v>
      </c>
      <c r="J61">
        <v>3.3461602810774635E-2</v>
      </c>
      <c r="K61">
        <v>9.1435537945748255E-2</v>
      </c>
      <c r="L61">
        <v>1.6820857863751051E-2</v>
      </c>
      <c r="M61">
        <v>0.10889856876166772</v>
      </c>
      <c r="N61">
        <v>6.052047609441194E-2</v>
      </c>
      <c r="O61">
        <v>7.0596540769502295E-2</v>
      </c>
      <c r="P61" s="5">
        <f t="shared" si="0"/>
        <v>7.6502894382353054E-2</v>
      </c>
    </row>
    <row r="62" spans="1:16" x14ac:dyDescent="0.3">
      <c r="A62" t="s">
        <v>44</v>
      </c>
      <c r="B62">
        <v>0.20338983050847459</v>
      </c>
      <c r="C62">
        <v>8.0106809078771685E-2</v>
      </c>
      <c r="D62">
        <v>0</v>
      </c>
      <c r="E62">
        <v>0.10145417653026716</v>
      </c>
      <c r="F62">
        <v>0.15905837442341339</v>
      </c>
      <c r="G62">
        <v>0.2067254685777288</v>
      </c>
      <c r="H62">
        <v>0.15432098765432098</v>
      </c>
      <c r="I62">
        <v>0.26160889470241988</v>
      </c>
      <c r="J62">
        <v>0.15057721264848586</v>
      </c>
      <c r="K62">
        <v>0.30478512648582751</v>
      </c>
      <c r="L62">
        <v>0.13456686291000841</v>
      </c>
      <c r="M62">
        <v>0.21779713752333543</v>
      </c>
      <c r="N62">
        <v>0.4639903167238249</v>
      </c>
      <c r="O62">
        <v>0.2117896223085069</v>
      </c>
      <c r="P62" s="5">
        <f t="shared" si="0"/>
        <v>0.18929791571967039</v>
      </c>
    </row>
    <row r="63" spans="1:16" x14ac:dyDescent="0.3">
      <c r="A63" t="s">
        <v>58</v>
      </c>
      <c r="B63">
        <v>0</v>
      </c>
      <c r="C63">
        <v>2.67022696929239E-2</v>
      </c>
      <c r="D63">
        <v>0</v>
      </c>
      <c r="E63">
        <v>0.10145417653026716</v>
      </c>
      <c r="F63">
        <v>0.12724669953873072</v>
      </c>
      <c r="G63">
        <v>0.16538037486218302</v>
      </c>
      <c r="H63">
        <v>0.1388888888888889</v>
      </c>
      <c r="I63">
        <v>6.540222367560497E-2</v>
      </c>
      <c r="J63">
        <v>8.3654007026936594E-2</v>
      </c>
      <c r="K63">
        <v>0.16763181956720513</v>
      </c>
      <c r="L63">
        <v>0.13456686291000841</v>
      </c>
      <c r="M63">
        <v>0.10889856876166772</v>
      </c>
      <c r="N63">
        <v>0.10086746015735323</v>
      </c>
      <c r="O63">
        <v>8.8245675961877865E-2</v>
      </c>
      <c r="P63" s="5">
        <f t="shared" si="0"/>
        <v>9.3495644826689109E-2</v>
      </c>
    </row>
    <row r="64" spans="1:16" x14ac:dyDescent="0.3">
      <c r="A64" t="s">
        <v>27</v>
      </c>
      <c r="B64">
        <v>0.33898305084745761</v>
      </c>
      <c r="C64">
        <v>0.29372496662216291</v>
      </c>
      <c r="D64">
        <v>1.1123470522803114</v>
      </c>
      <c r="E64">
        <v>0.74399729455529251</v>
      </c>
      <c r="F64">
        <v>0.2703992365198028</v>
      </c>
      <c r="G64">
        <v>0.27563395810363833</v>
      </c>
      <c r="H64">
        <v>0.21604938271604937</v>
      </c>
      <c r="I64">
        <v>0.45781556572923476</v>
      </c>
      <c r="J64">
        <v>0.31788522670235908</v>
      </c>
      <c r="K64">
        <v>0.28954587016153616</v>
      </c>
      <c r="L64">
        <v>0.3027754415475189</v>
      </c>
      <c r="M64">
        <v>0.17112632233976355</v>
      </c>
      <c r="N64">
        <v>0.26225539640911844</v>
      </c>
      <c r="O64">
        <v>0.28238616307800918</v>
      </c>
      <c r="P64" s="5">
        <f t="shared" si="0"/>
        <v>0.38106606625801825</v>
      </c>
    </row>
    <row r="65" spans="1:16" x14ac:dyDescent="0.3">
      <c r="A65" t="s">
        <v>30</v>
      </c>
      <c r="B65">
        <v>6.7796610169491525E-2</v>
      </c>
      <c r="C65">
        <v>0.34712950600801068</v>
      </c>
      <c r="D65">
        <v>0.55617352614015569</v>
      </c>
      <c r="E65">
        <v>0.84545147108555962</v>
      </c>
      <c r="F65">
        <v>0.66804517257833629</v>
      </c>
      <c r="G65">
        <v>0.71664829106945982</v>
      </c>
      <c r="H65">
        <v>0.67901234567901236</v>
      </c>
      <c r="I65">
        <v>0.67037279267495087</v>
      </c>
      <c r="J65">
        <v>0.81980926886397865</v>
      </c>
      <c r="K65">
        <v>0.79244132886315144</v>
      </c>
      <c r="L65">
        <v>0.90832632464255669</v>
      </c>
      <c r="M65">
        <v>1.2134411947728687</v>
      </c>
      <c r="N65">
        <v>0.76659269719588463</v>
      </c>
      <c r="O65">
        <v>0.5824214613483939</v>
      </c>
      <c r="P65" s="5">
        <f t="shared" si="0"/>
        <v>0.68811871364941513</v>
      </c>
    </row>
    <row r="81" spans="1:5" x14ac:dyDescent="0.3">
      <c r="A81" t="s">
        <v>72</v>
      </c>
      <c r="C81" t="s">
        <v>73</v>
      </c>
      <c r="D81" t="s">
        <v>74</v>
      </c>
      <c r="E81" t="s">
        <v>75</v>
      </c>
    </row>
    <row r="82" spans="1:5" x14ac:dyDescent="0.3">
      <c r="A82" s="6">
        <v>43883</v>
      </c>
      <c r="C82">
        <v>0</v>
      </c>
      <c r="D82">
        <v>0</v>
      </c>
    </row>
    <row r="83" spans="1:5" x14ac:dyDescent="0.3">
      <c r="A83" s="6">
        <v>43890</v>
      </c>
      <c r="C83">
        <v>0</v>
      </c>
      <c r="D83">
        <v>0</v>
      </c>
    </row>
    <row r="84" spans="1:5" x14ac:dyDescent="0.3">
      <c r="A84" s="6">
        <v>43897</v>
      </c>
      <c r="B84" s="6"/>
      <c r="C84">
        <v>6</v>
      </c>
      <c r="D84">
        <v>0</v>
      </c>
    </row>
    <row r="85" spans="1:5" x14ac:dyDescent="0.3">
      <c r="A85" s="6">
        <v>43904</v>
      </c>
      <c r="B85" s="6"/>
      <c r="C85">
        <v>97</v>
      </c>
      <c r="D85">
        <v>2</v>
      </c>
    </row>
    <row r="86" spans="1:5" x14ac:dyDescent="0.3">
      <c r="A86" s="6">
        <v>43911</v>
      </c>
      <c r="B86" s="6"/>
      <c r="C86" s="7">
        <v>1913</v>
      </c>
      <c r="D86">
        <v>16</v>
      </c>
    </row>
    <row r="87" spans="1:5" x14ac:dyDescent="0.3">
      <c r="A87" s="6">
        <v>43918</v>
      </c>
      <c r="B87" s="6"/>
      <c r="C87" s="7">
        <v>13386</v>
      </c>
      <c r="D87">
        <v>140</v>
      </c>
    </row>
    <row r="88" spans="1:5" x14ac:dyDescent="0.3">
      <c r="A88" s="6">
        <v>43925</v>
      </c>
      <c r="B88" s="6"/>
      <c r="C88" s="7">
        <v>37505</v>
      </c>
      <c r="D88">
        <v>846</v>
      </c>
    </row>
    <row r="89" spans="1:5" x14ac:dyDescent="0.3">
      <c r="A89" s="6">
        <v>43932</v>
      </c>
      <c r="B89" s="6"/>
      <c r="C89" s="7">
        <v>61850</v>
      </c>
      <c r="D89" s="7">
        <v>2183</v>
      </c>
    </row>
    <row r="90" spans="1:5" x14ac:dyDescent="0.3">
      <c r="A90" s="6">
        <v>43939</v>
      </c>
      <c r="B90" s="6"/>
      <c r="C90" s="7">
        <v>85301</v>
      </c>
      <c r="D90" s="7">
        <v>4070</v>
      </c>
    </row>
    <row r="91" spans="1:5" x14ac:dyDescent="0.3">
      <c r="A91" s="6">
        <v>43946</v>
      </c>
      <c r="B91" s="6"/>
      <c r="C91" s="7">
        <v>109038</v>
      </c>
      <c r="D91" s="7">
        <v>5863</v>
      </c>
    </row>
    <row r="92" spans="1:5" x14ac:dyDescent="0.3">
      <c r="A92" s="6">
        <v>43953</v>
      </c>
      <c r="B92" s="6"/>
      <c r="C92" s="7">
        <v>126744</v>
      </c>
      <c r="D92" s="7">
        <v>7742</v>
      </c>
    </row>
    <row r="93" spans="1:5" x14ac:dyDescent="0.3">
      <c r="A93" s="6">
        <v>43960</v>
      </c>
      <c r="B93" s="6"/>
      <c r="C93" s="7">
        <v>138532</v>
      </c>
      <c r="D93" s="7">
        <v>9116</v>
      </c>
    </row>
    <row r="94" spans="1:5" x14ac:dyDescent="0.3">
      <c r="A94" s="6">
        <v>43967</v>
      </c>
      <c r="B94" s="6"/>
      <c r="C94" s="7">
        <v>146334</v>
      </c>
      <c r="D94" s="7">
        <v>10249</v>
      </c>
    </row>
    <row r="95" spans="1:5" x14ac:dyDescent="0.3">
      <c r="A95" s="6">
        <v>43976</v>
      </c>
      <c r="B95" s="6"/>
      <c r="C95" s="7">
        <v>155764</v>
      </c>
      <c r="D95" s="7">
        <v>11144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Count</vt:lpstr>
      <vt:lpstr>Percentage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zachd</dc:creator>
  <cp:lastModifiedBy>zachd</cp:lastModifiedBy>
  <dcterms:created xsi:type="dcterms:W3CDTF">2020-06-17T22:43:13Z</dcterms:created>
  <dcterms:modified xsi:type="dcterms:W3CDTF">2020-07-02T18:49:14Z</dcterms:modified>
</cp:coreProperties>
</file>