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d\Desktop\Corona Tweet Sentiment Analysis\"/>
    </mc:Choice>
  </mc:AlternateContent>
  <xr:revisionPtr revIDLastSave="0" documentId="13_ncr:1_{BAE93CEB-4EEB-4ECD-B2AC-B0DF1C58D13C}" xr6:coauthVersionLast="44" xr6:coauthVersionMax="44" xr10:uidLastSave="{00000000-0000-0000-0000-000000000000}"/>
  <bookViews>
    <workbookView xWindow="-108" yWindow="-108" windowWidth="23256" windowHeight="12576" activeTab="2" xr2:uid="{A4B20846-735B-4D4A-82EC-CA7266812CAA}"/>
  </bookViews>
  <sheets>
    <sheet name="Raw Count" sheetId="3" r:id="rId1"/>
    <sheet name="Percentage" sheetId="2" r:id="rId2"/>
    <sheet name="Graph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9" i="1"/>
  <c r="P10" i="1"/>
  <c r="P11" i="1"/>
  <c r="P12" i="1"/>
  <c r="P13" i="1"/>
  <c r="P14" i="1"/>
  <c r="P18" i="1"/>
  <c r="P19" i="1"/>
  <c r="P20" i="1"/>
  <c r="P21" i="1"/>
  <c r="P22" i="1"/>
  <c r="P26" i="1"/>
  <c r="P27" i="1"/>
  <c r="P28" i="1"/>
  <c r="P29" i="1"/>
  <c r="P30" i="1"/>
  <c r="P31" i="1"/>
  <c r="P35" i="1"/>
  <c r="P36" i="1"/>
  <c r="P37" i="1"/>
  <c r="P41" i="1"/>
  <c r="P42" i="1"/>
  <c r="P43" i="1"/>
  <c r="P44" i="1"/>
  <c r="P45" i="1"/>
  <c r="P46" i="1"/>
  <c r="P47" i="1"/>
  <c r="P48" i="1"/>
  <c r="P49" i="1"/>
  <c r="P50" i="1"/>
  <c r="P51" i="1"/>
  <c r="P3" i="1"/>
  <c r="B39" i="2" l="1"/>
  <c r="C39" i="2"/>
  <c r="D39" i="2"/>
  <c r="E3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E2" i="2"/>
  <c r="D2" i="2"/>
  <c r="C2" i="2"/>
  <c r="B2" i="2"/>
  <c r="F46" i="2"/>
  <c r="G46" i="2"/>
  <c r="H46" i="2"/>
  <c r="I46" i="2"/>
  <c r="J46" i="2"/>
  <c r="K46" i="2"/>
  <c r="L46" i="2"/>
  <c r="M46" i="2"/>
  <c r="N46" i="2"/>
  <c r="O46" i="2"/>
  <c r="F3" i="2"/>
  <c r="G3" i="2"/>
  <c r="H3" i="2"/>
  <c r="I3" i="2"/>
  <c r="J3" i="2"/>
  <c r="K3" i="2"/>
  <c r="L3" i="2"/>
  <c r="M3" i="2"/>
  <c r="N3" i="2"/>
  <c r="O3" i="2"/>
  <c r="F4" i="2"/>
  <c r="G4" i="2"/>
  <c r="H4" i="2"/>
  <c r="I4" i="2"/>
  <c r="J4" i="2"/>
  <c r="K4" i="2"/>
  <c r="L4" i="2"/>
  <c r="M4" i="2"/>
  <c r="N4" i="2"/>
  <c r="O4" i="2"/>
  <c r="F5" i="2"/>
  <c r="G5" i="2"/>
  <c r="H5" i="2"/>
  <c r="I5" i="2"/>
  <c r="J5" i="2"/>
  <c r="K5" i="2"/>
  <c r="L5" i="2"/>
  <c r="M5" i="2"/>
  <c r="N5" i="2"/>
  <c r="O5" i="2"/>
  <c r="F6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H11" i="2"/>
  <c r="I11" i="2"/>
  <c r="J11" i="2"/>
  <c r="K11" i="2"/>
  <c r="L11" i="2"/>
  <c r="M11" i="2"/>
  <c r="N11" i="2"/>
  <c r="O11" i="2"/>
  <c r="F12" i="2"/>
  <c r="G12" i="2"/>
  <c r="H12" i="2"/>
  <c r="I12" i="2"/>
  <c r="J12" i="2"/>
  <c r="K12" i="2"/>
  <c r="L12" i="2"/>
  <c r="M12" i="2"/>
  <c r="N12" i="2"/>
  <c r="O12" i="2"/>
  <c r="F13" i="2"/>
  <c r="G13" i="2"/>
  <c r="H13" i="2"/>
  <c r="I13" i="2"/>
  <c r="J13" i="2"/>
  <c r="K13" i="2"/>
  <c r="L13" i="2"/>
  <c r="M13" i="2"/>
  <c r="N13" i="2"/>
  <c r="O13" i="2"/>
  <c r="F14" i="2"/>
  <c r="G14" i="2"/>
  <c r="H14" i="2"/>
  <c r="I14" i="2"/>
  <c r="J14" i="2"/>
  <c r="K14" i="2"/>
  <c r="L14" i="2"/>
  <c r="M14" i="2"/>
  <c r="N14" i="2"/>
  <c r="O14" i="2"/>
  <c r="F15" i="2"/>
  <c r="G15" i="2"/>
  <c r="H15" i="2"/>
  <c r="I15" i="2"/>
  <c r="J15" i="2"/>
  <c r="K15" i="2"/>
  <c r="L15" i="2"/>
  <c r="M15" i="2"/>
  <c r="N15" i="2"/>
  <c r="O15" i="2"/>
  <c r="F16" i="2"/>
  <c r="G16" i="2"/>
  <c r="H16" i="2"/>
  <c r="I16" i="2"/>
  <c r="J16" i="2"/>
  <c r="K16" i="2"/>
  <c r="L16" i="2"/>
  <c r="M16" i="2"/>
  <c r="N16" i="2"/>
  <c r="O16" i="2"/>
  <c r="F17" i="2"/>
  <c r="G17" i="2"/>
  <c r="H17" i="2"/>
  <c r="I17" i="2"/>
  <c r="J17" i="2"/>
  <c r="K17" i="2"/>
  <c r="L17" i="2"/>
  <c r="M17" i="2"/>
  <c r="N17" i="2"/>
  <c r="O17" i="2"/>
  <c r="F18" i="2"/>
  <c r="G18" i="2"/>
  <c r="H18" i="2"/>
  <c r="I18" i="2"/>
  <c r="J18" i="2"/>
  <c r="K18" i="2"/>
  <c r="L18" i="2"/>
  <c r="M18" i="2"/>
  <c r="N18" i="2"/>
  <c r="O18" i="2"/>
  <c r="F19" i="2"/>
  <c r="G19" i="2"/>
  <c r="H19" i="2"/>
  <c r="I19" i="2"/>
  <c r="J19" i="2"/>
  <c r="K19" i="2"/>
  <c r="L19" i="2"/>
  <c r="M19" i="2"/>
  <c r="N19" i="2"/>
  <c r="O19" i="2"/>
  <c r="F20" i="2"/>
  <c r="G20" i="2"/>
  <c r="H20" i="2"/>
  <c r="I20" i="2"/>
  <c r="J20" i="2"/>
  <c r="K20" i="2"/>
  <c r="L20" i="2"/>
  <c r="M20" i="2"/>
  <c r="N20" i="2"/>
  <c r="O20" i="2"/>
  <c r="F21" i="2"/>
  <c r="G21" i="2"/>
  <c r="H21" i="2"/>
  <c r="I21" i="2"/>
  <c r="J21" i="2"/>
  <c r="K21" i="2"/>
  <c r="L21" i="2"/>
  <c r="M21" i="2"/>
  <c r="N21" i="2"/>
  <c r="O21" i="2"/>
  <c r="F22" i="2"/>
  <c r="G22" i="2"/>
  <c r="H22" i="2"/>
  <c r="I22" i="2"/>
  <c r="J22" i="2"/>
  <c r="K22" i="2"/>
  <c r="L22" i="2"/>
  <c r="M22" i="2"/>
  <c r="N22" i="2"/>
  <c r="O22" i="2"/>
  <c r="F23" i="2"/>
  <c r="G23" i="2"/>
  <c r="H23" i="2"/>
  <c r="I23" i="2"/>
  <c r="J23" i="2"/>
  <c r="K23" i="2"/>
  <c r="L23" i="2"/>
  <c r="M23" i="2"/>
  <c r="N23" i="2"/>
  <c r="O23" i="2"/>
  <c r="F24" i="2"/>
  <c r="G24" i="2"/>
  <c r="H24" i="2"/>
  <c r="I24" i="2"/>
  <c r="J24" i="2"/>
  <c r="K24" i="2"/>
  <c r="L24" i="2"/>
  <c r="M24" i="2"/>
  <c r="N24" i="2"/>
  <c r="O24" i="2"/>
  <c r="F25" i="2"/>
  <c r="G25" i="2"/>
  <c r="H25" i="2"/>
  <c r="I25" i="2"/>
  <c r="J25" i="2"/>
  <c r="K25" i="2"/>
  <c r="L25" i="2"/>
  <c r="M25" i="2"/>
  <c r="N25" i="2"/>
  <c r="O25" i="2"/>
  <c r="F26" i="2"/>
  <c r="G26" i="2"/>
  <c r="H26" i="2"/>
  <c r="I26" i="2"/>
  <c r="J26" i="2"/>
  <c r="K26" i="2"/>
  <c r="L26" i="2"/>
  <c r="M26" i="2"/>
  <c r="N26" i="2"/>
  <c r="O26" i="2"/>
  <c r="F27" i="2"/>
  <c r="G27" i="2"/>
  <c r="H27" i="2"/>
  <c r="I27" i="2"/>
  <c r="J27" i="2"/>
  <c r="K27" i="2"/>
  <c r="L27" i="2"/>
  <c r="M27" i="2"/>
  <c r="N27" i="2"/>
  <c r="O27" i="2"/>
  <c r="F28" i="2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F37" i="2"/>
  <c r="G37" i="2"/>
  <c r="H37" i="2"/>
  <c r="I37" i="2"/>
  <c r="J37" i="2"/>
  <c r="K37" i="2"/>
  <c r="L37" i="2"/>
  <c r="M37" i="2"/>
  <c r="N37" i="2"/>
  <c r="O37" i="2"/>
  <c r="F38" i="2"/>
  <c r="G38" i="2"/>
  <c r="H38" i="2"/>
  <c r="I38" i="2"/>
  <c r="J38" i="2"/>
  <c r="K38" i="2"/>
  <c r="L38" i="2"/>
  <c r="M38" i="2"/>
  <c r="N38" i="2"/>
  <c r="O38" i="2"/>
  <c r="F39" i="2"/>
  <c r="G39" i="2"/>
  <c r="H39" i="2"/>
  <c r="I39" i="2"/>
  <c r="J39" i="2"/>
  <c r="K39" i="2"/>
  <c r="L39" i="2"/>
  <c r="M39" i="2"/>
  <c r="N39" i="2"/>
  <c r="O39" i="2"/>
  <c r="F40" i="2"/>
  <c r="G40" i="2"/>
  <c r="H40" i="2"/>
  <c r="I40" i="2"/>
  <c r="J40" i="2"/>
  <c r="K40" i="2"/>
  <c r="L40" i="2"/>
  <c r="M40" i="2"/>
  <c r="N40" i="2"/>
  <c r="O40" i="2"/>
  <c r="F41" i="2"/>
  <c r="G41" i="2"/>
  <c r="H41" i="2"/>
  <c r="I41" i="2"/>
  <c r="J41" i="2"/>
  <c r="K41" i="2"/>
  <c r="L41" i="2"/>
  <c r="M41" i="2"/>
  <c r="N41" i="2"/>
  <c r="O41" i="2"/>
  <c r="F42" i="2"/>
  <c r="G42" i="2"/>
  <c r="H42" i="2"/>
  <c r="I42" i="2"/>
  <c r="J42" i="2"/>
  <c r="K42" i="2"/>
  <c r="L42" i="2"/>
  <c r="M42" i="2"/>
  <c r="N42" i="2"/>
  <c r="O42" i="2"/>
  <c r="F43" i="2"/>
  <c r="G43" i="2"/>
  <c r="H43" i="2"/>
  <c r="I43" i="2"/>
  <c r="J43" i="2"/>
  <c r="K43" i="2"/>
  <c r="L43" i="2"/>
  <c r="M43" i="2"/>
  <c r="N43" i="2"/>
  <c r="O43" i="2"/>
  <c r="F44" i="2"/>
  <c r="G44" i="2"/>
  <c r="H44" i="2"/>
  <c r="I44" i="2"/>
  <c r="J44" i="2"/>
  <c r="K44" i="2"/>
  <c r="L44" i="2"/>
  <c r="M44" i="2"/>
  <c r="N44" i="2"/>
  <c r="O44" i="2"/>
  <c r="F45" i="2"/>
  <c r="G45" i="2"/>
  <c r="H45" i="2"/>
  <c r="I45" i="2"/>
  <c r="J45" i="2"/>
  <c r="K45" i="2"/>
  <c r="L45" i="2"/>
  <c r="M45" i="2"/>
  <c r="N45" i="2"/>
  <c r="O45" i="2"/>
  <c r="F47" i="2"/>
  <c r="G47" i="2"/>
  <c r="H47" i="2"/>
  <c r="I47" i="2"/>
  <c r="J47" i="2"/>
  <c r="K47" i="2"/>
  <c r="L47" i="2"/>
  <c r="M47" i="2"/>
  <c r="N47" i="2"/>
  <c r="O47" i="2"/>
  <c r="F48" i="2"/>
  <c r="G48" i="2"/>
  <c r="H48" i="2"/>
  <c r="I48" i="2"/>
  <c r="J48" i="2"/>
  <c r="K48" i="2"/>
  <c r="L48" i="2"/>
  <c r="M48" i="2"/>
  <c r="N48" i="2"/>
  <c r="O48" i="2"/>
  <c r="F49" i="2"/>
  <c r="G49" i="2"/>
  <c r="H49" i="2"/>
  <c r="I49" i="2"/>
  <c r="J49" i="2"/>
  <c r="K49" i="2"/>
  <c r="L49" i="2"/>
  <c r="M49" i="2"/>
  <c r="N49" i="2"/>
  <c r="O49" i="2"/>
  <c r="F50" i="2"/>
  <c r="G50" i="2"/>
  <c r="H50" i="2"/>
  <c r="I50" i="2"/>
  <c r="J50" i="2"/>
  <c r="K50" i="2"/>
  <c r="L50" i="2"/>
  <c r="M50" i="2"/>
  <c r="N50" i="2"/>
  <c r="O50" i="2"/>
  <c r="F51" i="2"/>
  <c r="G51" i="2"/>
  <c r="H51" i="2"/>
  <c r="I51" i="2"/>
  <c r="J51" i="2"/>
  <c r="K51" i="2"/>
  <c r="L51" i="2"/>
  <c r="M51" i="2"/>
  <c r="N51" i="2"/>
  <c r="O51" i="2"/>
  <c r="F52" i="2"/>
  <c r="G52" i="2"/>
  <c r="H52" i="2"/>
  <c r="I52" i="2"/>
  <c r="J52" i="2"/>
  <c r="K52" i="2"/>
  <c r="L52" i="2"/>
  <c r="M52" i="2"/>
  <c r="N52" i="2"/>
  <c r="O52" i="2"/>
  <c r="F53" i="2"/>
  <c r="G53" i="2"/>
  <c r="H53" i="2"/>
  <c r="I53" i="2"/>
  <c r="J53" i="2"/>
  <c r="K53" i="2"/>
  <c r="L53" i="2"/>
  <c r="M53" i="2"/>
  <c r="N53" i="2"/>
  <c r="O53" i="2"/>
  <c r="F54" i="2"/>
  <c r="G54" i="2"/>
  <c r="H54" i="2"/>
  <c r="I54" i="2"/>
  <c r="J54" i="2"/>
  <c r="K54" i="2"/>
  <c r="L54" i="2"/>
  <c r="M54" i="2"/>
  <c r="N54" i="2"/>
  <c r="O54" i="2"/>
  <c r="F55" i="2"/>
  <c r="G55" i="2"/>
  <c r="H55" i="2"/>
  <c r="I55" i="2"/>
  <c r="J55" i="2"/>
  <c r="K55" i="2"/>
  <c r="L55" i="2"/>
  <c r="M55" i="2"/>
  <c r="N55" i="2"/>
  <c r="O55" i="2"/>
  <c r="F56" i="2"/>
  <c r="G56" i="2"/>
  <c r="H56" i="2"/>
  <c r="I56" i="2"/>
  <c r="J56" i="2"/>
  <c r="K56" i="2"/>
  <c r="L56" i="2"/>
  <c r="M56" i="2"/>
  <c r="N56" i="2"/>
  <c r="O56" i="2"/>
  <c r="F57" i="2"/>
  <c r="G57" i="2"/>
  <c r="H57" i="2"/>
  <c r="I57" i="2"/>
  <c r="J57" i="2"/>
  <c r="K57" i="2"/>
  <c r="L57" i="2"/>
  <c r="M57" i="2"/>
  <c r="N57" i="2"/>
  <c r="O57" i="2"/>
  <c r="F58" i="2"/>
  <c r="G58" i="2"/>
  <c r="H58" i="2"/>
  <c r="I58" i="2"/>
  <c r="J58" i="2"/>
  <c r="K58" i="2"/>
  <c r="L58" i="2"/>
  <c r="M58" i="2"/>
  <c r="N58" i="2"/>
  <c r="O58" i="2"/>
  <c r="F59" i="2"/>
  <c r="G59" i="2"/>
  <c r="H59" i="2"/>
  <c r="I59" i="2"/>
  <c r="J59" i="2"/>
  <c r="K59" i="2"/>
  <c r="L59" i="2"/>
  <c r="M59" i="2"/>
  <c r="N59" i="2"/>
  <c r="O59" i="2"/>
  <c r="F60" i="2"/>
  <c r="G60" i="2"/>
  <c r="H60" i="2"/>
  <c r="I60" i="2"/>
  <c r="J60" i="2"/>
  <c r="K60" i="2"/>
  <c r="L60" i="2"/>
  <c r="M60" i="2"/>
  <c r="N60" i="2"/>
  <c r="O60" i="2"/>
  <c r="F61" i="2"/>
  <c r="G61" i="2"/>
  <c r="H61" i="2"/>
  <c r="I61" i="2"/>
  <c r="J61" i="2"/>
  <c r="K61" i="2"/>
  <c r="L61" i="2"/>
  <c r="M61" i="2"/>
  <c r="N61" i="2"/>
  <c r="O61" i="2"/>
  <c r="F62" i="2"/>
  <c r="G62" i="2"/>
  <c r="H62" i="2"/>
  <c r="I62" i="2"/>
  <c r="J62" i="2"/>
  <c r="K62" i="2"/>
  <c r="L62" i="2"/>
  <c r="M62" i="2"/>
  <c r="N62" i="2"/>
  <c r="O62" i="2"/>
  <c r="F63" i="2"/>
  <c r="G63" i="2"/>
  <c r="H63" i="2"/>
  <c r="I63" i="2"/>
  <c r="J63" i="2"/>
  <c r="K63" i="2"/>
  <c r="L63" i="2"/>
  <c r="M63" i="2"/>
  <c r="N63" i="2"/>
  <c r="O63" i="2"/>
  <c r="F64" i="2"/>
  <c r="G64" i="2"/>
  <c r="H64" i="2"/>
  <c r="I64" i="2"/>
  <c r="J64" i="2"/>
  <c r="K64" i="2"/>
  <c r="L64" i="2"/>
  <c r="M64" i="2"/>
  <c r="N64" i="2"/>
  <c r="O64" i="2"/>
  <c r="F65" i="2"/>
  <c r="G65" i="2"/>
  <c r="H65" i="2"/>
  <c r="I65" i="2"/>
  <c r="J65" i="2"/>
  <c r="K65" i="2"/>
  <c r="L65" i="2"/>
  <c r="M65" i="2"/>
  <c r="N65" i="2"/>
  <c r="O65" i="2"/>
  <c r="O2" i="2"/>
  <c r="N2" i="2"/>
  <c r="M2" i="2"/>
  <c r="L2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<sst xmlns="http://schemas.openxmlformats.org/spreadsheetml/2006/main" count="178" uniqueCount="77">
  <si>
    <t>achieve</t>
  </si>
  <si>
    <t>adverb</t>
  </si>
  <si>
    <t>affect</t>
  </si>
  <si>
    <t>anger</t>
  </si>
  <si>
    <t>anx</t>
  </si>
  <si>
    <t>article</t>
  </si>
  <si>
    <t>assent</t>
  </si>
  <si>
    <t>auxverb</t>
  </si>
  <si>
    <t>bio</t>
  </si>
  <si>
    <t>body</t>
  </si>
  <si>
    <t>cause</t>
  </si>
  <si>
    <t>certain</t>
  </si>
  <si>
    <t>cogmech</t>
  </si>
  <si>
    <t>conj</t>
  </si>
  <si>
    <t>death</t>
  </si>
  <si>
    <t>discrep</t>
  </si>
  <si>
    <t>excl</t>
  </si>
  <si>
    <t>family</t>
  </si>
  <si>
    <t>feel</t>
  </si>
  <si>
    <t>filler</t>
  </si>
  <si>
    <t>friend</t>
  </si>
  <si>
    <t>funct</t>
  </si>
  <si>
    <t>future</t>
  </si>
  <si>
    <t>health</t>
  </si>
  <si>
    <t>hear</t>
  </si>
  <si>
    <t>home</t>
  </si>
  <si>
    <t>humans</t>
  </si>
  <si>
    <t>i</t>
  </si>
  <si>
    <t>incl</t>
  </si>
  <si>
    <t>ingest</t>
  </si>
  <si>
    <t>inhib</t>
  </si>
  <si>
    <t>insight</t>
  </si>
  <si>
    <t>ipron</t>
  </si>
  <si>
    <t>leisure</t>
  </si>
  <si>
    <t>money</t>
  </si>
  <si>
    <t>motion</t>
  </si>
  <si>
    <t>negate</t>
  </si>
  <si>
    <t>negemo</t>
  </si>
  <si>
    <t>nonfl</t>
  </si>
  <si>
    <t>number</t>
  </si>
  <si>
    <t>past</t>
  </si>
  <si>
    <t>percept</t>
  </si>
  <si>
    <t>posemo</t>
  </si>
  <si>
    <t>ppron</t>
  </si>
  <si>
    <t>preps</t>
  </si>
  <si>
    <t>present</t>
  </si>
  <si>
    <t>pronoun</t>
  </si>
  <si>
    <t>quant</t>
  </si>
  <si>
    <t>relativ</t>
  </si>
  <si>
    <t>relig</t>
  </si>
  <si>
    <t>sad</t>
  </si>
  <si>
    <t>see</t>
  </si>
  <si>
    <t>sexual</t>
  </si>
  <si>
    <t>shehe</t>
  </si>
  <si>
    <t>social</t>
  </si>
  <si>
    <t>space</t>
  </si>
  <si>
    <t>swear</t>
  </si>
  <si>
    <t>tentat</t>
  </si>
  <si>
    <t>they</t>
  </si>
  <si>
    <t>time</t>
  </si>
  <si>
    <t>verb</t>
  </si>
  <si>
    <t>we</t>
  </si>
  <si>
    <t>work</t>
  </si>
  <si>
    <t>you</t>
  </si>
  <si>
    <t>Total</t>
  </si>
  <si>
    <t>RawCount</t>
  </si>
  <si>
    <t>Temporal Data</t>
  </si>
  <si>
    <t>Speaker Data</t>
  </si>
  <si>
    <t>Emotional Data</t>
  </si>
  <si>
    <t>Reasoning Data</t>
  </si>
  <si>
    <t>Perceptive, Biological, Relativity Data</t>
  </si>
  <si>
    <t>Tangibles Data</t>
  </si>
  <si>
    <t>Date</t>
  </si>
  <si>
    <t>Text Summarizer</t>
  </si>
  <si>
    <t>Adapt NLP</t>
  </si>
  <si>
    <t>Plotting Sentiment vs death, health, work</t>
  </si>
  <si>
    <t>latent semantics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</si>
</sst>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6" fontId="1" fillId="0" borderId="1" xfId="0" applyNumberFormat="1" applyFont="1" applyBorder="1" applyAlignment="1">
      <alignment horizontal="right" wrapText="1"/>
    </xf>
    <xf numFmtId="16" fontId="0" fillId="2" borderId="0" xfId="0" applyNumberFormat="1" applyFill="1"/>
    <xf numFmtId="16" fontId="1" fillId="2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vertical="center"/>
    </xf>
    <xf numFmtId="2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0" fillId="0" borderId="1" xfId="0" applyFill="1" applyBorder="1"/>
    <xf numFmtId="16" fontId="0" fillId="0" borderId="0" xfId="0" applyNumberFormat="1" applyFill="1"/>
    <xf numFmtId="16" fontId="1" fillId="0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Temporal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present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Graphs!$B$3:$O$3</c:f>
              <c:numCache>
                <c:formatCode>General</c:formatCode>
                <c:ptCount val="14"/>
                <c:pt idx="0">
                  <c:v>3.0426884650317896</c:v>
                </c:pt>
                <c:pt idx="1">
                  <c:v>3.0408947920307585</c:v>
                </c:pt>
                <c:pt idx="2">
                  <c:v>3.1007751937984498</c:v>
                </c:pt>
                <c:pt idx="3">
                  <c:v>3.214756258234519</c:v>
                </c:pt>
                <c:pt idx="4">
                  <c:v>3.6288942143101681</c:v>
                </c:pt>
                <c:pt idx="5">
                  <c:v>3.2422586520947179</c:v>
                </c:pt>
                <c:pt idx="6">
                  <c:v>3.3465024401580292</c:v>
                </c:pt>
                <c:pt idx="7">
                  <c:v>3.4643995749202974</c:v>
                </c:pt>
                <c:pt idx="8">
                  <c:v>3.0316949931097841</c:v>
                </c:pt>
                <c:pt idx="9">
                  <c:v>3.5505267264923916</c:v>
                </c:pt>
                <c:pt idx="10">
                  <c:v>3.2860198327824226</c:v>
                </c:pt>
                <c:pt idx="11">
                  <c:v>3.2315446190335018</c:v>
                </c:pt>
                <c:pt idx="12">
                  <c:v>2.9605963791267302</c:v>
                </c:pt>
                <c:pt idx="13">
                  <c:v>3.3170533170533174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D-4E99-BC0E-C73144D7DAA7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Graphs!$B$4:$O$4</c:f>
              <c:numCache>
                <c:formatCode>General</c:formatCode>
                <c:ptCount val="14"/>
                <c:pt idx="0">
                  <c:v>1.3169845594913716</c:v>
                </c:pt>
                <c:pt idx="1">
                  <c:v>1.3631597343586159</c:v>
                </c:pt>
                <c:pt idx="2">
                  <c:v>1.3055895552835577</c:v>
                </c:pt>
                <c:pt idx="3">
                  <c:v>1.2648221343873518</c:v>
                </c:pt>
                <c:pt idx="4">
                  <c:v>0.83875385142074632</c:v>
                </c:pt>
                <c:pt idx="5">
                  <c:v>0.76502732240437155</c:v>
                </c:pt>
                <c:pt idx="6">
                  <c:v>0.81338600976063224</c:v>
                </c:pt>
                <c:pt idx="7">
                  <c:v>1.4240170031880977</c:v>
                </c:pt>
                <c:pt idx="8">
                  <c:v>1.4469453376205788</c:v>
                </c:pt>
                <c:pt idx="9">
                  <c:v>1.1119781506047599</c:v>
                </c:pt>
                <c:pt idx="10">
                  <c:v>1.4194050165273187</c:v>
                </c:pt>
                <c:pt idx="11">
                  <c:v>1.1858879335902759</c:v>
                </c:pt>
                <c:pt idx="12">
                  <c:v>1.448349307774228</c:v>
                </c:pt>
                <c:pt idx="13">
                  <c:v>1.0785510785510786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D-4E99-BC0E-C73144D7DAA7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future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Graphs!$B$5:$O$5</c:f>
              <c:numCache>
                <c:formatCode>General</c:formatCode>
                <c:ptCount val="14"/>
                <c:pt idx="0">
                  <c:v>0.63578564940962767</c:v>
                </c:pt>
                <c:pt idx="1">
                  <c:v>0.59419783292555051</c:v>
                </c:pt>
                <c:pt idx="2">
                  <c:v>0.9383924928600571</c:v>
                </c:pt>
                <c:pt idx="3">
                  <c:v>0.92226613965744397</c:v>
                </c:pt>
                <c:pt idx="4">
                  <c:v>0.58199246833276275</c:v>
                </c:pt>
                <c:pt idx="5">
                  <c:v>0.72859744990892528</c:v>
                </c:pt>
                <c:pt idx="6">
                  <c:v>0.48803160585637928</c:v>
                </c:pt>
                <c:pt idx="7">
                  <c:v>0.51009564293304999</c:v>
                </c:pt>
                <c:pt idx="8">
                  <c:v>0.52824988516306848</c:v>
                </c:pt>
                <c:pt idx="9">
                  <c:v>0.79984393289114319</c:v>
                </c:pt>
                <c:pt idx="10">
                  <c:v>0.48609760839976668</c:v>
                </c:pt>
                <c:pt idx="11">
                  <c:v>0.53364957011562408</c:v>
                </c:pt>
                <c:pt idx="12">
                  <c:v>0.72417465388711399</c:v>
                </c:pt>
                <c:pt idx="13">
                  <c:v>0.71225071225071224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D-4E99-BC0E-C73144D7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818943"/>
        <c:axId val="1129587583"/>
      </c:lineChart>
      <c:dateAx>
        <c:axId val="13248189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87583"/>
        <c:crosses val="autoZero"/>
        <c:auto val="1"/>
        <c:lblOffset val="100"/>
        <c:baseTimeUnit val="days"/>
      </c:dateAx>
      <c:valAx>
        <c:axId val="11295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Speaker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Graphs!$A$9</c:f>
              <c:strCache>
                <c:ptCount val="1"/>
                <c:pt idx="0">
                  <c:v>preps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Graphs!$B$7:$O$8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Graphs!$B$9:$O$9</c:f>
              <c:numCache>
                <c:formatCode>General</c:formatCode>
                <c:ptCount val="14"/>
                <c:pt idx="0">
                  <c:v>5.8128973660308807</c:v>
                </c:pt>
                <c:pt idx="1">
                  <c:v>6.1516952114645234</c:v>
                </c:pt>
                <c:pt idx="2">
                  <c:v>5.9567523459812328</c:v>
                </c:pt>
                <c:pt idx="3">
                  <c:v>5.7444005270092227</c:v>
                </c:pt>
                <c:pt idx="4">
                  <c:v>6.5559739815131799</c:v>
                </c:pt>
                <c:pt idx="5">
                  <c:v>6.9581056466302371</c:v>
                </c:pt>
                <c:pt idx="6">
                  <c:v>6.7859632814315587</c:v>
                </c:pt>
                <c:pt idx="7">
                  <c:v>6.950053134962805</c:v>
                </c:pt>
                <c:pt idx="8">
                  <c:v>6.7294441892512626</c:v>
                </c:pt>
                <c:pt idx="9">
                  <c:v>6.866952789699571</c:v>
                </c:pt>
                <c:pt idx="10">
                  <c:v>7.1359128913085756</c:v>
                </c:pt>
                <c:pt idx="11">
                  <c:v>6.0776756596501631</c:v>
                </c:pt>
                <c:pt idx="12">
                  <c:v>7.1991480298189563</c:v>
                </c:pt>
                <c:pt idx="13">
                  <c:v>6.6544566544566548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8-4C35-B971-414D14F6F8F3}"/>
            </c:ext>
          </c:extLst>
        </c:ser>
        <c:ser>
          <c:idx val="1"/>
          <c:order val="1"/>
          <c:tx>
            <c:strRef>
              <c:f>Graphs!$A$10</c:f>
              <c:strCache>
                <c:ptCount val="1"/>
                <c:pt idx="0">
                  <c:v>pronoun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Graphs!$B$7:$O$8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Graphs!$B$10:$O$10</c:f>
              <c:numCache>
                <c:formatCode>General</c:formatCode>
                <c:ptCount val="14"/>
                <c:pt idx="0">
                  <c:v>4.2688465031789278</c:v>
                </c:pt>
                <c:pt idx="1">
                  <c:v>4.4040545263893742</c:v>
                </c:pt>
                <c:pt idx="2">
                  <c:v>3.9575683394532843</c:v>
                </c:pt>
                <c:pt idx="3">
                  <c:v>4.0843214756258233</c:v>
                </c:pt>
                <c:pt idx="4">
                  <c:v>3.3378979801437865</c:v>
                </c:pt>
                <c:pt idx="5">
                  <c:v>3.4426229508196724</c:v>
                </c:pt>
                <c:pt idx="6">
                  <c:v>3.5556588426679059</c:v>
                </c:pt>
                <c:pt idx="7">
                  <c:v>3.485653560042508</c:v>
                </c:pt>
                <c:pt idx="8">
                  <c:v>3.1694993109784102</c:v>
                </c:pt>
                <c:pt idx="9">
                  <c:v>3.2188841201716736</c:v>
                </c:pt>
                <c:pt idx="10">
                  <c:v>3.6943418238382266</c:v>
                </c:pt>
                <c:pt idx="11">
                  <c:v>3.7948413874888822</c:v>
                </c:pt>
                <c:pt idx="12">
                  <c:v>3.7912673056443023</c:v>
                </c:pt>
                <c:pt idx="13">
                  <c:v>3.6426536426536424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8-4C35-B971-414D14F6F8F3}"/>
            </c:ext>
          </c:extLst>
        </c:ser>
        <c:ser>
          <c:idx val="2"/>
          <c:order val="2"/>
          <c:tx>
            <c:strRef>
              <c:f>Graphs!$A$11</c:f>
              <c:strCache>
                <c:ptCount val="1"/>
                <c:pt idx="0">
                  <c:v>ppron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Graphs!$B$7:$O$8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Graphs!$B$11:$O$11</c:f>
              <c:numCache>
                <c:formatCode>General</c:formatCode>
                <c:ptCount val="14"/>
                <c:pt idx="0">
                  <c:v>2.7247956403269753</c:v>
                </c:pt>
                <c:pt idx="1">
                  <c:v>2.656413841314226</c:v>
                </c:pt>
                <c:pt idx="2">
                  <c:v>2.6111791105671154</c:v>
                </c:pt>
                <c:pt idx="3">
                  <c:v>2.0816864295125166</c:v>
                </c:pt>
                <c:pt idx="4">
                  <c:v>1.9000342348510784</c:v>
                </c:pt>
                <c:pt idx="5">
                  <c:v>1.8761384335154827</c:v>
                </c:pt>
                <c:pt idx="6">
                  <c:v>2.1380432256565185</c:v>
                </c:pt>
                <c:pt idx="7">
                  <c:v>1.8490967056323062</c:v>
                </c:pt>
                <c:pt idx="8">
                  <c:v>1.5847496554892051</c:v>
                </c:pt>
                <c:pt idx="9">
                  <c:v>1.9508388607101055</c:v>
                </c:pt>
                <c:pt idx="10">
                  <c:v>2.0416099552790201</c:v>
                </c:pt>
                <c:pt idx="11">
                  <c:v>2.2828342721612809</c:v>
                </c:pt>
                <c:pt idx="12">
                  <c:v>1.8530351437699679</c:v>
                </c:pt>
                <c:pt idx="13">
                  <c:v>2.197802197802198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8-4C35-B971-414D14F6F8F3}"/>
            </c:ext>
          </c:extLst>
        </c:ser>
        <c:ser>
          <c:idx val="3"/>
          <c:order val="3"/>
          <c:tx>
            <c:strRef>
              <c:f>Graphs!$A$12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Graphs!$B$7:$O$8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Graphs!$B$12:$O$12</c:f>
              <c:numCache>
                <c:formatCode>General</c:formatCode>
                <c:ptCount val="14"/>
                <c:pt idx="0">
                  <c:v>4.223433242506812</c:v>
                </c:pt>
                <c:pt idx="1">
                  <c:v>3.9147151345683326</c:v>
                </c:pt>
                <c:pt idx="2">
                  <c:v>3.7127702978376171</c:v>
                </c:pt>
                <c:pt idx="3">
                  <c:v>3.1357048748353091</c:v>
                </c:pt>
                <c:pt idx="4">
                  <c:v>4.1252995549469356</c:v>
                </c:pt>
                <c:pt idx="5">
                  <c:v>3.7340619307832426</c:v>
                </c:pt>
                <c:pt idx="6">
                  <c:v>3.8112944457355336</c:v>
                </c:pt>
                <c:pt idx="7">
                  <c:v>3.8044633368756644</c:v>
                </c:pt>
                <c:pt idx="8">
                  <c:v>3.4680753330271012</c:v>
                </c:pt>
                <c:pt idx="9">
                  <c:v>3.7065938353491998</c:v>
                </c:pt>
                <c:pt idx="10">
                  <c:v>3.5776783978222828</c:v>
                </c:pt>
                <c:pt idx="11">
                  <c:v>3.9430773791876672</c:v>
                </c:pt>
                <c:pt idx="12">
                  <c:v>3.535676251331203</c:v>
                </c:pt>
                <c:pt idx="13">
                  <c:v>4.0700040700040701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8-4C35-B971-414D14F6F8F3}"/>
            </c:ext>
          </c:extLst>
        </c:ser>
        <c:ser>
          <c:idx val="4"/>
          <c:order val="4"/>
          <c:tx>
            <c:strRef>
              <c:f>Graphs!$A$13</c:f>
              <c:strCache>
                <c:ptCount val="1"/>
                <c:pt idx="0">
                  <c:v>affect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Graphs!$B$7:$O$8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Graphs!$B$13:$O$13</c:f>
              <c:numCache>
                <c:formatCode>General</c:formatCode>
                <c:ptCount val="14"/>
                <c:pt idx="0">
                  <c:v>3.7238873751135335</c:v>
                </c:pt>
                <c:pt idx="1">
                  <c:v>2.7612722824187346</c:v>
                </c:pt>
                <c:pt idx="2">
                  <c:v>2.9375764993880051</c:v>
                </c:pt>
                <c:pt idx="3">
                  <c:v>2.8722002635046113</c:v>
                </c:pt>
                <c:pt idx="4">
                  <c:v>2.5676138308798357</c:v>
                </c:pt>
                <c:pt idx="5">
                  <c:v>2.3861566484517307</c:v>
                </c:pt>
                <c:pt idx="6">
                  <c:v>2.9049500348594002</c:v>
                </c:pt>
                <c:pt idx="7">
                  <c:v>2.2954303931987248</c:v>
                </c:pt>
                <c:pt idx="8">
                  <c:v>2.572347266881029</c:v>
                </c:pt>
                <c:pt idx="9">
                  <c:v>2.204447912602419</c:v>
                </c:pt>
                <c:pt idx="10">
                  <c:v>2.5082636593427963</c:v>
                </c:pt>
                <c:pt idx="11">
                  <c:v>2.6386006522383636</c:v>
                </c:pt>
                <c:pt idx="12">
                  <c:v>2.7263045793397231</c:v>
                </c:pt>
                <c:pt idx="13">
                  <c:v>2.8286528286528285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A8-4C35-B971-414D14F6F8F3}"/>
            </c:ext>
          </c:extLst>
        </c:ser>
        <c:ser>
          <c:idx val="5"/>
          <c:order val="5"/>
          <c:tx>
            <c:strRef>
              <c:f>Graphs!$A$14</c:f>
              <c:strCache>
                <c:ptCount val="1"/>
                <c:pt idx="0">
                  <c:v>excl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Graphs!$B$7:$O$8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Graphs!$B$14:$O$14</c:f>
              <c:numCache>
                <c:formatCode>General</c:formatCode>
                <c:ptCount val="14"/>
                <c:pt idx="0">
                  <c:v>0.54495912806539504</c:v>
                </c:pt>
                <c:pt idx="1">
                  <c:v>0.73400908773156248</c:v>
                </c:pt>
                <c:pt idx="2">
                  <c:v>0.77519379844961245</c:v>
                </c:pt>
                <c:pt idx="3">
                  <c:v>0.57971014492753625</c:v>
                </c:pt>
                <c:pt idx="4">
                  <c:v>0.4450530640191715</c:v>
                </c:pt>
                <c:pt idx="5">
                  <c:v>0.49180327868852464</c:v>
                </c:pt>
                <c:pt idx="6">
                  <c:v>0.27887520334650245</c:v>
                </c:pt>
                <c:pt idx="7">
                  <c:v>0.72263549415515405</c:v>
                </c:pt>
                <c:pt idx="8">
                  <c:v>0.39044556729444185</c:v>
                </c:pt>
                <c:pt idx="9">
                  <c:v>0.60476004682013274</c:v>
                </c:pt>
                <c:pt idx="10">
                  <c:v>0.60276103441571061</c:v>
                </c:pt>
                <c:pt idx="11">
                  <c:v>0.50400237177586726</c:v>
                </c:pt>
                <c:pt idx="12">
                  <c:v>0.61767838125665597</c:v>
                </c:pt>
                <c:pt idx="13">
                  <c:v>0.63085063085063087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A8-4C35-B971-414D14F6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809903"/>
        <c:axId val="1319594991"/>
      </c:lineChart>
      <c:dateAx>
        <c:axId val="12168099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94991"/>
        <c:crosses val="autoZero"/>
        <c:auto val="1"/>
        <c:lblOffset val="100"/>
        <c:baseTimeUnit val="days"/>
      </c:dateAx>
      <c:valAx>
        <c:axId val="1319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Emotional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Graphs!$A$18</c:f>
              <c:strCache>
                <c:ptCount val="1"/>
                <c:pt idx="0">
                  <c:v>posemo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Graphs!$B$18:$O$18</c:f>
              <c:numCache>
                <c:formatCode>General</c:formatCode>
                <c:ptCount val="14"/>
                <c:pt idx="0">
                  <c:v>2.5431425976385107</c:v>
                </c:pt>
                <c:pt idx="1">
                  <c:v>1.6078294302691365</c:v>
                </c:pt>
                <c:pt idx="2">
                  <c:v>1.7543859649122806</c:v>
                </c:pt>
                <c:pt idx="3">
                  <c:v>1.686429512516469</c:v>
                </c:pt>
                <c:pt idx="4">
                  <c:v>1.6603902773022938</c:v>
                </c:pt>
                <c:pt idx="5">
                  <c:v>1.5482695810564664</c:v>
                </c:pt>
                <c:pt idx="6">
                  <c:v>1.9056472228677668</c:v>
                </c:pt>
                <c:pt idx="7">
                  <c:v>1.5727948990435707</c:v>
                </c:pt>
                <c:pt idx="8">
                  <c:v>1.6766192007349565</c:v>
                </c:pt>
                <c:pt idx="9">
                  <c:v>1.502145922746781</c:v>
                </c:pt>
                <c:pt idx="10">
                  <c:v>1.3027415905113746</c:v>
                </c:pt>
                <c:pt idx="11">
                  <c:v>1.6602431070263861</c:v>
                </c:pt>
                <c:pt idx="12">
                  <c:v>1.7252396166134185</c:v>
                </c:pt>
                <c:pt idx="13">
                  <c:v>1.6890516890516891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9-4DC6-AF5C-10B3B6FAE300}"/>
            </c:ext>
          </c:extLst>
        </c:ser>
        <c:ser>
          <c:idx val="1"/>
          <c:order val="1"/>
          <c:tx>
            <c:strRef>
              <c:f>Graphs!$A$19</c:f>
              <c:strCache>
                <c:ptCount val="1"/>
                <c:pt idx="0">
                  <c:v>negemo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Graphs!$B$19:$O$19</c:f>
              <c:numCache>
                <c:formatCode>General</c:formatCode>
                <c:ptCount val="14"/>
                <c:pt idx="0">
                  <c:v>1.1807447774750226</c:v>
                </c:pt>
                <c:pt idx="1">
                  <c:v>1.1534428521495981</c:v>
                </c:pt>
                <c:pt idx="2">
                  <c:v>1.1831905344757243</c:v>
                </c:pt>
                <c:pt idx="3">
                  <c:v>1.1857707509881421</c:v>
                </c:pt>
                <c:pt idx="4">
                  <c:v>0.90722355357754203</c:v>
                </c:pt>
                <c:pt idx="5">
                  <c:v>0.8378870673952642</c:v>
                </c:pt>
                <c:pt idx="6">
                  <c:v>0.97606321171275856</c:v>
                </c:pt>
                <c:pt idx="7">
                  <c:v>0.72263549415515405</c:v>
                </c:pt>
                <c:pt idx="8">
                  <c:v>0.89572806614607259</c:v>
                </c:pt>
                <c:pt idx="9">
                  <c:v>0.70230198985563796</c:v>
                </c:pt>
                <c:pt idx="10">
                  <c:v>1.1471903558234493</c:v>
                </c:pt>
                <c:pt idx="11">
                  <c:v>0.97835754521197749</c:v>
                </c:pt>
                <c:pt idx="12">
                  <c:v>1.0010649627263046</c:v>
                </c:pt>
                <c:pt idx="13">
                  <c:v>1.1396011396011396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4DC6-AF5C-10B3B6FAE300}"/>
            </c:ext>
          </c:extLst>
        </c:ser>
        <c:ser>
          <c:idx val="2"/>
          <c:order val="2"/>
          <c:tx>
            <c:strRef>
              <c:f>Graphs!$A$20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Graphs!$B$20:$O$20</c:f>
              <c:numCache>
                <c:formatCode>General</c:formatCode>
                <c:ptCount val="14"/>
                <c:pt idx="0">
                  <c:v>0.49954586739327883</c:v>
                </c:pt>
                <c:pt idx="1">
                  <c:v>0.4194337644180357</c:v>
                </c:pt>
                <c:pt idx="2">
                  <c:v>0.28559771521827826</c:v>
                </c:pt>
                <c:pt idx="3">
                  <c:v>0.47430830039525695</c:v>
                </c:pt>
                <c:pt idx="4">
                  <c:v>0.3423485107839781</c:v>
                </c:pt>
                <c:pt idx="5">
                  <c:v>0.30965391621129323</c:v>
                </c:pt>
                <c:pt idx="6">
                  <c:v>0.41831280501975365</c:v>
                </c:pt>
                <c:pt idx="7">
                  <c:v>0.25504782146652499</c:v>
                </c:pt>
                <c:pt idx="8">
                  <c:v>0.27560863573725308</c:v>
                </c:pt>
                <c:pt idx="9">
                  <c:v>0.42918454935622319</c:v>
                </c:pt>
                <c:pt idx="10">
                  <c:v>0.56387322574372933</c:v>
                </c:pt>
                <c:pt idx="11">
                  <c:v>0.29647198339756897</c:v>
                </c:pt>
                <c:pt idx="12">
                  <c:v>0.29818956336528218</c:v>
                </c:pt>
                <c:pt idx="13">
                  <c:v>0.59015059015059013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9-4DC6-AF5C-10B3B6FAE300}"/>
            </c:ext>
          </c:extLst>
        </c:ser>
        <c:ser>
          <c:idx val="3"/>
          <c:order val="3"/>
          <c:tx>
            <c:strRef>
              <c:f>Graphs!$A$21</c:f>
              <c:strCache>
                <c:ptCount val="1"/>
                <c:pt idx="0">
                  <c:v>anx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Graphs!$B$21:$O$21</c:f>
              <c:numCache>
                <c:formatCode>General</c:formatCode>
                <c:ptCount val="14"/>
                <c:pt idx="0">
                  <c:v>0</c:v>
                </c:pt>
                <c:pt idx="1">
                  <c:v>0.20971688220901785</c:v>
                </c:pt>
                <c:pt idx="2">
                  <c:v>0.2039983680130559</c:v>
                </c:pt>
                <c:pt idx="3">
                  <c:v>0.13175230566534915</c:v>
                </c:pt>
                <c:pt idx="4">
                  <c:v>0.18829168093118795</c:v>
                </c:pt>
                <c:pt idx="5">
                  <c:v>0.16393442622950818</c:v>
                </c:pt>
                <c:pt idx="6">
                  <c:v>0.16267720195212643</c:v>
                </c:pt>
                <c:pt idx="7">
                  <c:v>0.10626992561105207</c:v>
                </c:pt>
                <c:pt idx="8">
                  <c:v>0.13780431786862654</c:v>
                </c:pt>
                <c:pt idx="9">
                  <c:v>0.11705033164260631</c:v>
                </c:pt>
                <c:pt idx="10">
                  <c:v>1.9443904335990667E-2</c:v>
                </c:pt>
                <c:pt idx="11">
                  <c:v>5.9294396679513785E-2</c:v>
                </c:pt>
                <c:pt idx="12">
                  <c:v>8.5197018104366348E-2</c:v>
                </c:pt>
                <c:pt idx="13">
                  <c:v>0.1628001628001628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9-4DC6-AF5C-10B3B6FAE300}"/>
            </c:ext>
          </c:extLst>
        </c:ser>
        <c:ser>
          <c:idx val="4"/>
          <c:order val="4"/>
          <c:tx>
            <c:strRef>
              <c:f>Graphs!$A$22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Graphs!$B$22:$O$22</c:f>
              <c:numCache>
                <c:formatCode>General</c:formatCode>
                <c:ptCount val="14"/>
                <c:pt idx="0">
                  <c:v>0.27247956403269752</c:v>
                </c:pt>
                <c:pt idx="1">
                  <c:v>3.4952813701502966E-2</c:v>
                </c:pt>
                <c:pt idx="2">
                  <c:v>0.28559771521827826</c:v>
                </c:pt>
                <c:pt idx="3">
                  <c:v>0.23715415019762848</c:v>
                </c:pt>
                <c:pt idx="4">
                  <c:v>0.17117425539198905</c:v>
                </c:pt>
                <c:pt idx="5">
                  <c:v>0.18214936247723132</c:v>
                </c:pt>
                <c:pt idx="6">
                  <c:v>0.20915640250987683</c:v>
                </c:pt>
                <c:pt idx="7">
                  <c:v>0.1275239107332625</c:v>
                </c:pt>
                <c:pt idx="8">
                  <c:v>0.11483693155718878</c:v>
                </c:pt>
                <c:pt idx="9">
                  <c:v>3.901677721420211E-2</c:v>
                </c:pt>
                <c:pt idx="10">
                  <c:v>9.7219521679953333E-2</c:v>
                </c:pt>
                <c:pt idx="11">
                  <c:v>0.38541357841683965</c:v>
                </c:pt>
                <c:pt idx="12">
                  <c:v>0.19169329073482427</c:v>
                </c:pt>
                <c:pt idx="13">
                  <c:v>8.1400081400081398E-2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9-4DC6-AF5C-10B3B6FA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02095"/>
        <c:axId val="1282125215"/>
      </c:lineChart>
      <c:dateAx>
        <c:axId val="1290502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25215"/>
        <c:crosses val="autoZero"/>
        <c:auto val="1"/>
        <c:lblOffset val="100"/>
        <c:baseTimeUnit val="days"/>
      </c:dateAx>
      <c:valAx>
        <c:axId val="12821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Reasoning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Graphs!$A$26</c:f>
              <c:strCache>
                <c:ptCount val="1"/>
                <c:pt idx="0">
                  <c:v>negate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Graphs!$B$24:$O$25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Graphs!$B$26:$O$26</c:f>
              <c:numCache>
                <c:formatCode>General</c:formatCode>
                <c:ptCount val="14"/>
                <c:pt idx="0">
                  <c:v>0.36330608537693004</c:v>
                </c:pt>
                <c:pt idx="1">
                  <c:v>0.52429220552254452</c:v>
                </c:pt>
                <c:pt idx="2">
                  <c:v>0.24479804161566704</c:v>
                </c:pt>
                <c:pt idx="3">
                  <c:v>0.2635046113306983</c:v>
                </c:pt>
                <c:pt idx="4">
                  <c:v>0.32523108524477923</c:v>
                </c:pt>
                <c:pt idx="5">
                  <c:v>0.4189435336976321</c:v>
                </c:pt>
                <c:pt idx="6">
                  <c:v>0.13943760167325123</c:v>
                </c:pt>
                <c:pt idx="7">
                  <c:v>0.29755579171094582</c:v>
                </c:pt>
                <c:pt idx="8">
                  <c:v>0.25264124942581534</c:v>
                </c:pt>
                <c:pt idx="9">
                  <c:v>0.23410066328521262</c:v>
                </c:pt>
                <c:pt idx="10">
                  <c:v>0.349990278047832</c:v>
                </c:pt>
                <c:pt idx="11">
                  <c:v>0.32611918173732579</c:v>
                </c:pt>
                <c:pt idx="12">
                  <c:v>0.38338658146964855</c:v>
                </c:pt>
                <c:pt idx="13">
                  <c:v>0.38665038665038665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D-485D-ABF7-AB4C7B4C8C40}"/>
            </c:ext>
          </c:extLst>
        </c:ser>
        <c:ser>
          <c:idx val="1"/>
          <c:order val="1"/>
          <c:tx>
            <c:strRef>
              <c:f>Graphs!$A$27</c:f>
              <c:strCache>
                <c:ptCount val="1"/>
                <c:pt idx="0">
                  <c:v>insight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Graphs!$B$24:$O$25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Graphs!$B$27:$O$27</c:f>
              <c:numCache>
                <c:formatCode>General</c:formatCode>
                <c:ptCount val="14"/>
                <c:pt idx="0">
                  <c:v>0.49954586739327883</c:v>
                </c:pt>
                <c:pt idx="1">
                  <c:v>0.55924501922404746</c:v>
                </c:pt>
                <c:pt idx="2">
                  <c:v>0.40799673602611181</c:v>
                </c:pt>
                <c:pt idx="3">
                  <c:v>0.44795783926218702</c:v>
                </c:pt>
                <c:pt idx="4">
                  <c:v>0.56487504279356382</c:v>
                </c:pt>
                <c:pt idx="5">
                  <c:v>0.65573770491803274</c:v>
                </c:pt>
                <c:pt idx="6">
                  <c:v>0.76690680920288168</c:v>
                </c:pt>
                <c:pt idx="7">
                  <c:v>0.51009564293304999</c:v>
                </c:pt>
                <c:pt idx="8">
                  <c:v>0.25264124942581534</c:v>
                </c:pt>
                <c:pt idx="9">
                  <c:v>0.54623488099882944</c:v>
                </c:pt>
                <c:pt idx="10">
                  <c:v>0.69998055609566401</c:v>
                </c:pt>
                <c:pt idx="11">
                  <c:v>0.47435517343611028</c:v>
                </c:pt>
                <c:pt idx="12">
                  <c:v>0.66027689030883918</c:v>
                </c:pt>
                <c:pt idx="13">
                  <c:v>0.77330077330077329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D-485D-ABF7-AB4C7B4C8C40}"/>
            </c:ext>
          </c:extLst>
        </c:ser>
        <c:ser>
          <c:idx val="2"/>
          <c:order val="2"/>
          <c:tx>
            <c:strRef>
              <c:f>Graphs!$A$28</c:f>
              <c:strCache>
                <c:ptCount val="1"/>
                <c:pt idx="0">
                  <c:v>cause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Graphs!$B$24:$O$25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Graphs!$B$28:$O$28</c:f>
              <c:numCache>
                <c:formatCode>General</c:formatCode>
                <c:ptCount val="14"/>
                <c:pt idx="0">
                  <c:v>0.27247956403269752</c:v>
                </c:pt>
                <c:pt idx="1">
                  <c:v>0.55924501922404746</c:v>
                </c:pt>
                <c:pt idx="2">
                  <c:v>0.28559771521827826</c:v>
                </c:pt>
                <c:pt idx="3">
                  <c:v>0.71146245059288538</c:v>
                </c:pt>
                <c:pt idx="4">
                  <c:v>0.59910989387196167</c:v>
                </c:pt>
                <c:pt idx="5">
                  <c:v>0.74681238615664847</c:v>
                </c:pt>
                <c:pt idx="6">
                  <c:v>0.62746920752963053</c:v>
                </c:pt>
                <c:pt idx="7">
                  <c:v>0.74388947927736448</c:v>
                </c:pt>
                <c:pt idx="8">
                  <c:v>0.59715204409738176</c:v>
                </c:pt>
                <c:pt idx="9">
                  <c:v>0.42918454935622319</c:v>
                </c:pt>
                <c:pt idx="10">
                  <c:v>0.75831226910363603</c:v>
                </c:pt>
                <c:pt idx="11">
                  <c:v>0.59294396679513794</c:v>
                </c:pt>
                <c:pt idx="12">
                  <c:v>0.57507987220447288</c:v>
                </c:pt>
                <c:pt idx="13">
                  <c:v>0.63085063085063087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D-485D-ABF7-AB4C7B4C8C40}"/>
            </c:ext>
          </c:extLst>
        </c:ser>
        <c:ser>
          <c:idx val="3"/>
          <c:order val="3"/>
          <c:tx>
            <c:strRef>
              <c:f>Graphs!$A$29</c:f>
              <c:strCache>
                <c:ptCount val="1"/>
                <c:pt idx="0">
                  <c:v>discrep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Graphs!$B$24:$O$25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Graphs!$B$29:$O$29</c:f>
              <c:numCache>
                <c:formatCode>General</c:formatCode>
                <c:ptCount val="14"/>
                <c:pt idx="0">
                  <c:v>0.54495912806539504</c:v>
                </c:pt>
                <c:pt idx="1">
                  <c:v>0.4194337644180357</c:v>
                </c:pt>
                <c:pt idx="2">
                  <c:v>0.57119543043655652</c:v>
                </c:pt>
                <c:pt idx="3">
                  <c:v>0.79051383399209485</c:v>
                </c:pt>
                <c:pt idx="4">
                  <c:v>0.56487504279356382</c:v>
                </c:pt>
                <c:pt idx="5">
                  <c:v>0.49180327868852464</c:v>
                </c:pt>
                <c:pt idx="6">
                  <c:v>0.48803160585637928</c:v>
                </c:pt>
                <c:pt idx="7">
                  <c:v>0.59511158342189163</c:v>
                </c:pt>
                <c:pt idx="8">
                  <c:v>0.68902158934313285</c:v>
                </c:pt>
                <c:pt idx="9">
                  <c:v>0.70230198985563796</c:v>
                </c:pt>
                <c:pt idx="10">
                  <c:v>0.62220493875170135</c:v>
                </c:pt>
                <c:pt idx="11">
                  <c:v>0.59294396679513794</c:v>
                </c:pt>
                <c:pt idx="12">
                  <c:v>0.46858359957401496</c:v>
                </c:pt>
                <c:pt idx="13">
                  <c:v>0.61050061050061055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D-485D-ABF7-AB4C7B4C8C40}"/>
            </c:ext>
          </c:extLst>
        </c:ser>
        <c:ser>
          <c:idx val="4"/>
          <c:order val="4"/>
          <c:tx>
            <c:strRef>
              <c:f>Graphs!$A$30</c:f>
              <c:strCache>
                <c:ptCount val="1"/>
                <c:pt idx="0">
                  <c:v>tentat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Graphs!$B$24:$O$25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Graphs!$B$30:$O$30</c:f>
              <c:numCache>
                <c:formatCode>General</c:formatCode>
                <c:ptCount val="14"/>
                <c:pt idx="0">
                  <c:v>0.72661217075386009</c:v>
                </c:pt>
                <c:pt idx="1">
                  <c:v>0.66410346032855649</c:v>
                </c:pt>
                <c:pt idx="2">
                  <c:v>0.57119543043655652</c:v>
                </c:pt>
                <c:pt idx="3">
                  <c:v>0.6324110671936759</c:v>
                </c:pt>
                <c:pt idx="4">
                  <c:v>0.39370078740157477</c:v>
                </c:pt>
                <c:pt idx="5">
                  <c:v>0.52823315118397085</c:v>
                </c:pt>
                <c:pt idx="6">
                  <c:v>0.55775040669300491</c:v>
                </c:pt>
                <c:pt idx="7">
                  <c:v>0.46758767268862916</c:v>
                </c:pt>
                <c:pt idx="8">
                  <c:v>0.55121727147450617</c:v>
                </c:pt>
                <c:pt idx="9">
                  <c:v>0.52672649239172842</c:v>
                </c:pt>
                <c:pt idx="10">
                  <c:v>0.52498541707174806</c:v>
                </c:pt>
                <c:pt idx="11">
                  <c:v>0.29647198339756897</c:v>
                </c:pt>
                <c:pt idx="12">
                  <c:v>0.59637912673056437</c:v>
                </c:pt>
                <c:pt idx="13">
                  <c:v>0.69190069190069192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D-485D-ABF7-AB4C7B4C8C40}"/>
            </c:ext>
          </c:extLst>
        </c:ser>
        <c:ser>
          <c:idx val="5"/>
          <c:order val="5"/>
          <c:tx>
            <c:strRef>
              <c:f>Graphs!$A$31</c:f>
              <c:strCache>
                <c:ptCount val="1"/>
                <c:pt idx="0">
                  <c:v>certain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Graphs!$B$24:$O$25</c:f>
              <c:strCache>
                <c:ptCount val="14"/>
                <c:pt idx="0">
                  <c:v>22-Feb</c:v>
                </c:pt>
                <c:pt idx="1">
                  <c:v>29-Feb</c:v>
                </c:pt>
                <c:pt idx="2">
                  <c:v>7-Mar</c:v>
                </c:pt>
                <c:pt idx="3">
                  <c:v>14-Mar</c:v>
                </c:pt>
                <c:pt idx="4">
                  <c:v>21-Mar</c:v>
                </c:pt>
                <c:pt idx="5">
                  <c:v>28-Mar</c:v>
                </c:pt>
                <c:pt idx="6">
                  <c:v>4-Apr</c:v>
                </c:pt>
                <c:pt idx="7">
                  <c:v>11-Apr</c:v>
                </c:pt>
                <c:pt idx="8">
                  <c:v>18-Apr</c:v>
                </c:pt>
                <c:pt idx="9">
                  <c:v>25-Apr</c:v>
                </c:pt>
                <c:pt idx="10">
                  <c:v>2-May</c:v>
                </c:pt>
                <c:pt idx="11">
                  <c:v>9-May</c:v>
                </c:pt>
                <c:pt idx="12">
                  <c:v>16-May</c:v>
                </c:pt>
                <c:pt idx="13">
                  <c:v>25-May</c:v>
                </c:pt>
              </c:strCache>
            </c:strRef>
          </c:cat>
          <c:val>
            <c:numRef>
              <c:f>Graphs!$B$31:$O$31</c:f>
              <c:numCache>
                <c:formatCode>General</c:formatCode>
                <c:ptCount val="14"/>
                <c:pt idx="0">
                  <c:v>0.86285195277020899</c:v>
                </c:pt>
                <c:pt idx="1">
                  <c:v>0.87382034253757435</c:v>
                </c:pt>
                <c:pt idx="2">
                  <c:v>0.69359445124439001</c:v>
                </c:pt>
                <c:pt idx="3">
                  <c:v>0.86956521739130432</c:v>
                </c:pt>
                <c:pt idx="4">
                  <c:v>0.82163642588154751</c:v>
                </c:pt>
                <c:pt idx="5">
                  <c:v>0.91074681238615673</c:v>
                </c:pt>
                <c:pt idx="6">
                  <c:v>0.83662561003950731</c:v>
                </c:pt>
                <c:pt idx="7">
                  <c:v>0.53134962805526043</c:v>
                </c:pt>
                <c:pt idx="8">
                  <c:v>0.87276067983463479</c:v>
                </c:pt>
                <c:pt idx="9">
                  <c:v>0.78033554428404206</c:v>
                </c:pt>
                <c:pt idx="10">
                  <c:v>0.69998055609566401</c:v>
                </c:pt>
                <c:pt idx="11">
                  <c:v>0.97835754521197749</c:v>
                </c:pt>
                <c:pt idx="12">
                  <c:v>1.0223642172523961</c:v>
                </c:pt>
                <c:pt idx="13">
                  <c:v>0.63085063085063087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D-485D-ABF7-AB4C7B4C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07567"/>
        <c:axId val="1108748223"/>
      </c:lineChart>
      <c:dateAx>
        <c:axId val="13019075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48223"/>
        <c:crosses val="autoZero"/>
        <c:auto val="1"/>
        <c:lblOffset val="100"/>
        <c:baseTimeUnit val="days"/>
      </c:dateAx>
      <c:valAx>
        <c:axId val="11087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Perceptive, Biological,</a:t>
            </a:r>
            <a:r>
              <a:rPr lang="en-US" baseline="0"/>
              <a:t> and Relativity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Graphs!$A$35</c:f>
              <c:strCache>
                <c:ptCount val="1"/>
                <c:pt idx="0">
                  <c:v>percept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Graphs!$B$34:$O$34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Graphs!$B$35:$O$35</c:f>
              <c:numCache>
                <c:formatCode>General</c:formatCode>
                <c:ptCount val="14"/>
                <c:pt idx="0">
                  <c:v>0.45413260672116262</c:v>
                </c:pt>
                <c:pt idx="1">
                  <c:v>0.62915064662705344</c:v>
                </c:pt>
                <c:pt idx="2">
                  <c:v>0.61199510403916768</c:v>
                </c:pt>
                <c:pt idx="3">
                  <c:v>0.31620553359683795</c:v>
                </c:pt>
                <c:pt idx="4">
                  <c:v>0.56487504279356382</c:v>
                </c:pt>
                <c:pt idx="5">
                  <c:v>0.61930783242258647</c:v>
                </c:pt>
                <c:pt idx="6">
                  <c:v>0.79014640948175696</c:v>
                </c:pt>
                <c:pt idx="7">
                  <c:v>0.6376195536663124</c:v>
                </c:pt>
                <c:pt idx="8">
                  <c:v>0.52824988516306848</c:v>
                </c:pt>
                <c:pt idx="9">
                  <c:v>0.72181037846273899</c:v>
                </c:pt>
                <c:pt idx="10">
                  <c:v>0.5444293214077387</c:v>
                </c:pt>
                <c:pt idx="11">
                  <c:v>0.53364957011562408</c:v>
                </c:pt>
                <c:pt idx="12">
                  <c:v>0.53248136315228967</c:v>
                </c:pt>
                <c:pt idx="13">
                  <c:v>0.59015059015059013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E-4B72-B3BF-CD6802966FEB}"/>
            </c:ext>
          </c:extLst>
        </c:ser>
        <c:ser>
          <c:idx val="1"/>
          <c:order val="1"/>
          <c:tx>
            <c:strRef>
              <c:f>Graphs!$A$36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Graphs!$B$34:$O$34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Graphs!$B$36:$O$36</c:f>
              <c:numCache>
                <c:formatCode>General</c:formatCode>
                <c:ptCount val="14"/>
                <c:pt idx="0">
                  <c:v>0.18165304268846502</c:v>
                </c:pt>
                <c:pt idx="1">
                  <c:v>0.20971688220901785</c:v>
                </c:pt>
                <c:pt idx="2">
                  <c:v>0.36719706242350064</c:v>
                </c:pt>
                <c:pt idx="3">
                  <c:v>0.5270092226613966</c:v>
                </c:pt>
                <c:pt idx="4">
                  <c:v>0.97569325573433763</c:v>
                </c:pt>
                <c:pt idx="5">
                  <c:v>0.40072859744990891</c:v>
                </c:pt>
                <c:pt idx="6">
                  <c:v>0.83662561003950731</c:v>
                </c:pt>
                <c:pt idx="7">
                  <c:v>0.61636556854410207</c:v>
                </c:pt>
                <c:pt idx="8">
                  <c:v>0.29857602204869088</c:v>
                </c:pt>
                <c:pt idx="9">
                  <c:v>0.39016777214202103</c:v>
                </c:pt>
                <c:pt idx="10">
                  <c:v>0.31110246937585068</c:v>
                </c:pt>
                <c:pt idx="11">
                  <c:v>0.14823599169878449</c:v>
                </c:pt>
                <c:pt idx="12">
                  <c:v>0.34078807241746539</c:v>
                </c:pt>
                <c:pt idx="13">
                  <c:v>0.48840048840048839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E-4B72-B3BF-CD6802966FEB}"/>
            </c:ext>
          </c:extLst>
        </c:ser>
        <c:ser>
          <c:idx val="2"/>
          <c:order val="2"/>
          <c:tx>
            <c:strRef>
              <c:f>Graphs!$A$37</c:f>
              <c:strCache>
                <c:ptCount val="1"/>
                <c:pt idx="0">
                  <c:v>relativ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Graphs!$B$34:$O$34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Graphs!$B$37:$O$37</c:f>
              <c:numCache>
                <c:formatCode>General</c:formatCode>
                <c:ptCount val="14"/>
                <c:pt idx="0">
                  <c:v>5.2679382379654864</c:v>
                </c:pt>
                <c:pt idx="1">
                  <c:v>5.4526389374344637</c:v>
                </c:pt>
                <c:pt idx="2">
                  <c:v>5.5487556099551201</c:v>
                </c:pt>
                <c:pt idx="3">
                  <c:v>5.4018445322793154</c:v>
                </c:pt>
                <c:pt idx="4">
                  <c:v>5.6487504279356386</c:v>
                </c:pt>
                <c:pt idx="5">
                  <c:v>5.591985428051002</c:v>
                </c:pt>
                <c:pt idx="6">
                  <c:v>5.3683476644201722</c:v>
                </c:pt>
                <c:pt idx="7">
                  <c:v>6.0573857598299679</c:v>
                </c:pt>
                <c:pt idx="8">
                  <c:v>6.5916398713826361</c:v>
                </c:pt>
                <c:pt idx="9">
                  <c:v>5.0721810378462742</c:v>
                </c:pt>
                <c:pt idx="10">
                  <c:v>5.8915030138051723</c:v>
                </c:pt>
                <c:pt idx="11">
                  <c:v>6.3148532463682185</c:v>
                </c:pt>
                <c:pt idx="12">
                  <c:v>5.9850905218317356</c:v>
                </c:pt>
                <c:pt idx="13">
                  <c:v>6.1660561660561664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E-4B72-B3BF-CD680296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18495"/>
        <c:axId val="1385602991"/>
      </c:lineChart>
      <c:dateAx>
        <c:axId val="12909184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2991"/>
        <c:crosses val="autoZero"/>
        <c:auto val="1"/>
        <c:lblOffset val="100"/>
        <c:baseTimeUnit val="days"/>
      </c:dateAx>
      <c:valAx>
        <c:axId val="13856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Tangibles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Graphs!$A$41</c:f>
              <c:strCache>
                <c:ptCount val="1"/>
                <c:pt idx="0">
                  <c:v>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Graphs!$B$41:$O$41</c:f>
              <c:numCache>
                <c:formatCode>General</c:formatCode>
                <c:ptCount val="14"/>
                <c:pt idx="0">
                  <c:v>0.5903723887375113</c:v>
                </c:pt>
                <c:pt idx="1">
                  <c:v>0.62915064662705344</c:v>
                </c:pt>
                <c:pt idx="2">
                  <c:v>0.9383924928600571</c:v>
                </c:pt>
                <c:pt idx="3">
                  <c:v>1.2911725955204216</c:v>
                </c:pt>
                <c:pt idx="4">
                  <c:v>1.9171516603902774</c:v>
                </c:pt>
                <c:pt idx="5">
                  <c:v>1.6757741347905284</c:v>
                </c:pt>
                <c:pt idx="6">
                  <c:v>1.9288868231466421</c:v>
                </c:pt>
                <c:pt idx="7">
                  <c:v>1.1477151965993624</c:v>
                </c:pt>
                <c:pt idx="8">
                  <c:v>2.2048690858980247</c:v>
                </c:pt>
                <c:pt idx="9">
                  <c:v>1.3070620366757706</c:v>
                </c:pt>
                <c:pt idx="10">
                  <c:v>1.5360684425432627</c:v>
                </c:pt>
                <c:pt idx="11">
                  <c:v>1.2155351319300325</c:v>
                </c:pt>
                <c:pt idx="12">
                  <c:v>1.1714589989350372</c:v>
                </c:pt>
                <c:pt idx="13">
                  <c:v>1.1192511192511194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F6D-9771-6DEB925EE897}"/>
            </c:ext>
          </c:extLst>
        </c:ser>
        <c:ser>
          <c:idx val="1"/>
          <c:order val="1"/>
          <c:tx>
            <c:strRef>
              <c:f>Graphs!$A$42</c:f>
              <c:strCache>
                <c:ptCount val="1"/>
                <c:pt idx="0">
                  <c:v>achieve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Graphs!$B$42:$O$42</c:f>
              <c:numCache>
                <c:formatCode>General</c:formatCode>
                <c:ptCount val="14"/>
                <c:pt idx="0">
                  <c:v>0.90826521344232525</c:v>
                </c:pt>
                <c:pt idx="1">
                  <c:v>0.73400908773156248</c:v>
                </c:pt>
                <c:pt idx="2">
                  <c:v>1.0607915136678907</c:v>
                </c:pt>
                <c:pt idx="3">
                  <c:v>1.2121212121212122</c:v>
                </c:pt>
                <c:pt idx="4">
                  <c:v>1.5234508729887024</c:v>
                </c:pt>
                <c:pt idx="5">
                  <c:v>1.3114754098360655</c:v>
                </c:pt>
                <c:pt idx="6">
                  <c:v>1.1619800139437602</c:v>
                </c:pt>
                <c:pt idx="7">
                  <c:v>1.0201912858661</c:v>
                </c:pt>
                <c:pt idx="8">
                  <c:v>1.1713367018833256</c:v>
                </c:pt>
                <c:pt idx="9">
                  <c:v>0.85836909871244638</c:v>
                </c:pt>
                <c:pt idx="10">
                  <c:v>0.95275131246354261</c:v>
                </c:pt>
                <c:pt idx="11">
                  <c:v>1.3341239252890602</c:v>
                </c:pt>
                <c:pt idx="12">
                  <c:v>1.1288604898828543</c:v>
                </c:pt>
                <c:pt idx="13">
                  <c:v>0.99715099715099709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0-4F6D-9771-6DEB925EE897}"/>
            </c:ext>
          </c:extLst>
        </c:ser>
        <c:ser>
          <c:idx val="2"/>
          <c:order val="2"/>
          <c:tx>
            <c:strRef>
              <c:f>Graphs!$A$43</c:f>
              <c:strCache>
                <c:ptCount val="1"/>
                <c:pt idx="0">
                  <c:v>leisure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Graphs!$B$43:$O$43</c:f>
              <c:numCache>
                <c:formatCode>General</c:formatCode>
                <c:ptCount val="14"/>
                <c:pt idx="0">
                  <c:v>0.40871934604904631</c:v>
                </c:pt>
                <c:pt idx="1">
                  <c:v>0.13981125480601186</c:v>
                </c:pt>
                <c:pt idx="2">
                  <c:v>0.16319869441044471</c:v>
                </c:pt>
                <c:pt idx="3">
                  <c:v>0.28985507246376813</c:v>
                </c:pt>
                <c:pt idx="4">
                  <c:v>0.3081136597055803</c:v>
                </c:pt>
                <c:pt idx="5">
                  <c:v>0.21857923497267759</c:v>
                </c:pt>
                <c:pt idx="6">
                  <c:v>0.18591680223100163</c:v>
                </c:pt>
                <c:pt idx="7">
                  <c:v>0.3188097768331562</c:v>
                </c:pt>
                <c:pt idx="8">
                  <c:v>0.20670647680293983</c:v>
                </c:pt>
                <c:pt idx="9">
                  <c:v>0.2536090518923137</c:v>
                </c:pt>
                <c:pt idx="10">
                  <c:v>0.31110246937585068</c:v>
                </c:pt>
                <c:pt idx="11">
                  <c:v>0.4447079750963534</c:v>
                </c:pt>
                <c:pt idx="12">
                  <c:v>0.46858359957401496</c:v>
                </c:pt>
                <c:pt idx="13">
                  <c:v>0.56980056980056981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0-4F6D-9771-6DEB925EE897}"/>
            </c:ext>
          </c:extLst>
        </c:ser>
        <c:ser>
          <c:idx val="3"/>
          <c:order val="3"/>
          <c:tx>
            <c:strRef>
              <c:f>Graphs!$A$44</c:f>
              <c:strCache>
                <c:ptCount val="1"/>
                <c:pt idx="0">
                  <c:v>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Graphs!$B$44:$O$44</c:f>
              <c:numCache>
                <c:formatCode>General</c:formatCode>
                <c:ptCount val="14"/>
                <c:pt idx="0">
                  <c:v>9.0826521344232511E-2</c:v>
                </c:pt>
                <c:pt idx="1">
                  <c:v>3.4952813701502966E-2</c:v>
                </c:pt>
                <c:pt idx="2">
                  <c:v>0.12239902080783352</c:v>
                </c:pt>
                <c:pt idx="3">
                  <c:v>7.9051383399209488E-2</c:v>
                </c:pt>
                <c:pt idx="4">
                  <c:v>0.22252653200958575</c:v>
                </c:pt>
                <c:pt idx="5">
                  <c:v>0.12750455373406194</c:v>
                </c:pt>
                <c:pt idx="6">
                  <c:v>0.11619800139437601</c:v>
                </c:pt>
                <c:pt idx="7">
                  <c:v>8.501594048884166E-2</c:v>
                </c:pt>
                <c:pt idx="8">
                  <c:v>9.1869545245751028E-2</c:v>
                </c:pt>
                <c:pt idx="9">
                  <c:v>5.8525165821303154E-2</c:v>
                </c:pt>
                <c:pt idx="10">
                  <c:v>0.116663426015944</c:v>
                </c:pt>
                <c:pt idx="11">
                  <c:v>2.9647198339756892E-2</c:v>
                </c:pt>
                <c:pt idx="12">
                  <c:v>4.2598509052183174E-2</c:v>
                </c:pt>
                <c:pt idx="13">
                  <c:v>6.1050061050061048E-2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0-4F6D-9771-6DEB925EE897}"/>
            </c:ext>
          </c:extLst>
        </c:ser>
        <c:ser>
          <c:idx val="4"/>
          <c:order val="4"/>
          <c:tx>
            <c:strRef>
              <c:f>Graphs!$A$45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Graphs!$B$45:$O$45</c:f>
              <c:numCache>
                <c:formatCode>General</c:formatCode>
                <c:ptCount val="14"/>
                <c:pt idx="0">
                  <c:v>0.27247956403269752</c:v>
                </c:pt>
                <c:pt idx="1">
                  <c:v>0.13981125480601186</c:v>
                </c:pt>
                <c:pt idx="2">
                  <c:v>0.48959608323133408</c:v>
                </c:pt>
                <c:pt idx="3">
                  <c:v>0.5270092226613966</c:v>
                </c:pt>
                <c:pt idx="4">
                  <c:v>0.53064019171516608</c:v>
                </c:pt>
                <c:pt idx="5">
                  <c:v>0.52823315118397085</c:v>
                </c:pt>
                <c:pt idx="6">
                  <c:v>0.81338600976063224</c:v>
                </c:pt>
                <c:pt idx="7">
                  <c:v>0.53134962805526043</c:v>
                </c:pt>
                <c:pt idx="8">
                  <c:v>1.4469453376205788</c:v>
                </c:pt>
                <c:pt idx="9">
                  <c:v>0.54623488099882944</c:v>
                </c:pt>
                <c:pt idx="10">
                  <c:v>0.44720979972778535</c:v>
                </c:pt>
                <c:pt idx="11">
                  <c:v>0.26682478505781204</c:v>
                </c:pt>
                <c:pt idx="12">
                  <c:v>0.44728434504792336</c:v>
                </c:pt>
                <c:pt idx="13">
                  <c:v>0.46805046805046807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0-4F6D-9771-6DEB925EE897}"/>
            </c:ext>
          </c:extLst>
        </c:ser>
        <c:ser>
          <c:idx val="5"/>
          <c:order val="5"/>
          <c:tx>
            <c:strRef>
              <c:f>Graphs!$A$46</c:f>
              <c:strCache>
                <c:ptCount val="1"/>
                <c:pt idx="0">
                  <c:v>relig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Graphs!$B$46:$O$46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4.0799673602611178E-2</c:v>
                </c:pt>
                <c:pt idx="3">
                  <c:v>5.2700922266139656E-2</c:v>
                </c:pt>
                <c:pt idx="4">
                  <c:v>3.4234851078397806E-2</c:v>
                </c:pt>
                <c:pt idx="5">
                  <c:v>3.6429872495446269E-2</c:v>
                </c:pt>
                <c:pt idx="6">
                  <c:v>0.11619800139437601</c:v>
                </c:pt>
                <c:pt idx="7">
                  <c:v>8.501594048884166E-2</c:v>
                </c:pt>
                <c:pt idx="8">
                  <c:v>6.8902158934313271E-2</c:v>
                </c:pt>
                <c:pt idx="9">
                  <c:v>1.9508388607101055E-2</c:v>
                </c:pt>
                <c:pt idx="10">
                  <c:v>5.8331713007971998E-2</c:v>
                </c:pt>
                <c:pt idx="11">
                  <c:v>2.9647198339756892E-2</c:v>
                </c:pt>
                <c:pt idx="12">
                  <c:v>4.2598509052183174E-2</c:v>
                </c:pt>
                <c:pt idx="13">
                  <c:v>0.1628001628001628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10-4F6D-9771-6DEB925EE897}"/>
            </c:ext>
          </c:extLst>
        </c:ser>
        <c:ser>
          <c:idx val="6"/>
          <c:order val="6"/>
          <c:tx>
            <c:strRef>
              <c:f>Graphs!$A$47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Graphs!$B$47:$O$47</c:f>
              <c:numCache>
                <c:formatCode>General</c:formatCode>
                <c:ptCount val="14"/>
                <c:pt idx="0">
                  <c:v>0</c:v>
                </c:pt>
                <c:pt idx="1">
                  <c:v>0.10485844110450893</c:v>
                </c:pt>
                <c:pt idx="2">
                  <c:v>0.12239902080783352</c:v>
                </c:pt>
                <c:pt idx="3">
                  <c:v>0.23715415019762848</c:v>
                </c:pt>
                <c:pt idx="4">
                  <c:v>5.1352276617596719E-2</c:v>
                </c:pt>
                <c:pt idx="5">
                  <c:v>0.12750455373406194</c:v>
                </c:pt>
                <c:pt idx="6">
                  <c:v>9.2958401115500813E-2</c:v>
                </c:pt>
                <c:pt idx="7">
                  <c:v>4.250797024442083E-2</c:v>
                </c:pt>
                <c:pt idx="8">
                  <c:v>0.13780431786862654</c:v>
                </c:pt>
                <c:pt idx="9">
                  <c:v>5.8525165821303154E-2</c:v>
                </c:pt>
                <c:pt idx="10">
                  <c:v>0.13610733035193467</c:v>
                </c:pt>
                <c:pt idx="11">
                  <c:v>2.9647198339756892E-2</c:v>
                </c:pt>
                <c:pt idx="12">
                  <c:v>4.2598509052183174E-2</c:v>
                </c:pt>
                <c:pt idx="13">
                  <c:v>8.1400081400081398E-2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0-4F6D-9771-6DEB925EE897}"/>
            </c:ext>
          </c:extLst>
        </c:ser>
        <c:ser>
          <c:idx val="7"/>
          <c:order val="7"/>
          <c:tx>
            <c:strRef>
              <c:f>Graphs!$A$48</c:f>
              <c:strCache>
                <c:ptCount val="1"/>
                <c:pt idx="0">
                  <c:v>family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Graphs!$B$48:$O$48</c:f>
              <c:numCache>
                <c:formatCode>General</c:formatCode>
                <c:ptCount val="14"/>
                <c:pt idx="0">
                  <c:v>4.5413260672116255E-2</c:v>
                </c:pt>
                <c:pt idx="1">
                  <c:v>0</c:v>
                </c:pt>
                <c:pt idx="2">
                  <c:v>8.1599347205222356E-2</c:v>
                </c:pt>
                <c:pt idx="3">
                  <c:v>5.2700922266139656E-2</c:v>
                </c:pt>
                <c:pt idx="4">
                  <c:v>0.13693940431359122</c:v>
                </c:pt>
                <c:pt idx="5">
                  <c:v>5.4644808743169397E-2</c:v>
                </c:pt>
                <c:pt idx="6">
                  <c:v>2.3239600278875203E-2</c:v>
                </c:pt>
                <c:pt idx="7">
                  <c:v>2.1253985122210415E-2</c:v>
                </c:pt>
                <c:pt idx="8">
                  <c:v>9.1869545245751028E-2</c:v>
                </c:pt>
                <c:pt idx="9">
                  <c:v>3.901677721420211E-2</c:v>
                </c:pt>
                <c:pt idx="10">
                  <c:v>3.8887808671981335E-2</c:v>
                </c:pt>
                <c:pt idx="11">
                  <c:v>5.9294396679513785E-2</c:v>
                </c:pt>
                <c:pt idx="12">
                  <c:v>2.1299254526091587E-2</c:v>
                </c:pt>
                <c:pt idx="13">
                  <c:v>4.0700040700040699E-2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10-4F6D-9771-6DEB925EE897}"/>
            </c:ext>
          </c:extLst>
        </c:ser>
        <c:ser>
          <c:idx val="8"/>
          <c:order val="8"/>
          <c:tx>
            <c:strRef>
              <c:f>Graphs!$A$49</c:f>
              <c:strCache>
                <c:ptCount val="1"/>
                <c:pt idx="0">
                  <c:v>friend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Graphs!$B$49:$O$49</c:f>
              <c:numCache>
                <c:formatCode>General</c:formatCode>
                <c:ptCount val="14"/>
                <c:pt idx="0">
                  <c:v>0.13623978201634876</c:v>
                </c:pt>
                <c:pt idx="1">
                  <c:v>0.10485844110450893</c:v>
                </c:pt>
                <c:pt idx="2">
                  <c:v>8.1599347205222356E-2</c:v>
                </c:pt>
                <c:pt idx="3">
                  <c:v>2.6350461133069828E-2</c:v>
                </c:pt>
                <c:pt idx="4">
                  <c:v>0.10270455323519344</c:v>
                </c:pt>
                <c:pt idx="5">
                  <c:v>7.2859744990892539E-2</c:v>
                </c:pt>
                <c:pt idx="6">
                  <c:v>0.13943760167325123</c:v>
                </c:pt>
                <c:pt idx="7">
                  <c:v>0.1275239107332625</c:v>
                </c:pt>
                <c:pt idx="8">
                  <c:v>4.5934772622875514E-2</c:v>
                </c:pt>
                <c:pt idx="9">
                  <c:v>7.803355442840422E-2</c:v>
                </c:pt>
                <c:pt idx="10">
                  <c:v>7.7775617343962669E-2</c:v>
                </c:pt>
                <c:pt idx="11">
                  <c:v>8.8941595019270681E-2</c:v>
                </c:pt>
                <c:pt idx="12">
                  <c:v>8.5197018104366348E-2</c:v>
                </c:pt>
                <c:pt idx="13">
                  <c:v>6.1050061050061048E-2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10-4F6D-9771-6DEB925EE897}"/>
            </c:ext>
          </c:extLst>
        </c:ser>
        <c:ser>
          <c:idx val="9"/>
          <c:order val="9"/>
          <c:tx>
            <c:strRef>
              <c:f>Graphs!$A$50</c:f>
              <c:strCache>
                <c:ptCount val="1"/>
                <c:pt idx="0">
                  <c:v>humans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Graphs!$B$50:$O$50</c:f>
              <c:numCache>
                <c:formatCode>General</c:formatCode>
                <c:ptCount val="14"/>
                <c:pt idx="0">
                  <c:v>4.5413260672116255E-2</c:v>
                </c:pt>
                <c:pt idx="1">
                  <c:v>0.10485844110450893</c:v>
                </c:pt>
                <c:pt idx="2">
                  <c:v>0.24479804161566704</c:v>
                </c:pt>
                <c:pt idx="3">
                  <c:v>0.34255599472990778</c:v>
                </c:pt>
                <c:pt idx="4">
                  <c:v>0.32523108524477923</c:v>
                </c:pt>
                <c:pt idx="5">
                  <c:v>0.30965391621129323</c:v>
                </c:pt>
                <c:pt idx="6">
                  <c:v>0.32535440390425285</c:v>
                </c:pt>
                <c:pt idx="7">
                  <c:v>0.4038257173219979</c:v>
                </c:pt>
                <c:pt idx="8">
                  <c:v>0.25264124942581534</c:v>
                </c:pt>
                <c:pt idx="9">
                  <c:v>0.27311744049941472</c:v>
                </c:pt>
                <c:pt idx="10">
                  <c:v>0.40832199105580402</c:v>
                </c:pt>
                <c:pt idx="11">
                  <c:v>0.35576638007708272</c:v>
                </c:pt>
                <c:pt idx="12">
                  <c:v>0.362087326943557</c:v>
                </c:pt>
                <c:pt idx="13">
                  <c:v>0.40700040700040696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10-4F6D-9771-6DEB925EE897}"/>
            </c:ext>
          </c:extLst>
        </c:ser>
        <c:ser>
          <c:idx val="10"/>
          <c:order val="10"/>
          <c:tx>
            <c:strRef>
              <c:f>Graphs!$A$51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Graphs!$B$51:$O$51</c:f>
              <c:numCache>
                <c:formatCode>General</c:formatCode>
                <c:ptCount val="14"/>
                <c:pt idx="0">
                  <c:v>0.13623978201634876</c:v>
                </c:pt>
                <c:pt idx="1">
                  <c:v>0.17476406850751486</c:v>
                </c:pt>
                <c:pt idx="2">
                  <c:v>0.16319869441044471</c:v>
                </c:pt>
                <c:pt idx="3">
                  <c:v>0.39525691699604742</c:v>
                </c:pt>
                <c:pt idx="4">
                  <c:v>0.66757959602875727</c:v>
                </c:pt>
                <c:pt idx="5">
                  <c:v>0.29143897996357016</c:v>
                </c:pt>
                <c:pt idx="6">
                  <c:v>0.62746920752963053</c:v>
                </c:pt>
                <c:pt idx="7">
                  <c:v>0.38257173219978746</c:v>
                </c:pt>
                <c:pt idx="8">
                  <c:v>0.22967386311437757</c:v>
                </c:pt>
                <c:pt idx="9">
                  <c:v>0.37065938353492001</c:v>
                </c:pt>
                <c:pt idx="10">
                  <c:v>0.13610733035193467</c:v>
                </c:pt>
                <c:pt idx="11">
                  <c:v>5.9294396679513785E-2</c:v>
                </c:pt>
                <c:pt idx="12">
                  <c:v>0.1703940362087327</c:v>
                </c:pt>
                <c:pt idx="13">
                  <c:v>0.22385022385022385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10-4F6D-9771-6DEB925E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03567"/>
        <c:axId val="1288251759"/>
      </c:lineChart>
      <c:dateAx>
        <c:axId val="12895035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51759"/>
        <c:crosses val="autoZero"/>
        <c:auto val="1"/>
        <c:lblOffset val="100"/>
        <c:baseTimeUnit val="days"/>
      </c:dateAx>
      <c:valAx>
        <c:axId val="12882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0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106680</xdr:colOff>
      <xdr:row>0</xdr:row>
      <xdr:rowOff>133350</xdr:rowOff>
    </xdr:from>
    <xdr:to>
      <xdr:col>27</xdr:col>
      <xdr:colOff>411480</xdr:colOff>
      <xdr:row>15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8EC50-ABC7-49F1-9BD3-F1044038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16</xdr:row>
      <xdr:rowOff>72390</xdr:rowOff>
    </xdr:from>
    <xdr:to>
      <xdr:col>27</xdr:col>
      <xdr:colOff>533400</xdr:colOff>
      <xdr:row>31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1E5730-BC8F-4931-ABDD-696894ED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236220</xdr:colOff>
      <xdr:row>31</xdr:row>
      <xdr:rowOff>140970</xdr:rowOff>
    </xdr:from>
    <xdr:to>
      <xdr:col>27</xdr:col>
      <xdr:colOff>541020</xdr:colOff>
      <xdr:row>46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D609DF-0867-4C96-9AAB-CECD2788D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228600</xdr:colOff>
      <xdr:row>47</xdr:row>
      <xdr:rowOff>102870</xdr:rowOff>
    </xdr:from>
    <xdr:to>
      <xdr:col>27</xdr:col>
      <xdr:colOff>533400</xdr:colOff>
      <xdr:row>62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06E67E-264C-4253-9041-91CDC781C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</xdr:colOff>
      <xdr:row>52</xdr:row>
      <xdr:rowOff>163830</xdr:rowOff>
    </xdr:from>
    <xdr:to>
      <xdr:col>15</xdr:col>
      <xdr:colOff>350520</xdr:colOff>
      <xdr:row>67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50E09B-9199-4E02-BEB6-FA597EFF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137160</xdr:colOff>
      <xdr:row>70</xdr:row>
      <xdr:rowOff>26670</xdr:rowOff>
    </xdr:from>
    <xdr:to>
      <xdr:col>15</xdr:col>
      <xdr:colOff>441960</xdr:colOff>
      <xdr:row>85</xdr:row>
      <xdr:rowOff>26670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9F0763-F17B-4AD3-89E6-F5864475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3CA3-4F6B-40CC-8AD2-E0C70A56832B}">
  <dimension ref="A1:V67"/>
  <sheetViews>
    <sheetView workbookViewId="0">
      <selection activeCell="Q1" sqref="Q1:Q1048576"/>
    </sheetView>
  </sheetViews>
  <sheetFormatPr defaultRowHeight="14.4" x14ac:dyDescent="0.3"/>
  <cols>
    <col min="22" max="22" width="8.88671875" style="9"/>
  </cols>
  <sheetData>
    <row r="1" spans="1:17" ht="15" thickBot="1" x14ac:dyDescent="0.35">
      <c r="B1" s="12">
        <v>43883</v>
      </c>
      <c r="C1" s="12">
        <v>43890</v>
      </c>
      <c r="D1" s="13">
        <v>43897</v>
      </c>
      <c r="E1" s="13">
        <v>43904</v>
      </c>
      <c r="F1" s="2">
        <v>43911</v>
      </c>
      <c r="G1" s="2">
        <v>43918</v>
      </c>
      <c r="H1" s="2">
        <v>43925</v>
      </c>
      <c r="I1" s="2">
        <v>43932</v>
      </c>
      <c r="J1" s="2">
        <v>43939</v>
      </c>
      <c r="K1" s="2">
        <v>43946</v>
      </c>
      <c r="L1" s="2">
        <v>43953</v>
      </c>
      <c r="M1" s="2">
        <v>43960</v>
      </c>
      <c r="N1" s="2">
        <v>43967</v>
      </c>
      <c r="O1" s="2">
        <v>43976</v>
      </c>
      <c r="Q1" t="s">
        <v>65</v>
      </c>
    </row>
    <row r="2" spans="1:17" ht="15" thickBot="1" x14ac:dyDescent="0.35">
      <c r="A2" t="s">
        <v>0</v>
      </c>
      <c r="B2" s="6">
        <v>20</v>
      </c>
      <c r="C2" s="6">
        <v>21</v>
      </c>
      <c r="D2" s="6">
        <v>26</v>
      </c>
      <c r="E2" s="11">
        <v>46</v>
      </c>
      <c r="F2" s="6">
        <v>89</v>
      </c>
      <c r="G2" s="6">
        <v>72</v>
      </c>
      <c r="H2" s="6">
        <v>50</v>
      </c>
      <c r="I2" s="6">
        <v>48</v>
      </c>
      <c r="J2" s="6">
        <v>51</v>
      </c>
      <c r="K2" s="6">
        <v>44</v>
      </c>
      <c r="L2" s="6">
        <v>49</v>
      </c>
      <c r="M2" s="6">
        <v>45</v>
      </c>
      <c r="N2" s="6">
        <v>53</v>
      </c>
      <c r="O2" s="6">
        <v>49</v>
      </c>
      <c r="Q2">
        <v>663</v>
      </c>
    </row>
    <row r="3" spans="1:17" ht="15" thickBot="1" x14ac:dyDescent="0.35">
      <c r="A3" t="s">
        <v>1</v>
      </c>
      <c r="B3">
        <v>44</v>
      </c>
      <c r="C3">
        <v>64</v>
      </c>
      <c r="D3">
        <v>34</v>
      </c>
      <c r="E3" s="11">
        <v>44</v>
      </c>
      <c r="F3">
        <v>66</v>
      </c>
      <c r="G3">
        <v>70</v>
      </c>
      <c r="H3">
        <v>48</v>
      </c>
      <c r="I3">
        <v>69</v>
      </c>
      <c r="J3">
        <v>41</v>
      </c>
      <c r="K3">
        <v>71</v>
      </c>
      <c r="L3">
        <v>76</v>
      </c>
      <c r="M3">
        <v>57</v>
      </c>
      <c r="N3">
        <v>58</v>
      </c>
      <c r="O3" s="6">
        <v>62</v>
      </c>
      <c r="Q3">
        <v>804</v>
      </c>
    </row>
    <row r="4" spans="1:17" ht="15" thickBot="1" x14ac:dyDescent="0.35">
      <c r="A4" t="s">
        <v>2</v>
      </c>
      <c r="B4">
        <v>82</v>
      </c>
      <c r="C4">
        <v>79</v>
      </c>
      <c r="D4">
        <v>72</v>
      </c>
      <c r="E4" s="11">
        <v>109</v>
      </c>
      <c r="F4">
        <v>150</v>
      </c>
      <c r="G4">
        <v>131</v>
      </c>
      <c r="H4">
        <v>125</v>
      </c>
      <c r="I4">
        <v>108</v>
      </c>
      <c r="J4">
        <v>112</v>
      </c>
      <c r="K4">
        <v>113</v>
      </c>
      <c r="L4">
        <v>129</v>
      </c>
      <c r="M4">
        <v>89</v>
      </c>
      <c r="N4">
        <v>128</v>
      </c>
      <c r="O4" s="6">
        <v>139</v>
      </c>
      <c r="Q4">
        <v>1566</v>
      </c>
    </row>
    <row r="5" spans="1:17" ht="15" thickBot="1" x14ac:dyDescent="0.35">
      <c r="A5" t="s">
        <v>3</v>
      </c>
      <c r="B5">
        <v>11</v>
      </c>
      <c r="C5">
        <v>12</v>
      </c>
      <c r="D5">
        <v>7</v>
      </c>
      <c r="E5" s="11">
        <v>18</v>
      </c>
      <c r="F5">
        <v>20</v>
      </c>
      <c r="G5">
        <v>17</v>
      </c>
      <c r="H5">
        <v>18</v>
      </c>
      <c r="I5">
        <v>12</v>
      </c>
      <c r="J5">
        <v>12</v>
      </c>
      <c r="K5">
        <v>22</v>
      </c>
      <c r="L5">
        <v>29</v>
      </c>
      <c r="M5">
        <v>10</v>
      </c>
      <c r="N5">
        <v>14</v>
      </c>
      <c r="O5" s="6">
        <v>29</v>
      </c>
      <c r="Q5">
        <v>231</v>
      </c>
    </row>
    <row r="6" spans="1:17" ht="15" thickBot="1" x14ac:dyDescent="0.35">
      <c r="A6" t="s">
        <v>4</v>
      </c>
      <c r="B6">
        <v>0</v>
      </c>
      <c r="C6">
        <v>6</v>
      </c>
      <c r="D6">
        <v>5</v>
      </c>
      <c r="E6" s="9">
        <v>5</v>
      </c>
      <c r="F6">
        <v>11</v>
      </c>
      <c r="G6">
        <v>9</v>
      </c>
      <c r="H6">
        <v>7</v>
      </c>
      <c r="I6">
        <v>5</v>
      </c>
      <c r="J6">
        <v>6</v>
      </c>
      <c r="K6">
        <v>6</v>
      </c>
      <c r="L6">
        <v>1</v>
      </c>
      <c r="M6">
        <v>2</v>
      </c>
      <c r="N6">
        <v>4</v>
      </c>
      <c r="O6" s="6">
        <v>8</v>
      </c>
      <c r="Q6">
        <v>75</v>
      </c>
    </row>
    <row r="7" spans="1:17" ht="15" thickBot="1" x14ac:dyDescent="0.35">
      <c r="A7" t="s">
        <v>5</v>
      </c>
      <c r="B7">
        <v>59</v>
      </c>
      <c r="C7">
        <v>79</v>
      </c>
      <c r="D7">
        <v>74</v>
      </c>
      <c r="E7" s="9">
        <v>129</v>
      </c>
      <c r="F7">
        <v>193</v>
      </c>
      <c r="G7">
        <v>203</v>
      </c>
      <c r="H7">
        <v>146</v>
      </c>
      <c r="I7">
        <v>157</v>
      </c>
      <c r="J7">
        <v>129</v>
      </c>
      <c r="K7">
        <v>200</v>
      </c>
      <c r="L7">
        <v>144</v>
      </c>
      <c r="M7">
        <v>107</v>
      </c>
      <c r="N7">
        <v>168</v>
      </c>
      <c r="O7" s="5">
        <v>160</v>
      </c>
      <c r="Q7">
        <v>1948</v>
      </c>
    </row>
    <row r="8" spans="1:17" ht="15" thickBot="1" x14ac:dyDescent="0.35">
      <c r="A8" t="s">
        <v>6</v>
      </c>
      <c r="B8">
        <v>1</v>
      </c>
      <c r="C8">
        <v>0</v>
      </c>
      <c r="D8">
        <v>0</v>
      </c>
      <c r="E8" s="9">
        <v>1</v>
      </c>
      <c r="F8">
        <v>3</v>
      </c>
      <c r="G8">
        <v>2</v>
      </c>
      <c r="H8">
        <v>4</v>
      </c>
      <c r="I8">
        <v>3</v>
      </c>
      <c r="J8">
        <v>1</v>
      </c>
      <c r="K8">
        <v>2</v>
      </c>
      <c r="L8">
        <v>1</v>
      </c>
      <c r="M8">
        <v>1</v>
      </c>
      <c r="N8">
        <v>2</v>
      </c>
      <c r="O8" s="6">
        <v>1</v>
      </c>
      <c r="Q8">
        <v>22</v>
      </c>
    </row>
    <row r="9" spans="1:17" ht="15" thickBot="1" x14ac:dyDescent="0.35">
      <c r="A9" t="s">
        <v>7</v>
      </c>
      <c r="B9">
        <v>84</v>
      </c>
      <c r="C9">
        <v>125</v>
      </c>
      <c r="D9">
        <v>103</v>
      </c>
      <c r="E9" s="9">
        <v>158</v>
      </c>
      <c r="F9">
        <v>209</v>
      </c>
      <c r="G9">
        <v>206</v>
      </c>
      <c r="H9">
        <v>153</v>
      </c>
      <c r="I9">
        <v>186</v>
      </c>
      <c r="J9">
        <v>173</v>
      </c>
      <c r="K9">
        <v>240</v>
      </c>
      <c r="L9">
        <v>186</v>
      </c>
      <c r="M9">
        <v>127</v>
      </c>
      <c r="N9">
        <v>170</v>
      </c>
      <c r="O9" s="5">
        <v>179</v>
      </c>
      <c r="Q9">
        <v>2299</v>
      </c>
    </row>
    <row r="10" spans="1:17" ht="15" thickBot="1" x14ac:dyDescent="0.35">
      <c r="A10" t="s">
        <v>8</v>
      </c>
      <c r="B10">
        <v>4</v>
      </c>
      <c r="C10">
        <v>6</v>
      </c>
      <c r="D10">
        <v>9</v>
      </c>
      <c r="E10" s="9">
        <v>20</v>
      </c>
      <c r="F10">
        <v>57</v>
      </c>
      <c r="G10">
        <v>22</v>
      </c>
      <c r="H10">
        <v>36</v>
      </c>
      <c r="I10">
        <v>29</v>
      </c>
      <c r="J10">
        <v>13</v>
      </c>
      <c r="K10">
        <v>20</v>
      </c>
      <c r="L10">
        <v>16</v>
      </c>
      <c r="M10">
        <v>5</v>
      </c>
      <c r="N10">
        <v>16</v>
      </c>
      <c r="O10" s="6">
        <v>24</v>
      </c>
      <c r="Q10">
        <v>277</v>
      </c>
    </row>
    <row r="11" spans="1:17" ht="15" thickBot="1" x14ac:dyDescent="0.35">
      <c r="A11" t="s">
        <v>9</v>
      </c>
      <c r="B11">
        <v>0</v>
      </c>
      <c r="C11">
        <v>0</v>
      </c>
      <c r="D11">
        <v>2</v>
      </c>
      <c r="E11" s="9">
        <v>3</v>
      </c>
      <c r="F11">
        <v>11</v>
      </c>
      <c r="G11">
        <v>5</v>
      </c>
      <c r="H11">
        <v>2</v>
      </c>
      <c r="I11">
        <v>8</v>
      </c>
      <c r="J11">
        <v>1</v>
      </c>
      <c r="K11">
        <v>1</v>
      </c>
      <c r="L11">
        <v>2</v>
      </c>
      <c r="M11">
        <v>0</v>
      </c>
      <c r="N11">
        <v>1</v>
      </c>
      <c r="O11" s="6">
        <v>8</v>
      </c>
      <c r="Q11">
        <v>44</v>
      </c>
    </row>
    <row r="12" spans="1:17" x14ac:dyDescent="0.3">
      <c r="A12" t="s">
        <v>10</v>
      </c>
      <c r="B12">
        <v>6</v>
      </c>
      <c r="C12">
        <v>16</v>
      </c>
      <c r="D12">
        <v>7</v>
      </c>
      <c r="E12" s="9">
        <v>27</v>
      </c>
      <c r="F12">
        <v>35</v>
      </c>
      <c r="G12">
        <v>41</v>
      </c>
      <c r="H12">
        <v>27</v>
      </c>
      <c r="I12">
        <v>35</v>
      </c>
      <c r="J12">
        <v>26</v>
      </c>
      <c r="K12">
        <v>22</v>
      </c>
      <c r="L12">
        <v>39</v>
      </c>
      <c r="M12">
        <v>20</v>
      </c>
      <c r="N12">
        <v>27</v>
      </c>
      <c r="O12">
        <v>31</v>
      </c>
      <c r="Q12">
        <v>359</v>
      </c>
    </row>
    <row r="13" spans="1:17" x14ac:dyDescent="0.3">
      <c r="A13" t="s">
        <v>11</v>
      </c>
      <c r="B13">
        <v>19</v>
      </c>
      <c r="C13">
        <v>25</v>
      </c>
      <c r="D13">
        <v>17</v>
      </c>
      <c r="E13" s="9">
        <v>33</v>
      </c>
      <c r="F13">
        <v>48</v>
      </c>
      <c r="G13">
        <v>50</v>
      </c>
      <c r="H13">
        <v>36</v>
      </c>
      <c r="I13">
        <v>25</v>
      </c>
      <c r="J13">
        <v>38</v>
      </c>
      <c r="K13">
        <v>40</v>
      </c>
      <c r="L13">
        <v>36</v>
      </c>
      <c r="M13">
        <v>33</v>
      </c>
      <c r="N13">
        <v>48</v>
      </c>
      <c r="O13">
        <v>31</v>
      </c>
      <c r="Q13">
        <v>479</v>
      </c>
    </row>
    <row r="14" spans="1:17" x14ac:dyDescent="0.3">
      <c r="A14" t="s">
        <v>12</v>
      </c>
      <c r="B14">
        <v>123</v>
      </c>
      <c r="C14">
        <v>158</v>
      </c>
      <c r="D14">
        <v>140</v>
      </c>
      <c r="E14" s="10">
        <v>230</v>
      </c>
      <c r="F14">
        <v>366</v>
      </c>
      <c r="G14">
        <v>353</v>
      </c>
      <c r="H14">
        <v>260</v>
      </c>
      <c r="I14">
        <v>271</v>
      </c>
      <c r="J14">
        <v>257</v>
      </c>
      <c r="K14">
        <v>289</v>
      </c>
      <c r="L14">
        <v>310</v>
      </c>
      <c r="M14">
        <v>190</v>
      </c>
      <c r="N14">
        <v>269</v>
      </c>
      <c r="O14" s="7">
        <v>268</v>
      </c>
      <c r="Q14">
        <v>3484</v>
      </c>
    </row>
    <row r="15" spans="1:17" x14ac:dyDescent="0.3">
      <c r="A15" t="s">
        <v>13</v>
      </c>
      <c r="B15">
        <v>37</v>
      </c>
      <c r="C15">
        <v>52</v>
      </c>
      <c r="D15">
        <v>56</v>
      </c>
      <c r="E15" s="9">
        <v>72</v>
      </c>
      <c r="F15">
        <v>110</v>
      </c>
      <c r="G15">
        <v>99</v>
      </c>
      <c r="H15">
        <v>74</v>
      </c>
      <c r="I15">
        <v>80</v>
      </c>
      <c r="J15">
        <v>67</v>
      </c>
      <c r="K15">
        <v>110</v>
      </c>
      <c r="L15">
        <v>114</v>
      </c>
      <c r="M15">
        <v>80</v>
      </c>
      <c r="N15">
        <v>84</v>
      </c>
      <c r="O15">
        <v>82</v>
      </c>
      <c r="Q15">
        <v>1117</v>
      </c>
    </row>
    <row r="16" spans="1:17" x14ac:dyDescent="0.3">
      <c r="A16" t="s">
        <v>14</v>
      </c>
      <c r="B16">
        <v>0</v>
      </c>
      <c r="C16">
        <v>3</v>
      </c>
      <c r="D16">
        <v>3</v>
      </c>
      <c r="E16" s="9">
        <v>9</v>
      </c>
      <c r="F16">
        <v>3</v>
      </c>
      <c r="G16">
        <v>7</v>
      </c>
      <c r="H16">
        <v>4</v>
      </c>
      <c r="I16">
        <v>2</v>
      </c>
      <c r="J16">
        <v>6</v>
      </c>
      <c r="K16">
        <v>3</v>
      </c>
      <c r="L16">
        <v>7</v>
      </c>
      <c r="M16">
        <v>1</v>
      </c>
      <c r="N16">
        <v>2</v>
      </c>
      <c r="O16">
        <v>4</v>
      </c>
      <c r="Q16">
        <v>54</v>
      </c>
    </row>
    <row r="17" spans="1:17" x14ac:dyDescent="0.3">
      <c r="A17" t="s">
        <v>15</v>
      </c>
      <c r="B17">
        <v>12</v>
      </c>
      <c r="C17">
        <v>12</v>
      </c>
      <c r="D17">
        <v>14</v>
      </c>
      <c r="E17" s="9">
        <v>30</v>
      </c>
      <c r="F17">
        <v>33</v>
      </c>
      <c r="G17">
        <v>27</v>
      </c>
      <c r="H17">
        <v>21</v>
      </c>
      <c r="I17">
        <v>28</v>
      </c>
      <c r="J17">
        <v>30</v>
      </c>
      <c r="K17">
        <v>36</v>
      </c>
      <c r="L17">
        <v>32</v>
      </c>
      <c r="M17">
        <v>20</v>
      </c>
      <c r="N17">
        <v>22</v>
      </c>
      <c r="O17">
        <v>30</v>
      </c>
      <c r="Q17">
        <v>347</v>
      </c>
    </row>
    <row r="18" spans="1:17" x14ac:dyDescent="0.3">
      <c r="A18" t="s">
        <v>16</v>
      </c>
      <c r="B18">
        <v>12</v>
      </c>
      <c r="C18">
        <v>21</v>
      </c>
      <c r="D18">
        <v>19</v>
      </c>
      <c r="E18" s="9">
        <v>22</v>
      </c>
      <c r="F18">
        <v>26</v>
      </c>
      <c r="G18">
        <v>27</v>
      </c>
      <c r="H18">
        <v>12</v>
      </c>
      <c r="I18">
        <v>34</v>
      </c>
      <c r="J18">
        <v>17</v>
      </c>
      <c r="K18">
        <v>31</v>
      </c>
      <c r="L18">
        <v>31</v>
      </c>
      <c r="M18">
        <v>17</v>
      </c>
      <c r="N18">
        <v>29</v>
      </c>
      <c r="O18">
        <v>31</v>
      </c>
      <c r="Q18">
        <v>329</v>
      </c>
    </row>
    <row r="19" spans="1:17" x14ac:dyDescent="0.3">
      <c r="A19" t="s">
        <v>17</v>
      </c>
      <c r="B19">
        <v>1</v>
      </c>
      <c r="C19">
        <v>0</v>
      </c>
      <c r="D19">
        <v>2</v>
      </c>
      <c r="E19" s="9">
        <v>2</v>
      </c>
      <c r="F19">
        <v>8</v>
      </c>
      <c r="G19">
        <v>3</v>
      </c>
      <c r="H19">
        <v>1</v>
      </c>
      <c r="I19">
        <v>1</v>
      </c>
      <c r="J19">
        <v>4</v>
      </c>
      <c r="K19">
        <v>2</v>
      </c>
      <c r="L19">
        <v>2</v>
      </c>
      <c r="M19">
        <v>2</v>
      </c>
      <c r="N19">
        <v>1</v>
      </c>
      <c r="O19">
        <v>2</v>
      </c>
      <c r="Q19">
        <v>31</v>
      </c>
    </row>
    <row r="20" spans="1:17" x14ac:dyDescent="0.3">
      <c r="A20" t="s">
        <v>18</v>
      </c>
      <c r="B20">
        <v>0</v>
      </c>
      <c r="C20">
        <v>2</v>
      </c>
      <c r="D20">
        <v>5</v>
      </c>
      <c r="E20" s="9">
        <v>2</v>
      </c>
      <c r="F20">
        <v>10</v>
      </c>
      <c r="G20">
        <v>13</v>
      </c>
      <c r="H20">
        <v>8</v>
      </c>
      <c r="I20">
        <v>5</v>
      </c>
      <c r="J20">
        <v>3</v>
      </c>
      <c r="K20">
        <v>8</v>
      </c>
      <c r="L20">
        <v>8</v>
      </c>
      <c r="M20">
        <v>5</v>
      </c>
      <c r="N20">
        <v>3</v>
      </c>
      <c r="O20">
        <v>6</v>
      </c>
      <c r="Q20">
        <v>78</v>
      </c>
    </row>
    <row r="21" spans="1:17" x14ac:dyDescent="0.3">
      <c r="A21" t="s">
        <v>19</v>
      </c>
      <c r="B21">
        <v>6</v>
      </c>
      <c r="C21">
        <v>3</v>
      </c>
      <c r="D21">
        <v>0</v>
      </c>
      <c r="E21" s="9">
        <v>3</v>
      </c>
      <c r="F21">
        <v>8</v>
      </c>
      <c r="G21">
        <v>4</v>
      </c>
      <c r="H21">
        <v>1</v>
      </c>
      <c r="I21">
        <v>3</v>
      </c>
      <c r="J21">
        <v>5</v>
      </c>
      <c r="K21">
        <v>4</v>
      </c>
      <c r="L21">
        <v>3</v>
      </c>
      <c r="M21">
        <v>1</v>
      </c>
      <c r="N21">
        <v>0</v>
      </c>
      <c r="O21">
        <v>3</v>
      </c>
      <c r="Q21">
        <v>44</v>
      </c>
    </row>
    <row r="22" spans="1:17" x14ac:dyDescent="0.3">
      <c r="A22" t="s">
        <v>20</v>
      </c>
      <c r="B22">
        <v>3</v>
      </c>
      <c r="C22">
        <v>3</v>
      </c>
      <c r="D22">
        <v>2</v>
      </c>
      <c r="E22" s="9">
        <v>1</v>
      </c>
      <c r="F22">
        <v>6</v>
      </c>
      <c r="G22">
        <v>4</v>
      </c>
      <c r="H22">
        <v>6</v>
      </c>
      <c r="I22">
        <v>6</v>
      </c>
      <c r="J22">
        <v>2</v>
      </c>
      <c r="K22">
        <v>4</v>
      </c>
      <c r="L22">
        <v>4</v>
      </c>
      <c r="M22">
        <v>3</v>
      </c>
      <c r="N22">
        <v>4</v>
      </c>
      <c r="O22">
        <v>3</v>
      </c>
      <c r="Q22">
        <v>51</v>
      </c>
    </row>
    <row r="23" spans="1:17" x14ac:dyDescent="0.3">
      <c r="A23" t="s">
        <v>21</v>
      </c>
      <c r="B23" s="10">
        <v>473</v>
      </c>
      <c r="C23" s="10">
        <v>649</v>
      </c>
      <c r="D23" s="10">
        <v>532</v>
      </c>
      <c r="E23" s="10">
        <v>817</v>
      </c>
      <c r="F23" s="7">
        <v>1207</v>
      </c>
      <c r="G23" s="7">
        <v>1209</v>
      </c>
      <c r="H23" s="7">
        <v>910</v>
      </c>
      <c r="I23" s="7">
        <v>1022</v>
      </c>
      <c r="J23" s="7">
        <v>920</v>
      </c>
      <c r="K23" s="7">
        <v>1180</v>
      </c>
      <c r="L23" s="7">
        <v>1110</v>
      </c>
      <c r="M23" s="7">
        <v>736</v>
      </c>
      <c r="N23" s="7">
        <v>1042</v>
      </c>
      <c r="O23" s="7">
        <v>1045</v>
      </c>
      <c r="Q23">
        <v>12852</v>
      </c>
    </row>
    <row r="24" spans="1:17" x14ac:dyDescent="0.3">
      <c r="A24" t="s">
        <v>22</v>
      </c>
      <c r="B24">
        <v>14</v>
      </c>
      <c r="C24">
        <v>17</v>
      </c>
      <c r="D24">
        <v>23</v>
      </c>
      <c r="E24" s="9">
        <v>35</v>
      </c>
      <c r="F24">
        <v>34</v>
      </c>
      <c r="G24">
        <v>40</v>
      </c>
      <c r="H24">
        <v>21</v>
      </c>
      <c r="I24">
        <v>24</v>
      </c>
      <c r="J24">
        <v>23</v>
      </c>
      <c r="K24">
        <v>41</v>
      </c>
      <c r="L24">
        <v>25</v>
      </c>
      <c r="M24">
        <v>18</v>
      </c>
      <c r="N24">
        <v>34</v>
      </c>
      <c r="O24">
        <v>35</v>
      </c>
      <c r="Q24">
        <v>384</v>
      </c>
    </row>
    <row r="25" spans="1:17" x14ac:dyDescent="0.3">
      <c r="A25" t="s">
        <v>23</v>
      </c>
      <c r="B25">
        <v>3</v>
      </c>
      <c r="C25">
        <v>5</v>
      </c>
      <c r="D25">
        <v>4</v>
      </c>
      <c r="E25" s="9">
        <v>15</v>
      </c>
      <c r="F25">
        <v>39</v>
      </c>
      <c r="G25">
        <v>16</v>
      </c>
      <c r="H25">
        <v>27</v>
      </c>
      <c r="I25">
        <v>18</v>
      </c>
      <c r="J25">
        <v>10</v>
      </c>
      <c r="K25">
        <v>19</v>
      </c>
      <c r="L25">
        <v>7</v>
      </c>
      <c r="M25">
        <v>2</v>
      </c>
      <c r="N25">
        <v>8</v>
      </c>
      <c r="O25">
        <v>11</v>
      </c>
      <c r="Q25">
        <v>184</v>
      </c>
    </row>
    <row r="26" spans="1:17" x14ac:dyDescent="0.3">
      <c r="A26" t="s">
        <v>24</v>
      </c>
      <c r="B26">
        <v>3</v>
      </c>
      <c r="C26">
        <v>8</v>
      </c>
      <c r="D26">
        <v>3</v>
      </c>
      <c r="E26" s="9">
        <v>3</v>
      </c>
      <c r="F26">
        <v>13</v>
      </c>
      <c r="G26">
        <v>11</v>
      </c>
      <c r="H26">
        <v>13</v>
      </c>
      <c r="I26">
        <v>18</v>
      </c>
      <c r="J26">
        <v>14</v>
      </c>
      <c r="K26">
        <v>16</v>
      </c>
      <c r="L26">
        <v>11</v>
      </c>
      <c r="M26">
        <v>7</v>
      </c>
      <c r="N26">
        <v>8</v>
      </c>
      <c r="O26">
        <v>9</v>
      </c>
      <c r="Q26">
        <v>137</v>
      </c>
    </row>
    <row r="27" spans="1:17" x14ac:dyDescent="0.3">
      <c r="A27" t="s">
        <v>25</v>
      </c>
      <c r="B27">
        <v>2</v>
      </c>
      <c r="C27">
        <v>1</v>
      </c>
      <c r="D27">
        <v>3</v>
      </c>
      <c r="E27" s="9">
        <v>3</v>
      </c>
      <c r="F27">
        <v>13</v>
      </c>
      <c r="G27">
        <v>7</v>
      </c>
      <c r="H27">
        <v>5</v>
      </c>
      <c r="I27">
        <v>4</v>
      </c>
      <c r="J27">
        <v>4</v>
      </c>
      <c r="K27">
        <v>3</v>
      </c>
      <c r="L27">
        <v>6</v>
      </c>
      <c r="M27">
        <v>1</v>
      </c>
      <c r="N27">
        <v>2</v>
      </c>
      <c r="O27">
        <v>3</v>
      </c>
      <c r="Q27">
        <v>57</v>
      </c>
    </row>
    <row r="28" spans="1:17" x14ac:dyDescent="0.3">
      <c r="A28" t="s">
        <v>26</v>
      </c>
      <c r="B28">
        <v>1</v>
      </c>
      <c r="C28">
        <v>3</v>
      </c>
      <c r="D28">
        <v>6</v>
      </c>
      <c r="E28" s="9">
        <v>13</v>
      </c>
      <c r="F28">
        <v>19</v>
      </c>
      <c r="G28">
        <v>17</v>
      </c>
      <c r="H28">
        <v>14</v>
      </c>
      <c r="I28">
        <v>19</v>
      </c>
      <c r="J28">
        <v>11</v>
      </c>
      <c r="K28">
        <v>14</v>
      </c>
      <c r="L28">
        <v>21</v>
      </c>
      <c r="M28">
        <v>12</v>
      </c>
      <c r="N28">
        <v>17</v>
      </c>
      <c r="O28">
        <v>20</v>
      </c>
      <c r="Q28">
        <v>187</v>
      </c>
    </row>
    <row r="29" spans="1:17" x14ac:dyDescent="0.3">
      <c r="A29" t="s">
        <v>27</v>
      </c>
      <c r="B29">
        <v>5</v>
      </c>
      <c r="C29">
        <v>12</v>
      </c>
      <c r="D29">
        <v>5</v>
      </c>
      <c r="E29" s="9">
        <v>7</v>
      </c>
      <c r="F29">
        <v>5</v>
      </c>
      <c r="G29">
        <v>6</v>
      </c>
      <c r="H29">
        <v>6</v>
      </c>
      <c r="I29">
        <v>3</v>
      </c>
      <c r="J29">
        <v>1</v>
      </c>
      <c r="K29">
        <v>18</v>
      </c>
      <c r="L29">
        <v>7</v>
      </c>
      <c r="M29">
        <v>9</v>
      </c>
      <c r="N29">
        <v>11</v>
      </c>
      <c r="O29">
        <v>8</v>
      </c>
      <c r="Q29">
        <v>103</v>
      </c>
    </row>
    <row r="30" spans="1:17" x14ac:dyDescent="0.3">
      <c r="A30" t="s">
        <v>28</v>
      </c>
      <c r="B30">
        <v>49</v>
      </c>
      <c r="C30">
        <v>42</v>
      </c>
      <c r="D30">
        <v>57</v>
      </c>
      <c r="E30" s="9">
        <v>75</v>
      </c>
      <c r="F30">
        <v>143</v>
      </c>
      <c r="G30">
        <v>130</v>
      </c>
      <c r="H30">
        <v>101</v>
      </c>
      <c r="I30">
        <v>98</v>
      </c>
      <c r="J30">
        <v>84</v>
      </c>
      <c r="K30">
        <v>111</v>
      </c>
      <c r="L30">
        <v>108</v>
      </c>
      <c r="M30">
        <v>76</v>
      </c>
      <c r="N30">
        <v>85</v>
      </c>
      <c r="O30">
        <v>76</v>
      </c>
      <c r="Q30">
        <v>1235</v>
      </c>
    </row>
    <row r="31" spans="1:17" x14ac:dyDescent="0.3">
      <c r="A31" t="s">
        <v>29</v>
      </c>
      <c r="B31">
        <v>0</v>
      </c>
      <c r="C31">
        <v>0</v>
      </c>
      <c r="D31">
        <v>0</v>
      </c>
      <c r="E31" s="9">
        <v>0</v>
      </c>
      <c r="F31">
        <v>6</v>
      </c>
      <c r="G31">
        <v>1</v>
      </c>
      <c r="H31">
        <v>7</v>
      </c>
      <c r="I31">
        <v>0</v>
      </c>
      <c r="J31">
        <v>1</v>
      </c>
      <c r="K31">
        <v>0</v>
      </c>
      <c r="L31">
        <v>4</v>
      </c>
      <c r="M31">
        <v>1</v>
      </c>
      <c r="N31">
        <v>3</v>
      </c>
      <c r="O31">
        <v>0</v>
      </c>
      <c r="Q31">
        <v>23</v>
      </c>
    </row>
    <row r="32" spans="1:17" x14ac:dyDescent="0.3">
      <c r="A32" t="s">
        <v>30</v>
      </c>
      <c r="B32">
        <v>5</v>
      </c>
      <c r="C32">
        <v>6</v>
      </c>
      <c r="D32">
        <v>9</v>
      </c>
      <c r="E32" s="9">
        <v>15</v>
      </c>
      <c r="F32">
        <v>28</v>
      </c>
      <c r="G32">
        <v>23</v>
      </c>
      <c r="H32">
        <v>14</v>
      </c>
      <c r="I32">
        <v>18</v>
      </c>
      <c r="J32">
        <v>33</v>
      </c>
      <c r="K32">
        <v>17</v>
      </c>
      <c r="L32">
        <v>16</v>
      </c>
      <c r="M32">
        <v>3</v>
      </c>
      <c r="N32">
        <v>12</v>
      </c>
      <c r="O32">
        <v>16</v>
      </c>
      <c r="Q32">
        <v>215</v>
      </c>
    </row>
    <row r="33" spans="1:17" x14ac:dyDescent="0.3">
      <c r="A33" t="s">
        <v>31</v>
      </c>
      <c r="B33">
        <v>11</v>
      </c>
      <c r="C33">
        <v>16</v>
      </c>
      <c r="D33">
        <v>10</v>
      </c>
      <c r="E33" s="9">
        <v>17</v>
      </c>
      <c r="F33">
        <v>33</v>
      </c>
      <c r="G33">
        <v>36</v>
      </c>
      <c r="H33">
        <v>33</v>
      </c>
      <c r="I33">
        <v>24</v>
      </c>
      <c r="J33">
        <v>11</v>
      </c>
      <c r="K33">
        <v>28</v>
      </c>
      <c r="L33">
        <v>36</v>
      </c>
      <c r="M33">
        <v>16</v>
      </c>
      <c r="N33">
        <v>31</v>
      </c>
      <c r="O33">
        <v>38</v>
      </c>
      <c r="Q33">
        <v>340</v>
      </c>
    </row>
    <row r="34" spans="1:17" x14ac:dyDescent="0.3">
      <c r="A34" t="s">
        <v>32</v>
      </c>
      <c r="B34">
        <v>34</v>
      </c>
      <c r="C34">
        <v>50</v>
      </c>
      <c r="D34">
        <v>33</v>
      </c>
      <c r="E34" s="9">
        <v>76</v>
      </c>
      <c r="F34">
        <v>84</v>
      </c>
      <c r="G34">
        <v>86</v>
      </c>
      <c r="H34">
        <v>61</v>
      </c>
      <c r="I34">
        <v>77</v>
      </c>
      <c r="J34">
        <v>69</v>
      </c>
      <c r="K34">
        <v>65</v>
      </c>
      <c r="L34">
        <v>85</v>
      </c>
      <c r="M34">
        <v>51</v>
      </c>
      <c r="N34">
        <v>91</v>
      </c>
      <c r="O34">
        <v>71</v>
      </c>
      <c r="Q34">
        <v>933</v>
      </c>
    </row>
    <row r="35" spans="1:17" x14ac:dyDescent="0.3">
      <c r="A35" t="s">
        <v>33</v>
      </c>
      <c r="B35">
        <v>9</v>
      </c>
      <c r="C35">
        <v>4</v>
      </c>
      <c r="D35">
        <v>4</v>
      </c>
      <c r="E35" s="9">
        <v>11</v>
      </c>
      <c r="F35">
        <v>18</v>
      </c>
      <c r="G35">
        <v>12</v>
      </c>
      <c r="H35">
        <v>8</v>
      </c>
      <c r="I35">
        <v>15</v>
      </c>
      <c r="J35">
        <v>9</v>
      </c>
      <c r="K35">
        <v>13</v>
      </c>
      <c r="L35">
        <v>16</v>
      </c>
      <c r="M35">
        <v>15</v>
      </c>
      <c r="N35">
        <v>22</v>
      </c>
      <c r="O35">
        <v>28</v>
      </c>
      <c r="Q35">
        <v>184</v>
      </c>
    </row>
    <row r="36" spans="1:17" x14ac:dyDescent="0.3">
      <c r="A36" t="s">
        <v>34</v>
      </c>
      <c r="B36">
        <v>6</v>
      </c>
      <c r="C36">
        <v>4</v>
      </c>
      <c r="D36">
        <v>12</v>
      </c>
      <c r="E36" s="9">
        <v>20</v>
      </c>
      <c r="F36">
        <v>31</v>
      </c>
      <c r="G36">
        <v>29</v>
      </c>
      <c r="H36">
        <v>35</v>
      </c>
      <c r="I36">
        <v>25</v>
      </c>
      <c r="J36">
        <v>63</v>
      </c>
      <c r="K36">
        <v>28</v>
      </c>
      <c r="L36">
        <v>23</v>
      </c>
      <c r="M36">
        <v>9</v>
      </c>
      <c r="N36">
        <v>21</v>
      </c>
      <c r="O36">
        <v>23</v>
      </c>
      <c r="Q36">
        <v>329</v>
      </c>
    </row>
    <row r="37" spans="1:17" x14ac:dyDescent="0.3">
      <c r="A37" t="s">
        <v>35</v>
      </c>
      <c r="B37">
        <v>21</v>
      </c>
      <c r="C37">
        <v>14</v>
      </c>
      <c r="D37">
        <v>21</v>
      </c>
      <c r="E37" s="9">
        <v>29</v>
      </c>
      <c r="F37">
        <v>67</v>
      </c>
      <c r="G37">
        <v>45</v>
      </c>
      <c r="H37">
        <v>33</v>
      </c>
      <c r="I37">
        <v>40</v>
      </c>
      <c r="J37">
        <v>40</v>
      </c>
      <c r="K37">
        <v>36</v>
      </c>
      <c r="L37">
        <v>36</v>
      </c>
      <c r="M37">
        <v>31</v>
      </c>
      <c r="N37">
        <v>29</v>
      </c>
      <c r="O37">
        <v>49</v>
      </c>
      <c r="Q37">
        <v>491</v>
      </c>
    </row>
    <row r="38" spans="1:17" x14ac:dyDescent="0.3">
      <c r="A38" t="s">
        <v>36</v>
      </c>
      <c r="B38">
        <v>8</v>
      </c>
      <c r="C38">
        <v>15</v>
      </c>
      <c r="D38">
        <v>6</v>
      </c>
      <c r="E38" s="9">
        <v>10</v>
      </c>
      <c r="F38">
        <v>19</v>
      </c>
      <c r="G38">
        <v>23</v>
      </c>
      <c r="H38">
        <v>6</v>
      </c>
      <c r="I38">
        <v>14</v>
      </c>
      <c r="J38">
        <v>11</v>
      </c>
      <c r="K38">
        <v>12</v>
      </c>
      <c r="L38">
        <v>18</v>
      </c>
      <c r="M38">
        <v>11</v>
      </c>
      <c r="N38">
        <v>18</v>
      </c>
      <c r="O38">
        <v>19</v>
      </c>
      <c r="Q38">
        <v>190</v>
      </c>
    </row>
    <row r="39" spans="1:17" x14ac:dyDescent="0.3">
      <c r="A39" t="s">
        <v>37</v>
      </c>
      <c r="B39">
        <v>26</v>
      </c>
      <c r="C39">
        <v>33</v>
      </c>
      <c r="D39">
        <v>29</v>
      </c>
      <c r="E39" s="9">
        <v>45</v>
      </c>
      <c r="F39">
        <v>53</v>
      </c>
      <c r="G39">
        <v>46</v>
      </c>
      <c r="H39">
        <v>42</v>
      </c>
      <c r="I39">
        <v>34</v>
      </c>
      <c r="J39">
        <v>39</v>
      </c>
      <c r="K39">
        <v>36</v>
      </c>
      <c r="L39">
        <v>59</v>
      </c>
      <c r="M39">
        <v>33</v>
      </c>
      <c r="N39">
        <v>47</v>
      </c>
      <c r="O39">
        <v>56</v>
      </c>
      <c r="Q39">
        <v>578</v>
      </c>
    </row>
    <row r="40" spans="1:17" x14ac:dyDescent="0.3">
      <c r="A40" t="s">
        <v>38</v>
      </c>
      <c r="B40">
        <v>3</v>
      </c>
      <c r="C40">
        <v>4</v>
      </c>
      <c r="D40">
        <v>2</v>
      </c>
      <c r="E40" s="9">
        <v>0</v>
      </c>
      <c r="F40">
        <v>3</v>
      </c>
      <c r="G40">
        <v>2</v>
      </c>
      <c r="H40">
        <v>1</v>
      </c>
      <c r="I40">
        <v>3</v>
      </c>
      <c r="J40">
        <v>0</v>
      </c>
      <c r="K40">
        <v>3</v>
      </c>
      <c r="L40">
        <v>2</v>
      </c>
      <c r="M40">
        <v>2</v>
      </c>
      <c r="N40">
        <v>0</v>
      </c>
      <c r="O40">
        <v>1</v>
      </c>
      <c r="Q40">
        <v>26</v>
      </c>
    </row>
    <row r="41" spans="1:17" x14ac:dyDescent="0.3">
      <c r="A41" t="s">
        <v>39</v>
      </c>
      <c r="B41">
        <v>4</v>
      </c>
      <c r="C41">
        <v>4</v>
      </c>
      <c r="D41">
        <v>6</v>
      </c>
      <c r="E41" s="9">
        <v>11</v>
      </c>
      <c r="F41">
        <v>12</v>
      </c>
      <c r="G41">
        <v>19</v>
      </c>
      <c r="H41">
        <v>10</v>
      </c>
      <c r="I41">
        <v>8</v>
      </c>
      <c r="J41">
        <v>27</v>
      </c>
      <c r="K41">
        <v>13</v>
      </c>
      <c r="L41">
        <v>17</v>
      </c>
      <c r="M41">
        <v>10</v>
      </c>
      <c r="N41">
        <v>10</v>
      </c>
      <c r="O41">
        <v>19</v>
      </c>
      <c r="Q41">
        <v>170</v>
      </c>
    </row>
    <row r="42" spans="1:17" x14ac:dyDescent="0.3">
      <c r="A42" t="s">
        <v>40</v>
      </c>
      <c r="B42">
        <v>29</v>
      </c>
      <c r="C42">
        <v>39</v>
      </c>
      <c r="D42">
        <v>32</v>
      </c>
      <c r="E42" s="9">
        <v>48</v>
      </c>
      <c r="F42">
        <v>49</v>
      </c>
      <c r="G42">
        <v>42</v>
      </c>
      <c r="H42">
        <v>35</v>
      </c>
      <c r="I42">
        <v>67</v>
      </c>
      <c r="J42">
        <v>63</v>
      </c>
      <c r="K42">
        <v>57</v>
      </c>
      <c r="L42">
        <v>73</v>
      </c>
      <c r="M42">
        <v>40</v>
      </c>
      <c r="N42">
        <v>68</v>
      </c>
      <c r="O42">
        <v>53</v>
      </c>
      <c r="Q42">
        <v>695</v>
      </c>
    </row>
    <row r="43" spans="1:17" x14ac:dyDescent="0.3">
      <c r="A43" t="s">
        <v>41</v>
      </c>
      <c r="B43">
        <v>10</v>
      </c>
      <c r="C43">
        <v>18</v>
      </c>
      <c r="D43">
        <v>15</v>
      </c>
      <c r="E43" s="9">
        <v>12</v>
      </c>
      <c r="F43">
        <v>33</v>
      </c>
      <c r="G43">
        <v>34</v>
      </c>
      <c r="H43">
        <v>34</v>
      </c>
      <c r="I43">
        <v>30</v>
      </c>
      <c r="J43">
        <v>23</v>
      </c>
      <c r="K43">
        <v>37</v>
      </c>
      <c r="L43">
        <v>28</v>
      </c>
      <c r="M43">
        <v>18</v>
      </c>
      <c r="N43">
        <v>25</v>
      </c>
      <c r="O43">
        <v>29</v>
      </c>
      <c r="Q43">
        <v>346</v>
      </c>
    </row>
    <row r="44" spans="1:17" x14ac:dyDescent="0.3">
      <c r="A44" t="s">
        <v>42</v>
      </c>
      <c r="B44">
        <v>56</v>
      </c>
      <c r="C44">
        <v>46</v>
      </c>
      <c r="D44">
        <v>43</v>
      </c>
      <c r="E44" s="9">
        <v>64</v>
      </c>
      <c r="F44">
        <v>97</v>
      </c>
      <c r="G44">
        <v>85</v>
      </c>
      <c r="H44">
        <v>82</v>
      </c>
      <c r="I44">
        <v>74</v>
      </c>
      <c r="J44">
        <v>73</v>
      </c>
      <c r="K44">
        <v>77</v>
      </c>
      <c r="L44">
        <v>67</v>
      </c>
      <c r="M44">
        <v>56</v>
      </c>
      <c r="N44">
        <v>81</v>
      </c>
      <c r="O44">
        <v>83</v>
      </c>
      <c r="Q44">
        <v>984</v>
      </c>
    </row>
    <row r="45" spans="1:17" x14ac:dyDescent="0.3">
      <c r="A45" t="s">
        <v>43</v>
      </c>
      <c r="B45">
        <v>60</v>
      </c>
      <c r="C45">
        <v>76</v>
      </c>
      <c r="D45">
        <v>64</v>
      </c>
      <c r="E45" s="9">
        <v>79</v>
      </c>
      <c r="F45">
        <v>111</v>
      </c>
      <c r="G45">
        <v>103</v>
      </c>
      <c r="H45">
        <v>92</v>
      </c>
      <c r="I45">
        <v>87</v>
      </c>
      <c r="J45">
        <v>69</v>
      </c>
      <c r="K45">
        <v>100</v>
      </c>
      <c r="L45">
        <v>105</v>
      </c>
      <c r="M45">
        <v>77</v>
      </c>
      <c r="N45">
        <v>87</v>
      </c>
      <c r="O45">
        <v>108</v>
      </c>
      <c r="Q45">
        <v>1218</v>
      </c>
    </row>
    <row r="46" spans="1:17" x14ac:dyDescent="0.3">
      <c r="A46" t="s">
        <v>44</v>
      </c>
      <c r="B46">
        <v>128</v>
      </c>
      <c r="C46">
        <v>176</v>
      </c>
      <c r="D46">
        <v>146</v>
      </c>
      <c r="E46" s="10">
        <v>218</v>
      </c>
      <c r="F46">
        <v>383</v>
      </c>
      <c r="G46">
        <v>382</v>
      </c>
      <c r="H46">
        <v>292</v>
      </c>
      <c r="I46">
        <v>327</v>
      </c>
      <c r="J46">
        <v>293</v>
      </c>
      <c r="K46">
        <v>352</v>
      </c>
      <c r="L46">
        <v>367</v>
      </c>
      <c r="M46">
        <v>205</v>
      </c>
      <c r="N46">
        <v>338</v>
      </c>
      <c r="O46" s="7">
        <v>327</v>
      </c>
      <c r="Q46">
        <v>3934</v>
      </c>
    </row>
    <row r="47" spans="1:17" x14ac:dyDescent="0.3">
      <c r="A47" t="s">
        <v>45</v>
      </c>
      <c r="B47">
        <v>67</v>
      </c>
      <c r="C47">
        <v>87</v>
      </c>
      <c r="D47">
        <v>76</v>
      </c>
      <c r="E47" s="9">
        <v>122</v>
      </c>
      <c r="F47">
        <v>212</v>
      </c>
      <c r="G47">
        <v>178</v>
      </c>
      <c r="H47">
        <v>144</v>
      </c>
      <c r="I47">
        <v>163</v>
      </c>
      <c r="J47">
        <v>132</v>
      </c>
      <c r="K47">
        <v>182</v>
      </c>
      <c r="L47">
        <v>169</v>
      </c>
      <c r="M47">
        <v>109</v>
      </c>
      <c r="N47">
        <v>139</v>
      </c>
      <c r="O47" s="7">
        <v>163</v>
      </c>
      <c r="Q47">
        <v>1943</v>
      </c>
    </row>
    <row r="48" spans="1:17" x14ac:dyDescent="0.3">
      <c r="A48" t="s">
        <v>46</v>
      </c>
      <c r="B48">
        <v>94</v>
      </c>
      <c r="C48">
        <v>126</v>
      </c>
      <c r="D48">
        <v>97</v>
      </c>
      <c r="E48" s="9">
        <v>155</v>
      </c>
      <c r="F48">
        <v>195</v>
      </c>
      <c r="G48">
        <v>189</v>
      </c>
      <c r="H48">
        <v>153</v>
      </c>
      <c r="I48">
        <v>164</v>
      </c>
      <c r="J48">
        <v>138</v>
      </c>
      <c r="K48">
        <v>165</v>
      </c>
      <c r="L48">
        <v>190</v>
      </c>
      <c r="M48">
        <v>128</v>
      </c>
      <c r="N48">
        <v>178</v>
      </c>
      <c r="O48" s="7">
        <v>179</v>
      </c>
      <c r="Q48">
        <v>2151</v>
      </c>
    </row>
    <row r="49" spans="1:17" x14ac:dyDescent="0.3">
      <c r="A49" t="s">
        <v>47</v>
      </c>
      <c r="B49">
        <v>26</v>
      </c>
      <c r="C49">
        <v>31</v>
      </c>
      <c r="D49">
        <v>19</v>
      </c>
      <c r="E49" s="9">
        <v>43</v>
      </c>
      <c r="F49">
        <v>54</v>
      </c>
      <c r="G49">
        <v>59</v>
      </c>
      <c r="H49">
        <v>51</v>
      </c>
      <c r="I49">
        <v>52</v>
      </c>
      <c r="J49">
        <v>62</v>
      </c>
      <c r="K49">
        <v>50</v>
      </c>
      <c r="L49">
        <v>47</v>
      </c>
      <c r="M49">
        <v>34</v>
      </c>
      <c r="N49">
        <v>45</v>
      </c>
      <c r="O49">
        <v>45</v>
      </c>
      <c r="Q49">
        <v>618</v>
      </c>
    </row>
    <row r="50" spans="1:17" x14ac:dyDescent="0.3">
      <c r="A50" t="s">
        <v>48</v>
      </c>
      <c r="B50">
        <v>116</v>
      </c>
      <c r="C50">
        <v>156</v>
      </c>
      <c r="D50">
        <v>136</v>
      </c>
      <c r="E50" s="9">
        <v>205</v>
      </c>
      <c r="F50">
        <v>330</v>
      </c>
      <c r="G50">
        <v>307</v>
      </c>
      <c r="H50">
        <v>231</v>
      </c>
      <c r="I50">
        <v>285</v>
      </c>
      <c r="J50">
        <v>287</v>
      </c>
      <c r="K50">
        <v>260</v>
      </c>
      <c r="L50">
        <v>303</v>
      </c>
      <c r="M50">
        <v>213</v>
      </c>
      <c r="N50">
        <v>281</v>
      </c>
      <c r="O50" s="7">
        <v>303</v>
      </c>
      <c r="Q50">
        <v>3413</v>
      </c>
    </row>
    <row r="51" spans="1:17" x14ac:dyDescent="0.3">
      <c r="A51" t="s">
        <v>49</v>
      </c>
      <c r="B51">
        <v>0</v>
      </c>
      <c r="C51">
        <v>0</v>
      </c>
      <c r="D51">
        <v>1</v>
      </c>
      <c r="E51" s="9">
        <v>2</v>
      </c>
      <c r="F51">
        <v>2</v>
      </c>
      <c r="G51">
        <v>2</v>
      </c>
      <c r="H51">
        <v>5</v>
      </c>
      <c r="I51">
        <v>4</v>
      </c>
      <c r="J51">
        <v>3</v>
      </c>
      <c r="K51">
        <v>1</v>
      </c>
      <c r="L51">
        <v>3</v>
      </c>
      <c r="M51">
        <v>1</v>
      </c>
      <c r="N51">
        <v>2</v>
      </c>
      <c r="O51">
        <v>8</v>
      </c>
      <c r="Q51">
        <v>34</v>
      </c>
    </row>
    <row r="52" spans="1:17" x14ac:dyDescent="0.3">
      <c r="A52" t="s">
        <v>50</v>
      </c>
      <c r="B52">
        <v>6</v>
      </c>
      <c r="C52">
        <v>1</v>
      </c>
      <c r="D52">
        <v>7</v>
      </c>
      <c r="E52" s="9">
        <v>9</v>
      </c>
      <c r="F52">
        <v>10</v>
      </c>
      <c r="G52">
        <v>10</v>
      </c>
      <c r="H52">
        <v>9</v>
      </c>
      <c r="I52">
        <v>6</v>
      </c>
      <c r="J52">
        <v>5</v>
      </c>
      <c r="K52">
        <v>2</v>
      </c>
      <c r="L52">
        <v>5</v>
      </c>
      <c r="M52">
        <v>13</v>
      </c>
      <c r="N52">
        <v>9</v>
      </c>
      <c r="O52">
        <v>4</v>
      </c>
      <c r="Q52">
        <v>96</v>
      </c>
    </row>
    <row r="53" spans="1:17" x14ac:dyDescent="0.3">
      <c r="A53" t="s">
        <v>51</v>
      </c>
      <c r="B53">
        <v>6</v>
      </c>
      <c r="C53">
        <v>7</v>
      </c>
      <c r="D53">
        <v>6</v>
      </c>
      <c r="E53" s="9">
        <v>5</v>
      </c>
      <c r="F53">
        <v>10</v>
      </c>
      <c r="G53">
        <v>8</v>
      </c>
      <c r="H53">
        <v>13</v>
      </c>
      <c r="I53">
        <v>7</v>
      </c>
      <c r="J53">
        <v>6</v>
      </c>
      <c r="K53">
        <v>9</v>
      </c>
      <c r="L53">
        <v>9</v>
      </c>
      <c r="M53">
        <v>5</v>
      </c>
      <c r="N53">
        <v>14</v>
      </c>
      <c r="O53">
        <v>13</v>
      </c>
      <c r="Q53">
        <v>118</v>
      </c>
    </row>
    <row r="54" spans="1:17" x14ac:dyDescent="0.3">
      <c r="A54" t="s">
        <v>52</v>
      </c>
      <c r="B54">
        <v>2</v>
      </c>
      <c r="C54">
        <v>1</v>
      </c>
      <c r="D54">
        <v>3</v>
      </c>
      <c r="E54" s="9">
        <v>2</v>
      </c>
      <c r="F54">
        <v>1</v>
      </c>
      <c r="G54">
        <v>1</v>
      </c>
      <c r="H54">
        <v>0</v>
      </c>
      <c r="I54">
        <v>4</v>
      </c>
      <c r="J54">
        <v>1</v>
      </c>
      <c r="K54">
        <v>0</v>
      </c>
      <c r="L54">
        <v>3</v>
      </c>
      <c r="M54">
        <v>2</v>
      </c>
      <c r="N54">
        <v>4</v>
      </c>
      <c r="O54">
        <v>5</v>
      </c>
      <c r="Q54">
        <v>29</v>
      </c>
    </row>
    <row r="55" spans="1:17" x14ac:dyDescent="0.3">
      <c r="A55" t="s">
        <v>53</v>
      </c>
      <c r="B55">
        <v>15</v>
      </c>
      <c r="C55">
        <v>22</v>
      </c>
      <c r="D55">
        <v>24</v>
      </c>
      <c r="E55" s="9">
        <v>10</v>
      </c>
      <c r="F55">
        <v>8</v>
      </c>
      <c r="G55">
        <v>8</v>
      </c>
      <c r="H55">
        <v>6</v>
      </c>
      <c r="I55">
        <v>15</v>
      </c>
      <c r="J55">
        <v>12</v>
      </c>
      <c r="K55">
        <v>10</v>
      </c>
      <c r="L55">
        <v>26</v>
      </c>
      <c r="M55">
        <v>14</v>
      </c>
      <c r="N55">
        <v>21</v>
      </c>
      <c r="O55">
        <v>22</v>
      </c>
      <c r="Q55">
        <v>213</v>
      </c>
    </row>
    <row r="56" spans="1:17" x14ac:dyDescent="0.3">
      <c r="A56" t="s">
        <v>54</v>
      </c>
      <c r="B56">
        <v>93</v>
      </c>
      <c r="C56">
        <v>112</v>
      </c>
      <c r="D56">
        <v>91</v>
      </c>
      <c r="E56" s="9">
        <v>119</v>
      </c>
      <c r="F56">
        <v>241</v>
      </c>
      <c r="G56">
        <v>205</v>
      </c>
      <c r="H56">
        <v>164</v>
      </c>
      <c r="I56">
        <v>179</v>
      </c>
      <c r="J56">
        <v>151</v>
      </c>
      <c r="K56">
        <v>190</v>
      </c>
      <c r="L56">
        <v>184</v>
      </c>
      <c r="M56">
        <v>133</v>
      </c>
      <c r="N56">
        <v>166</v>
      </c>
      <c r="O56" s="7">
        <v>200</v>
      </c>
      <c r="Q56">
        <v>2228</v>
      </c>
    </row>
    <row r="57" spans="1:17" x14ac:dyDescent="0.3">
      <c r="A57" t="s">
        <v>55</v>
      </c>
      <c r="B57">
        <v>48</v>
      </c>
      <c r="C57">
        <v>81</v>
      </c>
      <c r="D57">
        <v>63</v>
      </c>
      <c r="E57" s="9">
        <v>94</v>
      </c>
      <c r="F57">
        <v>159</v>
      </c>
      <c r="G57">
        <v>159</v>
      </c>
      <c r="H57">
        <v>112</v>
      </c>
      <c r="I57">
        <v>141</v>
      </c>
      <c r="J57">
        <v>143</v>
      </c>
      <c r="K57">
        <v>129</v>
      </c>
      <c r="L57">
        <v>151</v>
      </c>
      <c r="M57">
        <v>85</v>
      </c>
      <c r="N57">
        <v>153</v>
      </c>
      <c r="O57">
        <v>150</v>
      </c>
      <c r="Q57">
        <v>1668</v>
      </c>
    </row>
    <row r="58" spans="1:17" x14ac:dyDescent="0.3">
      <c r="A58" t="s">
        <v>56</v>
      </c>
      <c r="B58">
        <v>0</v>
      </c>
      <c r="C58">
        <v>0</v>
      </c>
      <c r="D58">
        <v>1</v>
      </c>
      <c r="E58" s="9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4</v>
      </c>
      <c r="M58">
        <v>0</v>
      </c>
      <c r="N58">
        <v>1</v>
      </c>
      <c r="O58">
        <v>3</v>
      </c>
      <c r="Q58">
        <v>11</v>
      </c>
    </row>
    <row r="59" spans="1:17" x14ac:dyDescent="0.3">
      <c r="A59" t="s">
        <v>57</v>
      </c>
      <c r="B59">
        <v>16</v>
      </c>
      <c r="C59">
        <v>19</v>
      </c>
      <c r="D59">
        <v>14</v>
      </c>
      <c r="E59" s="9">
        <v>24</v>
      </c>
      <c r="F59">
        <v>23</v>
      </c>
      <c r="G59">
        <v>29</v>
      </c>
      <c r="H59">
        <v>24</v>
      </c>
      <c r="I59">
        <v>22</v>
      </c>
      <c r="J59">
        <v>24</v>
      </c>
      <c r="K59">
        <v>27</v>
      </c>
      <c r="L59">
        <v>27</v>
      </c>
      <c r="M59">
        <v>10</v>
      </c>
      <c r="N59">
        <v>28</v>
      </c>
      <c r="O59">
        <v>34</v>
      </c>
      <c r="Q59">
        <v>321</v>
      </c>
    </row>
    <row r="60" spans="1:17" x14ac:dyDescent="0.3">
      <c r="A60" t="s">
        <v>58</v>
      </c>
      <c r="B60">
        <v>2</v>
      </c>
      <c r="C60">
        <v>10</v>
      </c>
      <c r="D60">
        <v>6</v>
      </c>
      <c r="E60" s="9">
        <v>15</v>
      </c>
      <c r="F60">
        <v>15</v>
      </c>
      <c r="G60">
        <v>15</v>
      </c>
      <c r="H60">
        <v>15</v>
      </c>
      <c r="I60">
        <v>18</v>
      </c>
      <c r="J60">
        <v>17</v>
      </c>
      <c r="K60">
        <v>13</v>
      </c>
      <c r="L60">
        <v>19</v>
      </c>
      <c r="M60">
        <v>16</v>
      </c>
      <c r="N60">
        <v>12</v>
      </c>
      <c r="O60">
        <v>15</v>
      </c>
      <c r="Q60">
        <v>188</v>
      </c>
    </row>
    <row r="61" spans="1:17" x14ac:dyDescent="0.3">
      <c r="A61" t="s">
        <v>59</v>
      </c>
      <c r="B61">
        <v>55</v>
      </c>
      <c r="C61">
        <v>56</v>
      </c>
      <c r="D61">
        <v>46</v>
      </c>
      <c r="E61" s="9">
        <v>77</v>
      </c>
      <c r="F61">
        <v>105</v>
      </c>
      <c r="G61">
        <v>95</v>
      </c>
      <c r="H61">
        <v>81</v>
      </c>
      <c r="I61">
        <v>101</v>
      </c>
      <c r="J61">
        <v>108</v>
      </c>
      <c r="K61">
        <v>97</v>
      </c>
      <c r="L61">
        <v>111</v>
      </c>
      <c r="M61">
        <v>91</v>
      </c>
      <c r="N61">
        <v>91</v>
      </c>
      <c r="O61">
        <v>97</v>
      </c>
      <c r="Q61">
        <v>1211</v>
      </c>
    </row>
    <row r="62" spans="1:17" x14ac:dyDescent="0.3">
      <c r="A62" t="s">
        <v>60</v>
      </c>
      <c r="B62">
        <v>121</v>
      </c>
      <c r="C62">
        <v>173</v>
      </c>
      <c r="D62">
        <v>147</v>
      </c>
      <c r="E62" s="10">
        <v>230</v>
      </c>
      <c r="F62">
        <v>320</v>
      </c>
      <c r="G62">
        <v>290</v>
      </c>
      <c r="H62">
        <v>226</v>
      </c>
      <c r="I62">
        <v>274</v>
      </c>
      <c r="J62">
        <v>245</v>
      </c>
      <c r="K62">
        <v>320</v>
      </c>
      <c r="L62">
        <v>294</v>
      </c>
      <c r="M62">
        <v>186</v>
      </c>
      <c r="N62">
        <v>260</v>
      </c>
      <c r="O62" s="7">
        <v>278</v>
      </c>
      <c r="Q62">
        <v>3364</v>
      </c>
    </row>
    <row r="63" spans="1:17" x14ac:dyDescent="0.3">
      <c r="A63" t="s">
        <v>61</v>
      </c>
      <c r="B63">
        <v>19</v>
      </c>
      <c r="C63">
        <v>16</v>
      </c>
      <c r="D63">
        <v>15</v>
      </c>
      <c r="E63" s="9">
        <v>29</v>
      </c>
      <c r="F63">
        <v>50</v>
      </c>
      <c r="G63">
        <v>47</v>
      </c>
      <c r="H63">
        <v>37</v>
      </c>
      <c r="I63">
        <v>26</v>
      </c>
      <c r="J63">
        <v>9</v>
      </c>
      <c r="K63">
        <v>32</v>
      </c>
      <c r="L63">
        <v>25</v>
      </c>
      <c r="M63">
        <v>24</v>
      </c>
      <c r="N63">
        <v>22</v>
      </c>
      <c r="O63">
        <v>29</v>
      </c>
      <c r="Q63">
        <v>380</v>
      </c>
    </row>
    <row r="64" spans="1:17" x14ac:dyDescent="0.3">
      <c r="A64" t="s">
        <v>62</v>
      </c>
      <c r="B64">
        <v>13</v>
      </c>
      <c r="C64">
        <v>18</v>
      </c>
      <c r="D64">
        <v>23</v>
      </c>
      <c r="E64" s="9">
        <v>49</v>
      </c>
      <c r="F64">
        <v>112</v>
      </c>
      <c r="G64">
        <v>92</v>
      </c>
      <c r="H64">
        <v>83</v>
      </c>
      <c r="I64">
        <v>54</v>
      </c>
      <c r="J64">
        <v>96</v>
      </c>
      <c r="K64">
        <v>67</v>
      </c>
      <c r="L64">
        <v>79</v>
      </c>
      <c r="M64">
        <v>41</v>
      </c>
      <c r="N64">
        <v>55</v>
      </c>
      <c r="O64">
        <v>55</v>
      </c>
      <c r="Q64">
        <v>837</v>
      </c>
    </row>
    <row r="65" spans="1:17" x14ac:dyDescent="0.3">
      <c r="A65" t="s">
        <v>63</v>
      </c>
      <c r="B65">
        <v>19</v>
      </c>
      <c r="C65">
        <v>16</v>
      </c>
      <c r="D65">
        <v>14</v>
      </c>
      <c r="E65" s="9">
        <v>18</v>
      </c>
      <c r="F65">
        <v>33</v>
      </c>
      <c r="G65">
        <v>27</v>
      </c>
      <c r="H65">
        <v>28</v>
      </c>
      <c r="I65">
        <v>25</v>
      </c>
      <c r="J65">
        <v>30</v>
      </c>
      <c r="K65">
        <v>27</v>
      </c>
      <c r="L65">
        <v>28</v>
      </c>
      <c r="M65">
        <v>14</v>
      </c>
      <c r="N65">
        <v>21</v>
      </c>
      <c r="O65">
        <v>34</v>
      </c>
      <c r="Q65">
        <v>334</v>
      </c>
    </row>
    <row r="67" spans="1:17" x14ac:dyDescent="0.3">
      <c r="A67" t="s">
        <v>64</v>
      </c>
      <c r="B67">
        <v>2202</v>
      </c>
      <c r="C67">
        <v>2861</v>
      </c>
      <c r="D67">
        <v>2451</v>
      </c>
      <c r="E67">
        <v>3795</v>
      </c>
      <c r="F67">
        <v>5842</v>
      </c>
      <c r="G67">
        <v>5490</v>
      </c>
      <c r="H67">
        <v>4303</v>
      </c>
      <c r="I67">
        <v>4705</v>
      </c>
      <c r="J67">
        <v>4354</v>
      </c>
      <c r="K67">
        <v>5126</v>
      </c>
      <c r="L67">
        <v>5143</v>
      </c>
      <c r="M67">
        <v>3373</v>
      </c>
      <c r="N67">
        <v>4695</v>
      </c>
      <c r="O67">
        <v>4914</v>
      </c>
      <c r="Q67">
        <v>59254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FC87-D351-4228-A9D3-FE09E21C1DEF}">
  <dimension ref="A1:R67"/>
  <sheetViews>
    <sheetView topLeftCell="A7" workbookViewId="0">
      <selection activeCell="B22" sqref="B22:E22"/>
    </sheetView>
  </sheetViews>
  <sheetFormatPr defaultRowHeight="14.4" x14ac:dyDescent="0.3"/>
  <sheetData>
    <row r="1" spans="1:18" ht="15" thickBot="1" x14ac:dyDescent="0.35">
      <c r="B1" s="1">
        <v>43883</v>
      </c>
      <c r="C1" s="1">
        <v>43890</v>
      </c>
      <c r="D1" s="2">
        <v>43897</v>
      </c>
      <c r="E1" s="2">
        <v>43904</v>
      </c>
      <c r="F1" s="2">
        <v>43911</v>
      </c>
      <c r="G1" s="2">
        <v>43918</v>
      </c>
      <c r="H1" s="2">
        <v>43925</v>
      </c>
      <c r="I1" s="2">
        <v>43932</v>
      </c>
      <c r="J1" s="2">
        <v>43939</v>
      </c>
      <c r="K1" s="2">
        <v>43946</v>
      </c>
      <c r="L1" s="2">
        <v>43953</v>
      </c>
      <c r="M1" s="2">
        <v>43960</v>
      </c>
      <c r="N1" s="2">
        <v>43967</v>
      </c>
      <c r="O1" s="2">
        <v>43976</v>
      </c>
      <c r="Q1" t="s">
        <v>64</v>
      </c>
      <c r="R1" t="s">
        <v>65</v>
      </c>
    </row>
    <row r="2" spans="1:18" x14ac:dyDescent="0.3">
      <c r="A2" t="s">
        <v>0</v>
      </c>
      <c r="B2" s="8">
        <f>('Raw Count'!B2/2202)*100</f>
        <v>0.90826521344232525</v>
      </c>
      <c r="C2" s="8">
        <f>('Raw Count'!C2/2861)*100</f>
        <v>0.73400908773156248</v>
      </c>
      <c r="D2" s="8">
        <f>('Raw Count'!D2/2451)*100</f>
        <v>1.0607915136678907</v>
      </c>
      <c r="E2" s="8">
        <f>('Raw Count'!E2/3795)*100</f>
        <v>1.2121212121212122</v>
      </c>
      <c r="F2" s="8">
        <f>('Raw Count'!F2/5842)*100</f>
        <v>1.5234508729887024</v>
      </c>
      <c r="G2" s="8">
        <f>('Raw Count'!G2/5490)*100</f>
        <v>1.3114754098360655</v>
      </c>
      <c r="H2" s="8">
        <f>('Raw Count'!H2/4303)*100</f>
        <v>1.1619800139437602</v>
      </c>
      <c r="I2" s="8">
        <f>('Raw Count'!I2/4705)*100</f>
        <v>1.0201912858661</v>
      </c>
      <c r="J2" s="8">
        <f>('Raw Count'!J2/4354)*100</f>
        <v>1.1713367018833256</v>
      </c>
      <c r="K2" s="8">
        <f>('Raw Count'!K2/5126)*100</f>
        <v>0.85836909871244638</v>
      </c>
      <c r="L2" s="8">
        <f>('Raw Count'!L2/5143)*100</f>
        <v>0.95275131246354261</v>
      </c>
      <c r="M2" s="8">
        <f>('Raw Count'!M2/3373)*100</f>
        <v>1.3341239252890602</v>
      </c>
      <c r="N2" s="8">
        <f>('Raw Count'!N2/4695)*100</f>
        <v>1.1288604898828543</v>
      </c>
      <c r="O2" s="8">
        <f>('Raw Count'!O2/4914)*100</f>
        <v>0.99715099715099709</v>
      </c>
      <c r="Q2" s="8">
        <f>(R2/59254)*100</f>
        <v>1.1189118034225536</v>
      </c>
      <c r="R2">
        <v>663</v>
      </c>
    </row>
    <row r="3" spans="1:18" x14ac:dyDescent="0.3">
      <c r="A3" t="s">
        <v>1</v>
      </c>
      <c r="B3" s="8">
        <f>('Raw Count'!B3/2202)*100</f>
        <v>1.9981834695731153</v>
      </c>
      <c r="C3" s="8">
        <f>('Raw Count'!C3/2861)*100</f>
        <v>2.2369800768961898</v>
      </c>
      <c r="D3" s="8">
        <f>('Raw Count'!D3/2451)*100</f>
        <v>1.38718890248878</v>
      </c>
      <c r="E3" s="8">
        <f>('Raw Count'!E3/3795)*100</f>
        <v>1.1594202898550725</v>
      </c>
      <c r="F3" s="8">
        <f>('Raw Count'!F3/5842)*100</f>
        <v>1.1297500855871276</v>
      </c>
      <c r="G3" s="8">
        <f>('Raw Count'!G3/5490)*100</f>
        <v>1.2750455373406193</v>
      </c>
      <c r="H3" s="8">
        <f>('Raw Count'!H3/4303)*100</f>
        <v>1.1155008133860098</v>
      </c>
      <c r="I3" s="8">
        <f>('Raw Count'!I3/4705)*100</f>
        <v>1.4665249734325185</v>
      </c>
      <c r="J3" s="8">
        <f>('Raw Count'!J3/4354)*100</f>
        <v>0.94166283876894807</v>
      </c>
      <c r="K3" s="8">
        <f>('Raw Count'!K3/5126)*100</f>
        <v>1.3850955911041747</v>
      </c>
      <c r="L3" s="8">
        <f>('Raw Count'!L3/5143)*100</f>
        <v>1.4777367295352906</v>
      </c>
      <c r="M3" s="8">
        <f>('Raw Count'!M3/3373)*100</f>
        <v>1.6898903053661429</v>
      </c>
      <c r="N3" s="8">
        <f>('Raw Count'!N3/4695)*100</f>
        <v>1.2353567625133119</v>
      </c>
      <c r="O3" s="8">
        <f>('Raw Count'!O3/4914)*100</f>
        <v>1.2617012617012617</v>
      </c>
      <c r="Q3" s="8">
        <f t="shared" ref="Q3:Q65" si="0">(R3/59254)*100</f>
        <v>1.3568704222499748</v>
      </c>
      <c r="R3">
        <v>804</v>
      </c>
    </row>
    <row r="4" spans="1:18" x14ac:dyDescent="0.3">
      <c r="A4" t="s">
        <v>2</v>
      </c>
      <c r="B4" s="8">
        <f>('Raw Count'!B4/2202)*100</f>
        <v>3.7238873751135335</v>
      </c>
      <c r="C4" s="8">
        <f>('Raw Count'!C4/2861)*100</f>
        <v>2.7612722824187346</v>
      </c>
      <c r="D4" s="8">
        <f>('Raw Count'!D4/2451)*100</f>
        <v>2.9375764993880051</v>
      </c>
      <c r="E4" s="8">
        <f>('Raw Count'!E4/3795)*100</f>
        <v>2.8722002635046113</v>
      </c>
      <c r="F4" s="8">
        <f>('Raw Count'!F4/5842)*100</f>
        <v>2.5676138308798357</v>
      </c>
      <c r="G4" s="8">
        <f>('Raw Count'!G4/5490)*100</f>
        <v>2.3861566484517307</v>
      </c>
      <c r="H4" s="8">
        <f>('Raw Count'!H4/4303)*100</f>
        <v>2.9049500348594002</v>
      </c>
      <c r="I4" s="8">
        <f>('Raw Count'!I4/4705)*100</f>
        <v>2.2954303931987248</v>
      </c>
      <c r="J4" s="8">
        <f>('Raw Count'!J4/4354)*100</f>
        <v>2.572347266881029</v>
      </c>
      <c r="K4" s="8">
        <f>('Raw Count'!K4/5126)*100</f>
        <v>2.204447912602419</v>
      </c>
      <c r="L4" s="8">
        <f>('Raw Count'!L4/5143)*100</f>
        <v>2.5082636593427963</v>
      </c>
      <c r="M4" s="8">
        <f>('Raw Count'!M4/3373)*100</f>
        <v>2.6386006522383636</v>
      </c>
      <c r="N4" s="8">
        <f>('Raw Count'!N4/4695)*100</f>
        <v>2.7263045793397231</v>
      </c>
      <c r="O4" s="8">
        <f>('Raw Count'!O4/4914)*100</f>
        <v>2.8286528286528285</v>
      </c>
      <c r="Q4" s="8">
        <f t="shared" si="0"/>
        <v>2.6428595537853985</v>
      </c>
      <c r="R4">
        <v>1566</v>
      </c>
    </row>
    <row r="5" spans="1:18" x14ac:dyDescent="0.3">
      <c r="A5" t="s">
        <v>3</v>
      </c>
      <c r="B5" s="8">
        <f>('Raw Count'!B5/2202)*100</f>
        <v>0.49954586739327883</v>
      </c>
      <c r="C5" s="8">
        <f>('Raw Count'!C5/2861)*100</f>
        <v>0.4194337644180357</v>
      </c>
      <c r="D5" s="8">
        <f>('Raw Count'!D5/2451)*100</f>
        <v>0.28559771521827826</v>
      </c>
      <c r="E5" s="8">
        <f>('Raw Count'!E5/3795)*100</f>
        <v>0.47430830039525695</v>
      </c>
      <c r="F5" s="8">
        <f>('Raw Count'!F5/5842)*100</f>
        <v>0.3423485107839781</v>
      </c>
      <c r="G5" s="8">
        <f>('Raw Count'!G5/5490)*100</f>
        <v>0.30965391621129323</v>
      </c>
      <c r="H5" s="8">
        <f>('Raw Count'!H5/4303)*100</f>
        <v>0.41831280501975365</v>
      </c>
      <c r="I5" s="8">
        <f>('Raw Count'!I5/4705)*100</f>
        <v>0.25504782146652499</v>
      </c>
      <c r="J5" s="8">
        <f>('Raw Count'!J5/4354)*100</f>
        <v>0.27560863573725308</v>
      </c>
      <c r="K5" s="8">
        <f>('Raw Count'!K5/5126)*100</f>
        <v>0.42918454935622319</v>
      </c>
      <c r="L5" s="8">
        <f>('Raw Count'!L5/5143)*100</f>
        <v>0.56387322574372933</v>
      </c>
      <c r="M5" s="8">
        <f>('Raw Count'!M5/3373)*100</f>
        <v>0.29647198339756897</v>
      </c>
      <c r="N5" s="8">
        <f>('Raw Count'!N5/4695)*100</f>
        <v>0.29818956336528218</v>
      </c>
      <c r="O5" s="8">
        <f>('Raw Count'!O5/4914)*100</f>
        <v>0.59015059015059013</v>
      </c>
      <c r="Q5" s="8">
        <f t="shared" si="0"/>
        <v>0.38984709893003006</v>
      </c>
      <c r="R5">
        <v>231</v>
      </c>
    </row>
    <row r="6" spans="1:18" x14ac:dyDescent="0.3">
      <c r="A6" t="s">
        <v>4</v>
      </c>
      <c r="B6" s="8">
        <f>('Raw Count'!B6/2202)*100</f>
        <v>0</v>
      </c>
      <c r="C6" s="8">
        <f>('Raw Count'!C6/2861)*100</f>
        <v>0.20971688220901785</v>
      </c>
      <c r="D6" s="8">
        <f>('Raw Count'!D6/2451)*100</f>
        <v>0.2039983680130559</v>
      </c>
      <c r="E6" s="8">
        <f>('Raw Count'!E6/3795)*100</f>
        <v>0.13175230566534915</v>
      </c>
      <c r="F6" s="8">
        <f>('Raw Count'!F6/5842)*100</f>
        <v>0.18829168093118795</v>
      </c>
      <c r="G6" s="8">
        <f>('Raw Count'!G6/5490)*100</f>
        <v>0.16393442622950818</v>
      </c>
      <c r="H6" s="8">
        <f>('Raw Count'!H6/4303)*100</f>
        <v>0.16267720195212643</v>
      </c>
      <c r="I6" s="8">
        <f>('Raw Count'!I6/4705)*100</f>
        <v>0.10626992561105207</v>
      </c>
      <c r="J6" s="8">
        <f>('Raw Count'!J6/4354)*100</f>
        <v>0.13780431786862654</v>
      </c>
      <c r="K6" s="8">
        <f>('Raw Count'!K6/5126)*100</f>
        <v>0.11705033164260631</v>
      </c>
      <c r="L6" s="8">
        <f>('Raw Count'!L6/5143)*100</f>
        <v>1.9443904335990667E-2</v>
      </c>
      <c r="M6" s="8">
        <f>('Raw Count'!M6/3373)*100</f>
        <v>5.9294396679513785E-2</v>
      </c>
      <c r="N6" s="8">
        <f>('Raw Count'!N6/4695)*100</f>
        <v>8.5197018104366348E-2</v>
      </c>
      <c r="O6" s="8">
        <f>('Raw Count'!O6/4914)*100</f>
        <v>0.1628001628001628</v>
      </c>
      <c r="Q6" s="8">
        <f t="shared" si="0"/>
        <v>0.12657373341884093</v>
      </c>
      <c r="R6">
        <v>75</v>
      </c>
    </row>
    <row r="7" spans="1:18" x14ac:dyDescent="0.3">
      <c r="A7" t="s">
        <v>5</v>
      </c>
      <c r="B7" s="8">
        <f>('Raw Count'!B7/2202)*100</f>
        <v>2.679382379654859</v>
      </c>
      <c r="C7" s="8">
        <f>('Raw Count'!C7/2861)*100</f>
        <v>2.7612722824187346</v>
      </c>
      <c r="D7" s="8">
        <f>('Raw Count'!D7/2451)*100</f>
        <v>3.0191758465932272</v>
      </c>
      <c r="E7" s="8">
        <f>('Raw Count'!E7/3795)*100</f>
        <v>3.3992094861660078</v>
      </c>
      <c r="F7" s="8">
        <f>('Raw Count'!F7/5842)*100</f>
        <v>3.3036631290653888</v>
      </c>
      <c r="G7" s="8">
        <f>('Raw Count'!G7/5490)*100</f>
        <v>3.697632058287796</v>
      </c>
      <c r="H7" s="8">
        <f>('Raw Count'!H7/4303)*100</f>
        <v>3.3929816407157793</v>
      </c>
      <c r="I7" s="8">
        <f>('Raw Count'!I7/4705)*100</f>
        <v>3.3368756641870347</v>
      </c>
      <c r="J7" s="8">
        <f>('Raw Count'!J7/4354)*100</f>
        <v>2.9627928341754708</v>
      </c>
      <c r="K7" s="8">
        <f>('Raw Count'!K7/5126)*100</f>
        <v>3.901677721420211</v>
      </c>
      <c r="L7" s="8">
        <f>('Raw Count'!L7/5143)*100</f>
        <v>2.799922224382656</v>
      </c>
      <c r="M7" s="8">
        <f>('Raw Count'!M7/3373)*100</f>
        <v>3.1722502223539872</v>
      </c>
      <c r="N7" s="8">
        <f>('Raw Count'!N7/4695)*100</f>
        <v>3.5782747603833869</v>
      </c>
      <c r="O7" s="8">
        <f>('Raw Count'!O7/4914)*100</f>
        <v>3.2560032560032557</v>
      </c>
      <c r="Q7" s="8">
        <f t="shared" si="0"/>
        <v>3.2875417693320279</v>
      </c>
      <c r="R7">
        <v>1948</v>
      </c>
    </row>
    <row r="8" spans="1:18" x14ac:dyDescent="0.3">
      <c r="A8" t="s">
        <v>6</v>
      </c>
      <c r="B8" s="8">
        <f>('Raw Count'!B8/2202)*100</f>
        <v>4.5413260672116255E-2</v>
      </c>
      <c r="C8" s="8">
        <f>('Raw Count'!C8/2861)*100</f>
        <v>0</v>
      </c>
      <c r="D8" s="8">
        <f>('Raw Count'!D8/2451)*100</f>
        <v>0</v>
      </c>
      <c r="E8" s="8">
        <f>('Raw Count'!E8/3795)*100</f>
        <v>2.6350461133069828E-2</v>
      </c>
      <c r="F8" s="8">
        <f>('Raw Count'!F8/5842)*100</f>
        <v>5.1352276617596719E-2</v>
      </c>
      <c r="G8" s="8">
        <f>('Raw Count'!G8/5490)*100</f>
        <v>3.6429872495446269E-2</v>
      </c>
      <c r="H8" s="8">
        <f>('Raw Count'!H8/4303)*100</f>
        <v>9.2958401115500813E-2</v>
      </c>
      <c r="I8" s="8">
        <f>('Raw Count'!I8/4705)*100</f>
        <v>6.3761955366631248E-2</v>
      </c>
      <c r="J8" s="8">
        <f>('Raw Count'!J8/4354)*100</f>
        <v>2.2967386311437757E-2</v>
      </c>
      <c r="K8" s="8">
        <f>('Raw Count'!K8/5126)*100</f>
        <v>3.901677721420211E-2</v>
      </c>
      <c r="L8" s="8">
        <f>('Raw Count'!L8/5143)*100</f>
        <v>1.9443904335990667E-2</v>
      </c>
      <c r="M8" s="8">
        <f>('Raw Count'!M8/3373)*100</f>
        <v>2.9647198339756892E-2</v>
      </c>
      <c r="N8" s="8">
        <f>('Raw Count'!N8/4695)*100</f>
        <v>4.2598509052183174E-2</v>
      </c>
      <c r="O8" s="8">
        <f>('Raw Count'!O8/4914)*100</f>
        <v>2.0350020350020349E-2</v>
      </c>
      <c r="Q8" s="8">
        <f t="shared" si="0"/>
        <v>3.712829513619334E-2</v>
      </c>
      <c r="R8">
        <v>22</v>
      </c>
    </row>
    <row r="9" spans="1:18" x14ac:dyDescent="0.3">
      <c r="A9" t="s">
        <v>7</v>
      </c>
      <c r="B9" s="8">
        <f>('Raw Count'!B9/2202)*100</f>
        <v>3.8147138964577656</v>
      </c>
      <c r="C9" s="8">
        <f>('Raw Count'!C9/2861)*100</f>
        <v>4.3691017126878711</v>
      </c>
      <c r="D9" s="8">
        <f>('Raw Count'!D9/2451)*100</f>
        <v>4.2023663810689511</v>
      </c>
      <c r="E9" s="8">
        <f>('Raw Count'!E9/3795)*100</f>
        <v>4.1633728590250332</v>
      </c>
      <c r="F9" s="8">
        <f>('Raw Count'!F9/5842)*100</f>
        <v>3.5775419376925708</v>
      </c>
      <c r="G9" s="8">
        <f>('Raw Count'!G9/5490)*100</f>
        <v>3.7522768670309654</v>
      </c>
      <c r="H9" s="8">
        <f>('Raw Count'!H9/4303)*100</f>
        <v>3.5556588426679059</v>
      </c>
      <c r="I9" s="8">
        <f>('Raw Count'!I9/4705)*100</f>
        <v>3.9532412327311368</v>
      </c>
      <c r="J9" s="8">
        <f>('Raw Count'!J9/4354)*100</f>
        <v>3.9733578318787321</v>
      </c>
      <c r="K9" s="8">
        <f>('Raw Count'!K9/5126)*100</f>
        <v>4.6820132657042528</v>
      </c>
      <c r="L9" s="8">
        <f>('Raw Count'!L9/5143)*100</f>
        <v>3.6165662064942641</v>
      </c>
      <c r="M9" s="8">
        <f>('Raw Count'!M9/3373)*100</f>
        <v>3.7651941891491258</v>
      </c>
      <c r="N9" s="8">
        <f>('Raw Count'!N9/4695)*100</f>
        <v>3.6208732694355699</v>
      </c>
      <c r="O9" s="8">
        <f>('Raw Count'!O9/4914)*100</f>
        <v>3.6426536426536424</v>
      </c>
      <c r="Q9" s="8">
        <f t="shared" si="0"/>
        <v>3.8799068417322036</v>
      </c>
      <c r="R9">
        <v>2299</v>
      </c>
    </row>
    <row r="10" spans="1:18" x14ac:dyDescent="0.3">
      <c r="A10" t="s">
        <v>8</v>
      </c>
      <c r="B10" s="8">
        <f>('Raw Count'!B10/2202)*100</f>
        <v>0.18165304268846502</v>
      </c>
      <c r="C10" s="8">
        <f>('Raw Count'!C10/2861)*100</f>
        <v>0.20971688220901785</v>
      </c>
      <c r="D10" s="8">
        <f>('Raw Count'!D10/2451)*100</f>
        <v>0.36719706242350064</v>
      </c>
      <c r="E10" s="8">
        <f>('Raw Count'!E10/3795)*100</f>
        <v>0.5270092226613966</v>
      </c>
      <c r="F10" s="8">
        <f>('Raw Count'!F10/5842)*100</f>
        <v>0.97569325573433763</v>
      </c>
      <c r="G10" s="8">
        <f>('Raw Count'!G10/5490)*100</f>
        <v>0.40072859744990891</v>
      </c>
      <c r="H10" s="8">
        <f>('Raw Count'!H10/4303)*100</f>
        <v>0.83662561003950731</v>
      </c>
      <c r="I10" s="8">
        <f>('Raw Count'!I10/4705)*100</f>
        <v>0.61636556854410207</v>
      </c>
      <c r="J10" s="8">
        <f>('Raw Count'!J10/4354)*100</f>
        <v>0.29857602204869088</v>
      </c>
      <c r="K10" s="8">
        <f>('Raw Count'!K10/5126)*100</f>
        <v>0.39016777214202103</v>
      </c>
      <c r="L10" s="8">
        <f>('Raw Count'!L10/5143)*100</f>
        <v>0.31110246937585068</v>
      </c>
      <c r="M10" s="8">
        <f>('Raw Count'!M10/3373)*100</f>
        <v>0.14823599169878449</v>
      </c>
      <c r="N10" s="8">
        <f>('Raw Count'!N10/4695)*100</f>
        <v>0.34078807241746539</v>
      </c>
      <c r="O10" s="8">
        <f>('Raw Count'!O10/4914)*100</f>
        <v>0.48840048840048839</v>
      </c>
      <c r="Q10" s="8">
        <f t="shared" si="0"/>
        <v>0.46747898876025251</v>
      </c>
      <c r="R10">
        <v>277</v>
      </c>
    </row>
    <row r="11" spans="1:18" x14ac:dyDescent="0.3">
      <c r="A11" t="s">
        <v>9</v>
      </c>
      <c r="B11" s="8">
        <f>('Raw Count'!B11/2202)*100</f>
        <v>0</v>
      </c>
      <c r="C11" s="8">
        <f>('Raw Count'!C11/2861)*100</f>
        <v>0</v>
      </c>
      <c r="D11" s="8">
        <f>('Raw Count'!D11/2451)*100</f>
        <v>8.1599347205222356E-2</v>
      </c>
      <c r="E11" s="8">
        <f>('Raw Count'!E11/3795)*100</f>
        <v>7.9051383399209488E-2</v>
      </c>
      <c r="F11" s="8">
        <f>('Raw Count'!F11/5842)*100</f>
        <v>0.18829168093118795</v>
      </c>
      <c r="G11" s="8">
        <f>('Raw Count'!G11/5490)*100</f>
        <v>9.107468123861566E-2</v>
      </c>
      <c r="H11" s="8">
        <f>('Raw Count'!H11/4303)*100</f>
        <v>4.6479200557750407E-2</v>
      </c>
      <c r="I11" s="8">
        <f>('Raw Count'!I11/4705)*100</f>
        <v>0.17003188097768332</v>
      </c>
      <c r="J11" s="8">
        <f>('Raw Count'!J11/4354)*100</f>
        <v>2.2967386311437757E-2</v>
      </c>
      <c r="K11" s="8">
        <f>('Raw Count'!K11/5126)*100</f>
        <v>1.9508388607101055E-2</v>
      </c>
      <c r="L11" s="8">
        <f>('Raw Count'!L11/5143)*100</f>
        <v>3.8887808671981335E-2</v>
      </c>
      <c r="M11" s="8">
        <f>('Raw Count'!M11/3373)*100</f>
        <v>0</v>
      </c>
      <c r="N11" s="8">
        <f>('Raw Count'!N11/4695)*100</f>
        <v>2.1299254526091587E-2</v>
      </c>
      <c r="O11" s="8">
        <f>('Raw Count'!O11/4914)*100</f>
        <v>0.1628001628001628</v>
      </c>
      <c r="Q11" s="8">
        <f t="shared" si="0"/>
        <v>7.425659027238668E-2</v>
      </c>
      <c r="R11">
        <v>44</v>
      </c>
    </row>
    <row r="12" spans="1:18" x14ac:dyDescent="0.3">
      <c r="A12" t="s">
        <v>10</v>
      </c>
      <c r="B12" s="8">
        <f>('Raw Count'!B12/2202)*100</f>
        <v>0.27247956403269752</v>
      </c>
      <c r="C12" s="8">
        <f>('Raw Count'!C12/2861)*100</f>
        <v>0.55924501922404746</v>
      </c>
      <c r="D12" s="8">
        <f>('Raw Count'!D12/2451)*100</f>
        <v>0.28559771521827826</v>
      </c>
      <c r="E12" s="8">
        <f>('Raw Count'!E12/3795)*100</f>
        <v>0.71146245059288538</v>
      </c>
      <c r="F12" s="8">
        <f>('Raw Count'!F12/5842)*100</f>
        <v>0.59910989387196167</v>
      </c>
      <c r="G12" s="8">
        <f>('Raw Count'!G12/5490)*100</f>
        <v>0.74681238615664847</v>
      </c>
      <c r="H12" s="8">
        <f>('Raw Count'!H12/4303)*100</f>
        <v>0.62746920752963053</v>
      </c>
      <c r="I12" s="8">
        <f>('Raw Count'!I12/4705)*100</f>
        <v>0.74388947927736448</v>
      </c>
      <c r="J12" s="8">
        <f>('Raw Count'!J12/4354)*100</f>
        <v>0.59715204409738176</v>
      </c>
      <c r="K12" s="8">
        <f>('Raw Count'!K12/5126)*100</f>
        <v>0.42918454935622319</v>
      </c>
      <c r="L12" s="8">
        <f>('Raw Count'!L12/5143)*100</f>
        <v>0.75831226910363603</v>
      </c>
      <c r="M12" s="8">
        <f>('Raw Count'!M12/3373)*100</f>
        <v>0.59294396679513794</v>
      </c>
      <c r="N12" s="8">
        <f>('Raw Count'!N12/4695)*100</f>
        <v>0.57507987220447288</v>
      </c>
      <c r="O12" s="8">
        <f>('Raw Count'!O12/4914)*100</f>
        <v>0.63085063085063087</v>
      </c>
      <c r="Q12" s="8">
        <f t="shared" si="0"/>
        <v>0.60586627063151854</v>
      </c>
      <c r="R12">
        <v>359</v>
      </c>
    </row>
    <row r="13" spans="1:18" x14ac:dyDescent="0.3">
      <c r="A13" t="s">
        <v>11</v>
      </c>
      <c r="B13" s="8">
        <f>('Raw Count'!B13/2202)*100</f>
        <v>0.86285195277020899</v>
      </c>
      <c r="C13" s="8">
        <f>('Raw Count'!C13/2861)*100</f>
        <v>0.87382034253757435</v>
      </c>
      <c r="D13" s="8">
        <f>('Raw Count'!D13/2451)*100</f>
        <v>0.69359445124439001</v>
      </c>
      <c r="E13" s="8">
        <f>('Raw Count'!E13/3795)*100</f>
        <v>0.86956521739130432</v>
      </c>
      <c r="F13" s="8">
        <f>('Raw Count'!F13/5842)*100</f>
        <v>0.82163642588154751</v>
      </c>
      <c r="G13" s="8">
        <f>('Raw Count'!G13/5490)*100</f>
        <v>0.91074681238615673</v>
      </c>
      <c r="H13" s="8">
        <f>('Raw Count'!H13/4303)*100</f>
        <v>0.83662561003950731</v>
      </c>
      <c r="I13" s="8">
        <f>('Raw Count'!I13/4705)*100</f>
        <v>0.53134962805526043</v>
      </c>
      <c r="J13" s="8">
        <f>('Raw Count'!J13/4354)*100</f>
        <v>0.87276067983463479</v>
      </c>
      <c r="K13" s="8">
        <f>('Raw Count'!K13/5126)*100</f>
        <v>0.78033554428404206</v>
      </c>
      <c r="L13" s="8">
        <f>('Raw Count'!L13/5143)*100</f>
        <v>0.69998055609566401</v>
      </c>
      <c r="M13" s="8">
        <f>('Raw Count'!M13/3373)*100</f>
        <v>0.97835754521197749</v>
      </c>
      <c r="N13" s="8">
        <f>('Raw Count'!N13/4695)*100</f>
        <v>1.0223642172523961</v>
      </c>
      <c r="O13" s="8">
        <f>('Raw Count'!O13/4914)*100</f>
        <v>0.63085063085063087</v>
      </c>
      <c r="Q13" s="8">
        <f t="shared" si="0"/>
        <v>0.8083842441016641</v>
      </c>
      <c r="R13">
        <v>479</v>
      </c>
    </row>
    <row r="14" spans="1:18" x14ac:dyDescent="0.3">
      <c r="A14" t="s">
        <v>12</v>
      </c>
      <c r="B14" s="8">
        <f>('Raw Count'!B14/2202)*100</f>
        <v>5.5858310626702998</v>
      </c>
      <c r="C14" s="8">
        <f>('Raw Count'!C14/2861)*100</f>
        <v>5.5225445648374691</v>
      </c>
      <c r="D14" s="8">
        <f>('Raw Count'!D14/2451)*100</f>
        <v>5.7119543043655652</v>
      </c>
      <c r="E14" s="8">
        <f>('Raw Count'!E14/3795)*100</f>
        <v>6.0606060606060606</v>
      </c>
      <c r="F14" s="8">
        <f>('Raw Count'!F14/5842)*100</f>
        <v>6.2649777473467987</v>
      </c>
      <c r="G14" s="8">
        <f>('Raw Count'!G14/5490)*100</f>
        <v>6.4298724954462667</v>
      </c>
      <c r="H14" s="8">
        <f>('Raw Count'!H14/4303)*100</f>
        <v>6.0422960725075532</v>
      </c>
      <c r="I14" s="8">
        <f>('Raw Count'!I14/4705)*100</f>
        <v>5.7598299681190221</v>
      </c>
      <c r="J14" s="8">
        <f>('Raw Count'!J14/4354)*100</f>
        <v>5.9026182820395041</v>
      </c>
      <c r="K14" s="8">
        <f>('Raw Count'!K14/5126)*100</f>
        <v>5.6379243074522041</v>
      </c>
      <c r="L14" s="8">
        <f>('Raw Count'!L14/5143)*100</f>
        <v>6.0276103441571065</v>
      </c>
      <c r="M14" s="8">
        <f>('Raw Count'!M14/3373)*100</f>
        <v>5.6329676845538099</v>
      </c>
      <c r="N14" s="8">
        <f>('Raw Count'!N14/4695)*100</f>
        <v>5.7294994675186368</v>
      </c>
      <c r="O14" s="8">
        <f>('Raw Count'!O14/4914)*100</f>
        <v>5.4538054538054537</v>
      </c>
      <c r="Q14" s="8">
        <f t="shared" si="0"/>
        <v>5.8797718297498909</v>
      </c>
      <c r="R14">
        <v>3484</v>
      </c>
    </row>
    <row r="15" spans="1:18" x14ac:dyDescent="0.3">
      <c r="A15" t="s">
        <v>13</v>
      </c>
      <c r="B15" s="8">
        <f>('Raw Count'!B15/2202)*100</f>
        <v>1.6802906448683013</v>
      </c>
      <c r="C15" s="8">
        <f>('Raw Count'!C15/2861)*100</f>
        <v>1.8175463124781546</v>
      </c>
      <c r="D15" s="8">
        <f>('Raw Count'!D15/2451)*100</f>
        <v>2.2847817217462261</v>
      </c>
      <c r="E15" s="8">
        <f>('Raw Count'!E15/3795)*100</f>
        <v>1.8972332015810278</v>
      </c>
      <c r="F15" s="8">
        <f>('Raw Count'!F15/5842)*100</f>
        <v>1.8829168093118793</v>
      </c>
      <c r="G15" s="8">
        <f>('Raw Count'!G15/5490)*100</f>
        <v>1.8032786885245904</v>
      </c>
      <c r="H15" s="8">
        <f>('Raw Count'!H15/4303)*100</f>
        <v>1.7197304206367652</v>
      </c>
      <c r="I15" s="8">
        <f>('Raw Count'!I15/4705)*100</f>
        <v>1.7003188097768331</v>
      </c>
      <c r="J15" s="8">
        <f>('Raw Count'!J15/4354)*100</f>
        <v>1.5388148828663299</v>
      </c>
      <c r="K15" s="8">
        <f>('Raw Count'!K15/5126)*100</f>
        <v>2.1459227467811157</v>
      </c>
      <c r="L15" s="8">
        <f>('Raw Count'!L15/5143)*100</f>
        <v>2.2166050943029361</v>
      </c>
      <c r="M15" s="8">
        <f>('Raw Count'!M15/3373)*100</f>
        <v>2.3717758671805518</v>
      </c>
      <c r="N15" s="8">
        <f>('Raw Count'!N15/4695)*100</f>
        <v>1.7891373801916934</v>
      </c>
      <c r="O15" s="8">
        <f>('Raw Count'!O15/4914)*100</f>
        <v>1.6687016687016685</v>
      </c>
      <c r="Q15" s="8">
        <f t="shared" si="0"/>
        <v>1.8851048030512709</v>
      </c>
      <c r="R15">
        <v>1117</v>
      </c>
    </row>
    <row r="16" spans="1:18" x14ac:dyDescent="0.3">
      <c r="A16" t="s">
        <v>14</v>
      </c>
      <c r="B16" s="8">
        <f>('Raw Count'!B16/2202)*100</f>
        <v>0</v>
      </c>
      <c r="C16" s="8">
        <f>('Raw Count'!C16/2861)*100</f>
        <v>0.10485844110450893</v>
      </c>
      <c r="D16" s="8">
        <f>('Raw Count'!D16/2451)*100</f>
        <v>0.12239902080783352</v>
      </c>
      <c r="E16" s="8">
        <f>('Raw Count'!E16/3795)*100</f>
        <v>0.23715415019762848</v>
      </c>
      <c r="F16" s="8">
        <f>('Raw Count'!F16/5842)*100</f>
        <v>5.1352276617596719E-2</v>
      </c>
      <c r="G16" s="8">
        <f>('Raw Count'!G16/5490)*100</f>
        <v>0.12750455373406194</v>
      </c>
      <c r="H16" s="8">
        <f>('Raw Count'!H16/4303)*100</f>
        <v>9.2958401115500813E-2</v>
      </c>
      <c r="I16" s="8">
        <f>('Raw Count'!I16/4705)*100</f>
        <v>4.250797024442083E-2</v>
      </c>
      <c r="J16" s="8">
        <f>('Raw Count'!J16/4354)*100</f>
        <v>0.13780431786862654</v>
      </c>
      <c r="K16" s="8">
        <f>('Raw Count'!K16/5126)*100</f>
        <v>5.8525165821303154E-2</v>
      </c>
      <c r="L16" s="8">
        <f>('Raw Count'!L16/5143)*100</f>
        <v>0.13610733035193467</v>
      </c>
      <c r="M16" s="8">
        <f>('Raw Count'!M16/3373)*100</f>
        <v>2.9647198339756892E-2</v>
      </c>
      <c r="N16" s="8">
        <f>('Raw Count'!N16/4695)*100</f>
        <v>4.2598509052183174E-2</v>
      </c>
      <c r="O16" s="8">
        <f>('Raw Count'!O16/4914)*100</f>
        <v>8.1400081400081398E-2</v>
      </c>
      <c r="Q16" s="8">
        <f t="shared" si="0"/>
        <v>9.1133088061565462E-2</v>
      </c>
      <c r="R16">
        <v>54</v>
      </c>
    </row>
    <row r="17" spans="1:18" x14ac:dyDescent="0.3">
      <c r="A17" t="s">
        <v>15</v>
      </c>
      <c r="B17" s="8">
        <f>('Raw Count'!B17/2202)*100</f>
        <v>0.54495912806539504</v>
      </c>
      <c r="C17" s="8">
        <f>('Raw Count'!C17/2861)*100</f>
        <v>0.4194337644180357</v>
      </c>
      <c r="D17" s="8">
        <f>('Raw Count'!D17/2451)*100</f>
        <v>0.57119543043655652</v>
      </c>
      <c r="E17" s="8">
        <f>('Raw Count'!E17/3795)*100</f>
        <v>0.79051383399209485</v>
      </c>
      <c r="F17" s="8">
        <f>('Raw Count'!F17/5842)*100</f>
        <v>0.56487504279356382</v>
      </c>
      <c r="G17" s="8">
        <f>('Raw Count'!G17/5490)*100</f>
        <v>0.49180327868852464</v>
      </c>
      <c r="H17" s="8">
        <f>('Raw Count'!H17/4303)*100</f>
        <v>0.48803160585637928</v>
      </c>
      <c r="I17" s="8">
        <f>('Raw Count'!I17/4705)*100</f>
        <v>0.59511158342189163</v>
      </c>
      <c r="J17" s="8">
        <f>('Raw Count'!J17/4354)*100</f>
        <v>0.68902158934313285</v>
      </c>
      <c r="K17" s="8">
        <f>('Raw Count'!K17/5126)*100</f>
        <v>0.70230198985563796</v>
      </c>
      <c r="L17" s="8">
        <f>('Raw Count'!L17/5143)*100</f>
        <v>0.62220493875170135</v>
      </c>
      <c r="M17" s="8">
        <f>('Raw Count'!M17/3373)*100</f>
        <v>0.59294396679513794</v>
      </c>
      <c r="N17" s="8">
        <f>('Raw Count'!N17/4695)*100</f>
        <v>0.46858359957401496</v>
      </c>
      <c r="O17" s="8">
        <f>('Raw Count'!O17/4914)*100</f>
        <v>0.61050061050061055</v>
      </c>
      <c r="Q17" s="8">
        <f t="shared" si="0"/>
        <v>0.585614473284504</v>
      </c>
      <c r="R17">
        <v>347</v>
      </c>
    </row>
    <row r="18" spans="1:18" x14ac:dyDescent="0.3">
      <c r="A18" t="s">
        <v>16</v>
      </c>
      <c r="B18" s="8">
        <f>('Raw Count'!B18/2202)*100</f>
        <v>0.54495912806539504</v>
      </c>
      <c r="C18" s="8">
        <f>('Raw Count'!C18/2861)*100</f>
        <v>0.73400908773156248</v>
      </c>
      <c r="D18" s="8">
        <f>('Raw Count'!D18/2451)*100</f>
        <v>0.77519379844961245</v>
      </c>
      <c r="E18" s="8">
        <f>('Raw Count'!E18/3795)*100</f>
        <v>0.57971014492753625</v>
      </c>
      <c r="F18" s="8">
        <f>('Raw Count'!F18/5842)*100</f>
        <v>0.4450530640191715</v>
      </c>
      <c r="G18" s="8">
        <f>('Raw Count'!G18/5490)*100</f>
        <v>0.49180327868852464</v>
      </c>
      <c r="H18" s="8">
        <f>('Raw Count'!H18/4303)*100</f>
        <v>0.27887520334650245</v>
      </c>
      <c r="I18" s="8">
        <f>('Raw Count'!I18/4705)*100</f>
        <v>0.72263549415515405</v>
      </c>
      <c r="J18" s="8">
        <f>('Raw Count'!J18/4354)*100</f>
        <v>0.39044556729444185</v>
      </c>
      <c r="K18" s="8">
        <f>('Raw Count'!K18/5126)*100</f>
        <v>0.60476004682013274</v>
      </c>
      <c r="L18" s="8">
        <f>('Raw Count'!L18/5143)*100</f>
        <v>0.60276103441571061</v>
      </c>
      <c r="M18" s="8">
        <f>('Raw Count'!M18/3373)*100</f>
        <v>0.50400237177586726</v>
      </c>
      <c r="N18" s="8">
        <f>('Raw Count'!N18/4695)*100</f>
        <v>0.61767838125665597</v>
      </c>
      <c r="O18" s="8">
        <f>('Raw Count'!O18/4914)*100</f>
        <v>0.63085063085063087</v>
      </c>
      <c r="Q18" s="8">
        <f t="shared" si="0"/>
        <v>0.55523677726398213</v>
      </c>
      <c r="R18">
        <v>329</v>
      </c>
    </row>
    <row r="19" spans="1:18" x14ac:dyDescent="0.3">
      <c r="A19" t="s">
        <v>17</v>
      </c>
      <c r="B19" s="8">
        <f>('Raw Count'!B19/2202)*100</f>
        <v>4.5413260672116255E-2</v>
      </c>
      <c r="C19" s="8">
        <f>('Raw Count'!C19/2861)*100</f>
        <v>0</v>
      </c>
      <c r="D19" s="8">
        <f>('Raw Count'!D19/2451)*100</f>
        <v>8.1599347205222356E-2</v>
      </c>
      <c r="E19" s="8">
        <f>('Raw Count'!E19/3795)*100</f>
        <v>5.2700922266139656E-2</v>
      </c>
      <c r="F19" s="8">
        <f>('Raw Count'!F19/5842)*100</f>
        <v>0.13693940431359122</v>
      </c>
      <c r="G19" s="8">
        <f>('Raw Count'!G19/5490)*100</f>
        <v>5.4644808743169397E-2</v>
      </c>
      <c r="H19" s="8">
        <f>('Raw Count'!H19/4303)*100</f>
        <v>2.3239600278875203E-2</v>
      </c>
      <c r="I19" s="8">
        <f>('Raw Count'!I19/4705)*100</f>
        <v>2.1253985122210415E-2</v>
      </c>
      <c r="J19" s="8">
        <f>('Raw Count'!J19/4354)*100</f>
        <v>9.1869545245751028E-2</v>
      </c>
      <c r="K19" s="8">
        <f>('Raw Count'!K19/5126)*100</f>
        <v>3.901677721420211E-2</v>
      </c>
      <c r="L19" s="8">
        <f>('Raw Count'!L19/5143)*100</f>
        <v>3.8887808671981335E-2</v>
      </c>
      <c r="M19" s="8">
        <f>('Raw Count'!M19/3373)*100</f>
        <v>5.9294396679513785E-2</v>
      </c>
      <c r="N19" s="8">
        <f>('Raw Count'!N19/4695)*100</f>
        <v>2.1299254526091587E-2</v>
      </c>
      <c r="O19" s="8">
        <f>('Raw Count'!O19/4914)*100</f>
        <v>4.0700040700040699E-2</v>
      </c>
      <c r="Q19" s="8">
        <f t="shared" si="0"/>
        <v>5.2317143146454248E-2</v>
      </c>
      <c r="R19">
        <v>31</v>
      </c>
    </row>
    <row r="20" spans="1:18" x14ac:dyDescent="0.3">
      <c r="A20" t="s">
        <v>18</v>
      </c>
      <c r="B20" s="8">
        <f>('Raw Count'!B20/2202)*100</f>
        <v>0</v>
      </c>
      <c r="C20" s="8">
        <f>('Raw Count'!C20/2861)*100</f>
        <v>6.9905627403005932E-2</v>
      </c>
      <c r="D20" s="8">
        <f>('Raw Count'!D20/2451)*100</f>
        <v>0.2039983680130559</v>
      </c>
      <c r="E20" s="8">
        <f>('Raw Count'!E20/3795)*100</f>
        <v>5.2700922266139656E-2</v>
      </c>
      <c r="F20" s="8">
        <f>('Raw Count'!F20/5842)*100</f>
        <v>0.17117425539198905</v>
      </c>
      <c r="G20" s="8">
        <f>('Raw Count'!G20/5490)*100</f>
        <v>0.23679417122040072</v>
      </c>
      <c r="H20" s="8">
        <f>('Raw Count'!H20/4303)*100</f>
        <v>0.18591680223100163</v>
      </c>
      <c r="I20" s="8">
        <f>('Raw Count'!I20/4705)*100</f>
        <v>0.10626992561105207</v>
      </c>
      <c r="J20" s="8">
        <f>('Raw Count'!J20/4354)*100</f>
        <v>6.8902158934313271E-2</v>
      </c>
      <c r="K20" s="8">
        <f>('Raw Count'!K20/5126)*100</f>
        <v>0.15606710885680844</v>
      </c>
      <c r="L20" s="8">
        <f>('Raw Count'!L20/5143)*100</f>
        <v>0.15555123468792534</v>
      </c>
      <c r="M20" s="8">
        <f>('Raw Count'!M20/3373)*100</f>
        <v>0.14823599169878449</v>
      </c>
      <c r="N20" s="8">
        <f>('Raw Count'!N20/4695)*100</f>
        <v>6.3897763578274758E-2</v>
      </c>
      <c r="O20" s="8">
        <f>('Raw Count'!O20/4914)*100</f>
        <v>0.1221001221001221</v>
      </c>
      <c r="Q20" s="8">
        <f t="shared" si="0"/>
        <v>0.13163668275559456</v>
      </c>
      <c r="R20">
        <v>78</v>
      </c>
    </row>
    <row r="21" spans="1:18" x14ac:dyDescent="0.3">
      <c r="A21" t="s">
        <v>19</v>
      </c>
      <c r="B21" s="8">
        <f>('Raw Count'!B21/2202)*100</f>
        <v>0.27247956403269752</v>
      </c>
      <c r="C21" s="8">
        <f>('Raw Count'!C21/2861)*100</f>
        <v>0.10485844110450893</v>
      </c>
      <c r="D21" s="8">
        <f>('Raw Count'!D21/2451)*100</f>
        <v>0</v>
      </c>
      <c r="E21" s="8">
        <f>('Raw Count'!E21/3795)*100</f>
        <v>7.9051383399209488E-2</v>
      </c>
      <c r="F21" s="8">
        <f>('Raw Count'!F21/5842)*100</f>
        <v>0.13693940431359122</v>
      </c>
      <c r="G21" s="8">
        <f>('Raw Count'!G21/5490)*100</f>
        <v>7.2859744990892539E-2</v>
      </c>
      <c r="H21" s="8">
        <f>('Raw Count'!H21/4303)*100</f>
        <v>2.3239600278875203E-2</v>
      </c>
      <c r="I21" s="8">
        <f>('Raw Count'!I21/4705)*100</f>
        <v>6.3761955366631248E-2</v>
      </c>
      <c r="J21" s="8">
        <f>('Raw Count'!J21/4354)*100</f>
        <v>0.11483693155718878</v>
      </c>
      <c r="K21" s="8">
        <f>('Raw Count'!K21/5126)*100</f>
        <v>7.803355442840422E-2</v>
      </c>
      <c r="L21" s="8">
        <f>('Raw Count'!L21/5143)*100</f>
        <v>5.8331713007971998E-2</v>
      </c>
      <c r="M21" s="8">
        <f>('Raw Count'!M21/3373)*100</f>
        <v>2.9647198339756892E-2</v>
      </c>
      <c r="N21" s="8">
        <f>('Raw Count'!N21/4695)*100</f>
        <v>0</v>
      </c>
      <c r="O21" s="8">
        <f>('Raw Count'!O21/4914)*100</f>
        <v>6.1050061050061048E-2</v>
      </c>
      <c r="Q21" s="8">
        <f t="shared" si="0"/>
        <v>7.425659027238668E-2</v>
      </c>
      <c r="R21">
        <v>44</v>
      </c>
    </row>
    <row r="22" spans="1:18" x14ac:dyDescent="0.3">
      <c r="A22" t="s">
        <v>20</v>
      </c>
      <c r="B22" s="8">
        <f>('Raw Count'!B22/2202)*100</f>
        <v>0.13623978201634876</v>
      </c>
      <c r="C22" s="8">
        <f>('Raw Count'!C22/2861)*100</f>
        <v>0.10485844110450893</v>
      </c>
      <c r="D22" s="8">
        <f>('Raw Count'!D22/2451)*100</f>
        <v>8.1599347205222356E-2</v>
      </c>
      <c r="E22" s="8">
        <f>('Raw Count'!E22/3795)*100</f>
        <v>2.6350461133069828E-2</v>
      </c>
      <c r="F22" s="8">
        <f>('Raw Count'!F22/5842)*100</f>
        <v>0.10270455323519344</v>
      </c>
      <c r="G22" s="8">
        <f>('Raw Count'!G22/5490)*100</f>
        <v>7.2859744990892539E-2</v>
      </c>
      <c r="H22" s="8">
        <f>('Raw Count'!H22/4303)*100</f>
        <v>0.13943760167325123</v>
      </c>
      <c r="I22" s="8">
        <f>('Raw Count'!I22/4705)*100</f>
        <v>0.1275239107332625</v>
      </c>
      <c r="J22" s="8">
        <f>('Raw Count'!J22/4354)*100</f>
        <v>4.5934772622875514E-2</v>
      </c>
      <c r="K22" s="8">
        <f>('Raw Count'!K22/5126)*100</f>
        <v>7.803355442840422E-2</v>
      </c>
      <c r="L22" s="8">
        <f>('Raw Count'!L22/5143)*100</f>
        <v>7.7775617343962669E-2</v>
      </c>
      <c r="M22" s="8">
        <f>('Raw Count'!M22/3373)*100</f>
        <v>8.8941595019270681E-2</v>
      </c>
      <c r="N22" s="8">
        <f>('Raw Count'!N22/4695)*100</f>
        <v>8.5197018104366348E-2</v>
      </c>
      <c r="O22" s="8">
        <f>('Raw Count'!O22/4914)*100</f>
        <v>6.1050061050061048E-2</v>
      </c>
      <c r="Q22" s="8">
        <f t="shared" si="0"/>
        <v>8.6070138724811826E-2</v>
      </c>
      <c r="R22">
        <v>51</v>
      </c>
    </row>
    <row r="23" spans="1:18" x14ac:dyDescent="0.3">
      <c r="A23" t="s">
        <v>21</v>
      </c>
      <c r="B23" s="8">
        <f>('Raw Count'!B23/2202)*100</f>
        <v>21.480472297910993</v>
      </c>
      <c r="C23" s="8">
        <f>('Raw Count'!C23/2861)*100</f>
        <v>22.684376092275429</v>
      </c>
      <c r="D23" s="8">
        <f>('Raw Count'!D23/2451)*100</f>
        <v>21.705426356589147</v>
      </c>
      <c r="E23" s="8">
        <f>('Raw Count'!E23/3795)*100</f>
        <v>21.528326745718047</v>
      </c>
      <c r="F23" s="8">
        <f>('Raw Count'!F23/5842)*100</f>
        <v>20.660732625813079</v>
      </c>
      <c r="G23" s="8">
        <f>('Raw Count'!G23/5490)*100</f>
        <v>22.021857923497269</v>
      </c>
      <c r="H23" s="8">
        <f>('Raw Count'!H23/4303)*100</f>
        <v>21.148036253776432</v>
      </c>
      <c r="I23" s="8">
        <f>('Raw Count'!I23/4705)*100</f>
        <v>21.721572794899043</v>
      </c>
      <c r="J23" s="8">
        <f>('Raw Count'!J23/4354)*100</f>
        <v>21.129995406522735</v>
      </c>
      <c r="K23" s="8">
        <f>('Raw Count'!K23/5126)*100</f>
        <v>23.019898556379243</v>
      </c>
      <c r="L23" s="8">
        <f>('Raw Count'!L23/5143)*100</f>
        <v>21.582733812949641</v>
      </c>
      <c r="M23" s="8">
        <f>('Raw Count'!M23/3373)*100</f>
        <v>21.820337978061076</v>
      </c>
      <c r="N23" s="8">
        <f>('Raw Count'!N23/4695)*100</f>
        <v>22.193823216187432</v>
      </c>
      <c r="O23" s="8">
        <f>('Raw Count'!O23/4914)*100</f>
        <v>21.265771265771267</v>
      </c>
      <c r="Q23" s="8">
        <f t="shared" si="0"/>
        <v>21.689674958652581</v>
      </c>
      <c r="R23">
        <v>12852</v>
      </c>
    </row>
    <row r="24" spans="1:18" x14ac:dyDescent="0.3">
      <c r="A24" t="s">
        <v>22</v>
      </c>
      <c r="B24" s="8">
        <f>('Raw Count'!B24/2202)*100</f>
        <v>0.63578564940962767</v>
      </c>
      <c r="C24" s="8">
        <f>('Raw Count'!C24/2861)*100</f>
        <v>0.59419783292555051</v>
      </c>
      <c r="D24" s="8">
        <f>('Raw Count'!D24/2451)*100</f>
        <v>0.9383924928600571</v>
      </c>
      <c r="E24" s="8">
        <f>('Raw Count'!E24/3795)*100</f>
        <v>0.92226613965744397</v>
      </c>
      <c r="F24" s="8">
        <f>('Raw Count'!F24/5842)*100</f>
        <v>0.58199246833276275</v>
      </c>
      <c r="G24" s="8">
        <f>('Raw Count'!G24/5490)*100</f>
        <v>0.72859744990892528</v>
      </c>
      <c r="H24" s="8">
        <f>('Raw Count'!H24/4303)*100</f>
        <v>0.48803160585637928</v>
      </c>
      <c r="I24" s="8">
        <f>('Raw Count'!I24/4705)*100</f>
        <v>0.51009564293304999</v>
      </c>
      <c r="J24" s="8">
        <f>('Raw Count'!J24/4354)*100</f>
        <v>0.52824988516306848</v>
      </c>
      <c r="K24" s="8">
        <f>('Raw Count'!K24/5126)*100</f>
        <v>0.79984393289114319</v>
      </c>
      <c r="L24" s="8">
        <f>('Raw Count'!L24/5143)*100</f>
        <v>0.48609760839976668</v>
      </c>
      <c r="M24" s="8">
        <f>('Raw Count'!M24/3373)*100</f>
        <v>0.53364957011562408</v>
      </c>
      <c r="N24" s="8">
        <f>('Raw Count'!N24/4695)*100</f>
        <v>0.72417465388711399</v>
      </c>
      <c r="O24" s="8">
        <f>('Raw Count'!O24/4914)*100</f>
        <v>0.71225071225071224</v>
      </c>
      <c r="Q24" s="8">
        <f t="shared" si="0"/>
        <v>0.64805751510446552</v>
      </c>
      <c r="R24">
        <v>384</v>
      </c>
    </row>
    <row r="25" spans="1:18" x14ac:dyDescent="0.3">
      <c r="A25" t="s">
        <v>23</v>
      </c>
      <c r="B25" s="8">
        <f>('Raw Count'!B25/2202)*100</f>
        <v>0.13623978201634876</v>
      </c>
      <c r="C25" s="8">
        <f>('Raw Count'!C25/2861)*100</f>
        <v>0.17476406850751486</v>
      </c>
      <c r="D25" s="8">
        <f>('Raw Count'!D25/2451)*100</f>
        <v>0.16319869441044471</v>
      </c>
      <c r="E25" s="8">
        <f>('Raw Count'!E25/3795)*100</f>
        <v>0.39525691699604742</v>
      </c>
      <c r="F25" s="8">
        <f>('Raw Count'!F25/5842)*100</f>
        <v>0.66757959602875727</v>
      </c>
      <c r="G25" s="8">
        <f>('Raw Count'!G25/5490)*100</f>
        <v>0.29143897996357016</v>
      </c>
      <c r="H25" s="8">
        <f>('Raw Count'!H25/4303)*100</f>
        <v>0.62746920752963053</v>
      </c>
      <c r="I25" s="8">
        <f>('Raw Count'!I25/4705)*100</f>
        <v>0.38257173219978746</v>
      </c>
      <c r="J25" s="8">
        <f>('Raw Count'!J25/4354)*100</f>
        <v>0.22967386311437757</v>
      </c>
      <c r="K25" s="8">
        <f>('Raw Count'!K25/5126)*100</f>
        <v>0.37065938353492001</v>
      </c>
      <c r="L25" s="8">
        <f>('Raw Count'!L25/5143)*100</f>
        <v>0.13610733035193467</v>
      </c>
      <c r="M25" s="8">
        <f>('Raw Count'!M25/3373)*100</f>
        <v>5.9294396679513785E-2</v>
      </c>
      <c r="N25" s="8">
        <f>('Raw Count'!N25/4695)*100</f>
        <v>0.1703940362087327</v>
      </c>
      <c r="O25" s="8">
        <f>('Raw Count'!O25/4914)*100</f>
        <v>0.22385022385022385</v>
      </c>
      <c r="Q25" s="8">
        <f t="shared" si="0"/>
        <v>0.31052755932088971</v>
      </c>
      <c r="R25">
        <v>184</v>
      </c>
    </row>
    <row r="26" spans="1:18" x14ac:dyDescent="0.3">
      <c r="A26" t="s">
        <v>24</v>
      </c>
      <c r="B26" s="8">
        <f>('Raw Count'!B26/2202)*100</f>
        <v>0.13623978201634876</v>
      </c>
      <c r="C26" s="8">
        <f>('Raw Count'!C26/2861)*100</f>
        <v>0.27962250961202373</v>
      </c>
      <c r="D26" s="8">
        <f>('Raw Count'!D26/2451)*100</f>
        <v>0.12239902080783352</v>
      </c>
      <c r="E26" s="8">
        <f>('Raw Count'!E26/3795)*100</f>
        <v>7.9051383399209488E-2</v>
      </c>
      <c r="F26" s="8">
        <f>('Raw Count'!F26/5842)*100</f>
        <v>0.22252653200958575</v>
      </c>
      <c r="G26" s="8">
        <f>('Raw Count'!G26/5490)*100</f>
        <v>0.20036429872495445</v>
      </c>
      <c r="H26" s="8">
        <f>('Raw Count'!H26/4303)*100</f>
        <v>0.30211480362537763</v>
      </c>
      <c r="I26" s="8">
        <f>('Raw Count'!I26/4705)*100</f>
        <v>0.38257173219978746</v>
      </c>
      <c r="J26" s="8">
        <f>('Raw Count'!J26/4354)*100</f>
        <v>0.32154340836012862</v>
      </c>
      <c r="K26" s="8">
        <f>('Raw Count'!K26/5126)*100</f>
        <v>0.31213421771361688</v>
      </c>
      <c r="L26" s="8">
        <f>('Raw Count'!L26/5143)*100</f>
        <v>0.21388294769589733</v>
      </c>
      <c r="M26" s="8">
        <f>('Raw Count'!M26/3373)*100</f>
        <v>0.20753038837829826</v>
      </c>
      <c r="N26" s="8">
        <f>('Raw Count'!N26/4695)*100</f>
        <v>0.1703940362087327</v>
      </c>
      <c r="O26" s="8">
        <f>('Raw Count'!O26/4914)*100</f>
        <v>0.18315018315018314</v>
      </c>
      <c r="Q26" s="8">
        <f t="shared" si="0"/>
        <v>0.2312080197117494</v>
      </c>
      <c r="R26">
        <v>137</v>
      </c>
    </row>
    <row r="27" spans="1:18" x14ac:dyDescent="0.3">
      <c r="A27" t="s">
        <v>25</v>
      </c>
      <c r="B27" s="8">
        <f>('Raw Count'!B27/2202)*100</f>
        <v>9.0826521344232511E-2</v>
      </c>
      <c r="C27" s="8">
        <f>('Raw Count'!C27/2861)*100</f>
        <v>3.4952813701502966E-2</v>
      </c>
      <c r="D27" s="8">
        <f>('Raw Count'!D27/2451)*100</f>
        <v>0.12239902080783352</v>
      </c>
      <c r="E27" s="8">
        <f>('Raw Count'!E27/3795)*100</f>
        <v>7.9051383399209488E-2</v>
      </c>
      <c r="F27" s="8">
        <f>('Raw Count'!F27/5842)*100</f>
        <v>0.22252653200958575</v>
      </c>
      <c r="G27" s="8">
        <f>('Raw Count'!G27/5490)*100</f>
        <v>0.12750455373406194</v>
      </c>
      <c r="H27" s="8">
        <f>('Raw Count'!H27/4303)*100</f>
        <v>0.11619800139437601</v>
      </c>
      <c r="I27" s="8">
        <f>('Raw Count'!I27/4705)*100</f>
        <v>8.501594048884166E-2</v>
      </c>
      <c r="J27" s="8">
        <f>('Raw Count'!J27/4354)*100</f>
        <v>9.1869545245751028E-2</v>
      </c>
      <c r="K27" s="8">
        <f>('Raw Count'!K27/5126)*100</f>
        <v>5.8525165821303154E-2</v>
      </c>
      <c r="L27" s="8">
        <f>('Raw Count'!L27/5143)*100</f>
        <v>0.116663426015944</v>
      </c>
      <c r="M27" s="8">
        <f>('Raw Count'!M27/3373)*100</f>
        <v>2.9647198339756892E-2</v>
      </c>
      <c r="N27" s="8">
        <f>('Raw Count'!N27/4695)*100</f>
        <v>4.2598509052183174E-2</v>
      </c>
      <c r="O27" s="8">
        <f>('Raw Count'!O27/4914)*100</f>
        <v>6.1050061050061048E-2</v>
      </c>
      <c r="Q27" s="8">
        <f t="shared" si="0"/>
        <v>9.6196037398319098E-2</v>
      </c>
      <c r="R27">
        <v>57</v>
      </c>
    </row>
    <row r="28" spans="1:18" x14ac:dyDescent="0.3">
      <c r="A28" t="s">
        <v>26</v>
      </c>
      <c r="B28" s="8">
        <f>('Raw Count'!B28/2202)*100</f>
        <v>4.5413260672116255E-2</v>
      </c>
      <c r="C28" s="8">
        <f>('Raw Count'!C28/2861)*100</f>
        <v>0.10485844110450893</v>
      </c>
      <c r="D28" s="8">
        <f>('Raw Count'!D28/2451)*100</f>
        <v>0.24479804161566704</v>
      </c>
      <c r="E28" s="8">
        <f>('Raw Count'!E28/3795)*100</f>
        <v>0.34255599472990778</v>
      </c>
      <c r="F28" s="8">
        <f>('Raw Count'!F28/5842)*100</f>
        <v>0.32523108524477923</v>
      </c>
      <c r="G28" s="8">
        <f>('Raw Count'!G28/5490)*100</f>
        <v>0.30965391621129323</v>
      </c>
      <c r="H28" s="8">
        <f>('Raw Count'!H28/4303)*100</f>
        <v>0.32535440390425285</v>
      </c>
      <c r="I28" s="8">
        <f>('Raw Count'!I28/4705)*100</f>
        <v>0.4038257173219979</v>
      </c>
      <c r="J28" s="8">
        <f>('Raw Count'!J28/4354)*100</f>
        <v>0.25264124942581534</v>
      </c>
      <c r="K28" s="8">
        <f>('Raw Count'!K28/5126)*100</f>
        <v>0.27311744049941472</v>
      </c>
      <c r="L28" s="8">
        <f>('Raw Count'!L28/5143)*100</f>
        <v>0.40832199105580402</v>
      </c>
      <c r="M28" s="8">
        <f>('Raw Count'!M28/3373)*100</f>
        <v>0.35576638007708272</v>
      </c>
      <c r="N28" s="8">
        <f>('Raw Count'!N28/4695)*100</f>
        <v>0.362087326943557</v>
      </c>
      <c r="O28" s="8">
        <f>('Raw Count'!O28/4914)*100</f>
        <v>0.40700040700040696</v>
      </c>
      <c r="Q28" s="8">
        <f t="shared" si="0"/>
        <v>0.31559050865764338</v>
      </c>
      <c r="R28">
        <v>187</v>
      </c>
    </row>
    <row r="29" spans="1:18" x14ac:dyDescent="0.3">
      <c r="A29" t="s">
        <v>27</v>
      </c>
      <c r="B29" s="8">
        <f>('Raw Count'!B29/2202)*100</f>
        <v>0.22706630336058131</v>
      </c>
      <c r="C29" s="8">
        <f>('Raw Count'!C29/2861)*100</f>
        <v>0.4194337644180357</v>
      </c>
      <c r="D29" s="8">
        <f>('Raw Count'!D29/2451)*100</f>
        <v>0.2039983680130559</v>
      </c>
      <c r="E29" s="8">
        <f>('Raw Count'!E29/3795)*100</f>
        <v>0.1844532279314888</v>
      </c>
      <c r="F29" s="8">
        <f>('Raw Count'!F29/5842)*100</f>
        <v>8.5587127695994525E-2</v>
      </c>
      <c r="G29" s="8">
        <f>('Raw Count'!G29/5490)*100</f>
        <v>0.10928961748633879</v>
      </c>
      <c r="H29" s="8">
        <f>('Raw Count'!H29/4303)*100</f>
        <v>0.13943760167325123</v>
      </c>
      <c r="I29" s="8">
        <f>('Raw Count'!I29/4705)*100</f>
        <v>6.3761955366631248E-2</v>
      </c>
      <c r="J29" s="8">
        <f>('Raw Count'!J29/4354)*100</f>
        <v>2.2967386311437757E-2</v>
      </c>
      <c r="K29" s="8">
        <f>('Raw Count'!K29/5126)*100</f>
        <v>0.35115099492781898</v>
      </c>
      <c r="L29" s="8">
        <f>('Raw Count'!L29/5143)*100</f>
        <v>0.13610733035193467</v>
      </c>
      <c r="M29" s="8">
        <f>('Raw Count'!M29/3373)*100</f>
        <v>0.26682478505781204</v>
      </c>
      <c r="N29" s="8">
        <f>('Raw Count'!N29/4695)*100</f>
        <v>0.23429179978700748</v>
      </c>
      <c r="O29" s="8">
        <f>('Raw Count'!O29/4914)*100</f>
        <v>0.1628001628001628</v>
      </c>
      <c r="Q29" s="8">
        <f t="shared" si="0"/>
        <v>0.17382792722854151</v>
      </c>
      <c r="R29">
        <v>103</v>
      </c>
    </row>
    <row r="30" spans="1:18" x14ac:dyDescent="0.3">
      <c r="A30" t="s">
        <v>28</v>
      </c>
      <c r="B30" s="8">
        <f>('Raw Count'!B30/2202)*100</f>
        <v>2.2252497729336964</v>
      </c>
      <c r="C30" s="8">
        <f>('Raw Count'!C30/2861)*100</f>
        <v>1.468018175463125</v>
      </c>
      <c r="D30" s="8">
        <f>('Raw Count'!D30/2451)*100</f>
        <v>2.3255813953488373</v>
      </c>
      <c r="E30" s="8">
        <f>('Raw Count'!E30/3795)*100</f>
        <v>1.9762845849802373</v>
      </c>
      <c r="F30" s="8">
        <f>('Raw Count'!F30/5842)*100</f>
        <v>2.4477918521054431</v>
      </c>
      <c r="G30" s="8">
        <f>('Raw Count'!G30/5490)*100</f>
        <v>2.3679417122040074</v>
      </c>
      <c r="H30" s="8">
        <f>('Raw Count'!H30/4303)*100</f>
        <v>2.3471996281663956</v>
      </c>
      <c r="I30" s="8">
        <f>('Raw Count'!I30/4705)*100</f>
        <v>2.0828905419766208</v>
      </c>
      <c r="J30" s="8">
        <f>('Raw Count'!J30/4354)*100</f>
        <v>1.929260450160772</v>
      </c>
      <c r="K30" s="8">
        <f>('Raw Count'!K30/5126)*100</f>
        <v>2.165431135388217</v>
      </c>
      <c r="L30" s="8">
        <f>('Raw Count'!L30/5143)*100</f>
        <v>2.0999416682869922</v>
      </c>
      <c r="M30" s="8">
        <f>('Raw Count'!M30/3373)*100</f>
        <v>2.2531870738215236</v>
      </c>
      <c r="N30" s="8">
        <f>('Raw Count'!N30/4695)*100</f>
        <v>1.8104366347177849</v>
      </c>
      <c r="O30" s="8">
        <f>('Raw Count'!O30/4914)*100</f>
        <v>1.5466015466015466</v>
      </c>
      <c r="Q30" s="8">
        <f t="shared" si="0"/>
        <v>2.0842474769635806</v>
      </c>
      <c r="R30">
        <v>1235</v>
      </c>
    </row>
    <row r="31" spans="1:18" x14ac:dyDescent="0.3">
      <c r="A31" t="s">
        <v>29</v>
      </c>
      <c r="B31" s="8">
        <f>('Raw Count'!B31/2202)*100</f>
        <v>0</v>
      </c>
      <c r="C31" s="8">
        <f>('Raw Count'!C31/2861)*100</f>
        <v>0</v>
      </c>
      <c r="D31" s="8">
        <f>('Raw Count'!D31/2451)*100</f>
        <v>0</v>
      </c>
      <c r="E31" s="8">
        <f>('Raw Count'!E31/3795)*100</f>
        <v>0</v>
      </c>
      <c r="F31" s="8">
        <f>('Raw Count'!F31/5842)*100</f>
        <v>0.10270455323519344</v>
      </c>
      <c r="G31" s="8">
        <f>('Raw Count'!G31/5490)*100</f>
        <v>1.8214936247723135E-2</v>
      </c>
      <c r="H31" s="8">
        <f>('Raw Count'!H31/4303)*100</f>
        <v>0.16267720195212643</v>
      </c>
      <c r="I31" s="8">
        <f>('Raw Count'!I31/4705)*100</f>
        <v>0</v>
      </c>
      <c r="J31" s="8">
        <f>('Raw Count'!J31/4354)*100</f>
        <v>2.2967386311437757E-2</v>
      </c>
      <c r="K31" s="8">
        <f>('Raw Count'!K31/5126)*100</f>
        <v>0</v>
      </c>
      <c r="L31" s="8">
        <f>('Raw Count'!L31/5143)*100</f>
        <v>7.7775617343962669E-2</v>
      </c>
      <c r="M31" s="8">
        <f>('Raw Count'!M31/3373)*100</f>
        <v>2.9647198339756892E-2</v>
      </c>
      <c r="N31" s="8">
        <f>('Raw Count'!N31/4695)*100</f>
        <v>6.3897763578274758E-2</v>
      </c>
      <c r="O31" s="8">
        <f>('Raw Count'!O31/4914)*100</f>
        <v>0</v>
      </c>
      <c r="Q31" s="8">
        <f t="shared" si="0"/>
        <v>3.8815944915111214E-2</v>
      </c>
      <c r="R31">
        <v>23</v>
      </c>
    </row>
    <row r="32" spans="1:18" x14ac:dyDescent="0.3">
      <c r="A32" t="s">
        <v>30</v>
      </c>
      <c r="B32" s="8">
        <f>('Raw Count'!B32/2202)*100</f>
        <v>0.22706630336058131</v>
      </c>
      <c r="C32" s="8">
        <f>('Raw Count'!C32/2861)*100</f>
        <v>0.20971688220901785</v>
      </c>
      <c r="D32" s="8">
        <f>('Raw Count'!D32/2451)*100</f>
        <v>0.36719706242350064</v>
      </c>
      <c r="E32" s="8">
        <f>('Raw Count'!E32/3795)*100</f>
        <v>0.39525691699604742</v>
      </c>
      <c r="F32" s="8">
        <f>('Raw Count'!F32/5842)*100</f>
        <v>0.47928791509756935</v>
      </c>
      <c r="G32" s="8">
        <f>('Raw Count'!G32/5490)*100</f>
        <v>0.4189435336976321</v>
      </c>
      <c r="H32" s="8">
        <f>('Raw Count'!H32/4303)*100</f>
        <v>0.32535440390425285</v>
      </c>
      <c r="I32" s="8">
        <f>('Raw Count'!I32/4705)*100</f>
        <v>0.38257173219978746</v>
      </c>
      <c r="J32" s="8">
        <f>('Raw Count'!J32/4354)*100</f>
        <v>0.75792374827744602</v>
      </c>
      <c r="K32" s="8">
        <f>('Raw Count'!K32/5126)*100</f>
        <v>0.3316426063207179</v>
      </c>
      <c r="L32" s="8">
        <f>('Raw Count'!L32/5143)*100</f>
        <v>0.31110246937585068</v>
      </c>
      <c r="M32" s="8">
        <f>('Raw Count'!M32/3373)*100</f>
        <v>8.8941595019270681E-2</v>
      </c>
      <c r="N32" s="8">
        <f>('Raw Count'!N32/4695)*100</f>
        <v>0.25559105431309903</v>
      </c>
      <c r="O32" s="8">
        <f>('Raw Count'!O32/4914)*100</f>
        <v>0.32560032560032559</v>
      </c>
      <c r="Q32" s="8">
        <f t="shared" si="0"/>
        <v>0.36284470246734396</v>
      </c>
      <c r="R32">
        <v>215</v>
      </c>
    </row>
    <row r="33" spans="1:18" x14ac:dyDescent="0.3">
      <c r="A33" t="s">
        <v>31</v>
      </c>
      <c r="B33" s="8">
        <f>('Raw Count'!B33/2202)*100</f>
        <v>0.49954586739327883</v>
      </c>
      <c r="C33" s="8">
        <f>('Raw Count'!C33/2861)*100</f>
        <v>0.55924501922404746</v>
      </c>
      <c r="D33" s="8">
        <f>('Raw Count'!D33/2451)*100</f>
        <v>0.40799673602611181</v>
      </c>
      <c r="E33" s="8">
        <f>('Raw Count'!E33/3795)*100</f>
        <v>0.44795783926218702</v>
      </c>
      <c r="F33" s="8">
        <f>('Raw Count'!F33/5842)*100</f>
        <v>0.56487504279356382</v>
      </c>
      <c r="G33" s="8">
        <f>('Raw Count'!G33/5490)*100</f>
        <v>0.65573770491803274</v>
      </c>
      <c r="H33" s="8">
        <f>('Raw Count'!H33/4303)*100</f>
        <v>0.76690680920288168</v>
      </c>
      <c r="I33" s="8">
        <f>('Raw Count'!I33/4705)*100</f>
        <v>0.51009564293304999</v>
      </c>
      <c r="J33" s="8">
        <f>('Raw Count'!J33/4354)*100</f>
        <v>0.25264124942581534</v>
      </c>
      <c r="K33" s="8">
        <f>('Raw Count'!K33/5126)*100</f>
        <v>0.54623488099882944</v>
      </c>
      <c r="L33" s="8">
        <f>('Raw Count'!L33/5143)*100</f>
        <v>0.69998055609566401</v>
      </c>
      <c r="M33" s="8">
        <f>('Raw Count'!M33/3373)*100</f>
        <v>0.47435517343611028</v>
      </c>
      <c r="N33" s="8">
        <f>('Raw Count'!N33/4695)*100</f>
        <v>0.66027689030883918</v>
      </c>
      <c r="O33" s="8">
        <f>('Raw Count'!O33/4914)*100</f>
        <v>0.77330077330077329</v>
      </c>
      <c r="Q33" s="8">
        <f t="shared" si="0"/>
        <v>0.57380092483207878</v>
      </c>
      <c r="R33">
        <v>340</v>
      </c>
    </row>
    <row r="34" spans="1:18" x14ac:dyDescent="0.3">
      <c r="A34" t="s">
        <v>32</v>
      </c>
      <c r="B34" s="8">
        <f>('Raw Count'!B34/2202)*100</f>
        <v>1.5440508628519529</v>
      </c>
      <c r="C34" s="8">
        <f>('Raw Count'!C34/2861)*100</f>
        <v>1.7476406850751487</v>
      </c>
      <c r="D34" s="8">
        <f>('Raw Count'!D34/2451)*100</f>
        <v>1.346389228886169</v>
      </c>
      <c r="E34" s="8">
        <f>('Raw Count'!E34/3795)*100</f>
        <v>2.0026350461133071</v>
      </c>
      <c r="F34" s="8">
        <f>('Raw Count'!F34/5842)*100</f>
        <v>1.4378637452927079</v>
      </c>
      <c r="G34" s="8">
        <f>('Raw Count'!G34/5490)*100</f>
        <v>1.5664845173041893</v>
      </c>
      <c r="H34" s="8">
        <f>('Raw Count'!H34/4303)*100</f>
        <v>1.4176156170113874</v>
      </c>
      <c r="I34" s="8">
        <f>('Raw Count'!I34/4705)*100</f>
        <v>1.636556854410202</v>
      </c>
      <c r="J34" s="8">
        <f>('Raw Count'!J34/4354)*100</f>
        <v>1.5847496554892051</v>
      </c>
      <c r="K34" s="8">
        <f>('Raw Count'!K34/5126)*100</f>
        <v>1.2680452594615685</v>
      </c>
      <c r="L34" s="8">
        <f>('Raw Count'!L34/5143)*100</f>
        <v>1.652731868559207</v>
      </c>
      <c r="M34" s="8">
        <f>('Raw Count'!M34/3373)*100</f>
        <v>1.5120071153276016</v>
      </c>
      <c r="N34" s="8">
        <f>('Raw Count'!N34/4695)*100</f>
        <v>1.9382321618743341</v>
      </c>
      <c r="O34" s="8">
        <f>('Raw Count'!O34/4914)*100</f>
        <v>1.4448514448514449</v>
      </c>
      <c r="Q34" s="8">
        <f t="shared" si="0"/>
        <v>1.5745772437303809</v>
      </c>
      <c r="R34">
        <v>933</v>
      </c>
    </row>
    <row r="35" spans="1:18" x14ac:dyDescent="0.3">
      <c r="A35" t="s">
        <v>33</v>
      </c>
      <c r="B35" s="8">
        <f>('Raw Count'!B35/2202)*100</f>
        <v>0.40871934604904631</v>
      </c>
      <c r="C35" s="8">
        <f>('Raw Count'!C35/2861)*100</f>
        <v>0.13981125480601186</v>
      </c>
      <c r="D35" s="8">
        <f>('Raw Count'!D35/2451)*100</f>
        <v>0.16319869441044471</v>
      </c>
      <c r="E35" s="8">
        <f>('Raw Count'!E35/3795)*100</f>
        <v>0.28985507246376813</v>
      </c>
      <c r="F35" s="8">
        <f>('Raw Count'!F35/5842)*100</f>
        <v>0.3081136597055803</v>
      </c>
      <c r="G35" s="8">
        <f>('Raw Count'!G35/5490)*100</f>
        <v>0.21857923497267759</v>
      </c>
      <c r="H35" s="8">
        <f>('Raw Count'!H35/4303)*100</f>
        <v>0.18591680223100163</v>
      </c>
      <c r="I35" s="8">
        <f>('Raw Count'!I35/4705)*100</f>
        <v>0.3188097768331562</v>
      </c>
      <c r="J35" s="8">
        <f>('Raw Count'!J35/4354)*100</f>
        <v>0.20670647680293983</v>
      </c>
      <c r="K35" s="8">
        <f>('Raw Count'!K35/5126)*100</f>
        <v>0.2536090518923137</v>
      </c>
      <c r="L35" s="8">
        <f>('Raw Count'!L35/5143)*100</f>
        <v>0.31110246937585068</v>
      </c>
      <c r="M35" s="8">
        <f>('Raw Count'!M35/3373)*100</f>
        <v>0.4447079750963534</v>
      </c>
      <c r="N35" s="8">
        <f>('Raw Count'!N35/4695)*100</f>
        <v>0.46858359957401496</v>
      </c>
      <c r="O35" s="8">
        <f>('Raw Count'!O35/4914)*100</f>
        <v>0.56980056980056981</v>
      </c>
      <c r="Q35" s="8">
        <f t="shared" si="0"/>
        <v>0.31052755932088971</v>
      </c>
      <c r="R35">
        <v>184</v>
      </c>
    </row>
    <row r="36" spans="1:18" x14ac:dyDescent="0.3">
      <c r="A36" t="s">
        <v>34</v>
      </c>
      <c r="B36" s="8">
        <f>('Raw Count'!B36/2202)*100</f>
        <v>0.27247956403269752</v>
      </c>
      <c r="C36" s="8">
        <f>('Raw Count'!C36/2861)*100</f>
        <v>0.13981125480601186</v>
      </c>
      <c r="D36" s="8">
        <f>('Raw Count'!D36/2451)*100</f>
        <v>0.48959608323133408</v>
      </c>
      <c r="E36" s="8">
        <f>('Raw Count'!E36/3795)*100</f>
        <v>0.5270092226613966</v>
      </c>
      <c r="F36" s="8">
        <f>('Raw Count'!F36/5842)*100</f>
        <v>0.53064019171516608</v>
      </c>
      <c r="G36" s="8">
        <f>('Raw Count'!G36/5490)*100</f>
        <v>0.52823315118397085</v>
      </c>
      <c r="H36" s="8">
        <f>('Raw Count'!H36/4303)*100</f>
        <v>0.81338600976063224</v>
      </c>
      <c r="I36" s="8">
        <f>('Raw Count'!I36/4705)*100</f>
        <v>0.53134962805526043</v>
      </c>
      <c r="J36" s="8">
        <f>('Raw Count'!J36/4354)*100</f>
        <v>1.4469453376205788</v>
      </c>
      <c r="K36" s="8">
        <f>('Raw Count'!K36/5126)*100</f>
        <v>0.54623488099882944</v>
      </c>
      <c r="L36" s="8">
        <f>('Raw Count'!L36/5143)*100</f>
        <v>0.44720979972778535</v>
      </c>
      <c r="M36" s="8">
        <f>('Raw Count'!M36/3373)*100</f>
        <v>0.26682478505781204</v>
      </c>
      <c r="N36" s="8">
        <f>('Raw Count'!N36/4695)*100</f>
        <v>0.44728434504792336</v>
      </c>
      <c r="O36" s="8">
        <f>('Raw Count'!O36/4914)*100</f>
        <v>0.46805046805046807</v>
      </c>
      <c r="Q36" s="8">
        <f t="shared" si="0"/>
        <v>0.55523677726398213</v>
      </c>
      <c r="R36">
        <v>329</v>
      </c>
    </row>
    <row r="37" spans="1:18" x14ac:dyDescent="0.3">
      <c r="A37" t="s">
        <v>35</v>
      </c>
      <c r="B37" s="8">
        <f>('Raw Count'!B37/2202)*100</f>
        <v>0.9536784741144414</v>
      </c>
      <c r="C37" s="8">
        <f>('Raw Count'!C37/2861)*100</f>
        <v>0.48933939182104158</v>
      </c>
      <c r="D37" s="8">
        <f>('Raw Count'!D37/2451)*100</f>
        <v>0.85679314565483466</v>
      </c>
      <c r="E37" s="8">
        <f>('Raw Count'!E37/3795)*100</f>
        <v>0.76416337285902503</v>
      </c>
      <c r="F37" s="8">
        <f>('Raw Count'!F37/5842)*100</f>
        <v>1.1468675111263265</v>
      </c>
      <c r="G37" s="8">
        <f>('Raw Count'!G37/5490)*100</f>
        <v>0.81967213114754101</v>
      </c>
      <c r="H37" s="8">
        <f>('Raw Count'!H37/4303)*100</f>
        <v>0.76690680920288168</v>
      </c>
      <c r="I37" s="8">
        <f>('Raw Count'!I37/4705)*100</f>
        <v>0.85015940488841657</v>
      </c>
      <c r="J37" s="8">
        <f>('Raw Count'!J37/4354)*100</f>
        <v>0.91869545245751028</v>
      </c>
      <c r="K37" s="8">
        <f>('Raw Count'!K37/5126)*100</f>
        <v>0.70230198985563796</v>
      </c>
      <c r="L37" s="8">
        <f>('Raw Count'!L37/5143)*100</f>
        <v>0.69998055609566401</v>
      </c>
      <c r="M37" s="8">
        <f>('Raw Count'!M37/3373)*100</f>
        <v>0.91906314853246374</v>
      </c>
      <c r="N37" s="8">
        <f>('Raw Count'!N37/4695)*100</f>
        <v>0.61767838125665597</v>
      </c>
      <c r="O37" s="8">
        <f>('Raw Count'!O37/4914)*100</f>
        <v>0.99715099715099709</v>
      </c>
      <c r="Q37" s="8">
        <f t="shared" si="0"/>
        <v>0.82863604144867864</v>
      </c>
      <c r="R37">
        <v>491</v>
      </c>
    </row>
    <row r="38" spans="1:18" x14ac:dyDescent="0.3">
      <c r="A38" t="s">
        <v>36</v>
      </c>
      <c r="B38" s="8">
        <f>('Raw Count'!B38/2202)*100</f>
        <v>0.36330608537693004</v>
      </c>
      <c r="C38" s="8">
        <f>('Raw Count'!C38/2861)*100</f>
        <v>0.52429220552254452</v>
      </c>
      <c r="D38" s="8">
        <f>('Raw Count'!D38/2451)*100</f>
        <v>0.24479804161566704</v>
      </c>
      <c r="E38" s="8">
        <f>('Raw Count'!E38/3795)*100</f>
        <v>0.2635046113306983</v>
      </c>
      <c r="F38" s="8">
        <f>('Raw Count'!F38/5842)*100</f>
        <v>0.32523108524477923</v>
      </c>
      <c r="G38" s="8">
        <f>('Raw Count'!G38/5490)*100</f>
        <v>0.4189435336976321</v>
      </c>
      <c r="H38" s="8">
        <f>('Raw Count'!H38/4303)*100</f>
        <v>0.13943760167325123</v>
      </c>
      <c r="I38" s="8">
        <f>('Raw Count'!I38/4705)*100</f>
        <v>0.29755579171094582</v>
      </c>
      <c r="J38" s="8">
        <f>('Raw Count'!J38/4354)*100</f>
        <v>0.25264124942581534</v>
      </c>
      <c r="K38" s="8">
        <f>('Raw Count'!K38/5126)*100</f>
        <v>0.23410066328521262</v>
      </c>
      <c r="L38" s="8">
        <f>('Raw Count'!L38/5143)*100</f>
        <v>0.349990278047832</v>
      </c>
      <c r="M38" s="8">
        <f>('Raw Count'!M38/3373)*100</f>
        <v>0.32611918173732579</v>
      </c>
      <c r="N38" s="8">
        <f>('Raw Count'!N38/4695)*100</f>
        <v>0.38338658146964855</v>
      </c>
      <c r="O38" s="8">
        <f>('Raw Count'!O38/4914)*100</f>
        <v>0.38665038665038665</v>
      </c>
      <c r="Q38" s="8">
        <f t="shared" si="0"/>
        <v>0.32065345799439698</v>
      </c>
      <c r="R38">
        <v>190</v>
      </c>
    </row>
    <row r="39" spans="1:18" x14ac:dyDescent="0.3">
      <c r="A39" t="s">
        <v>37</v>
      </c>
      <c r="B39" s="8">
        <f>('Raw Count'!B39/2202)*100</f>
        <v>1.1807447774750226</v>
      </c>
      <c r="C39" s="8">
        <f>('Raw Count'!C39/2861)*100</f>
        <v>1.1534428521495981</v>
      </c>
      <c r="D39" s="8">
        <f>('Raw Count'!D39/2451)*100</f>
        <v>1.1831905344757243</v>
      </c>
      <c r="E39" s="8">
        <f>('Raw Count'!E39/3795)*100</f>
        <v>1.1857707509881421</v>
      </c>
      <c r="F39" s="8">
        <f>('Raw Count'!F39/5842)*100</f>
        <v>0.90722355357754203</v>
      </c>
      <c r="G39" s="8">
        <f>('Raw Count'!G39/5490)*100</f>
        <v>0.8378870673952642</v>
      </c>
      <c r="H39" s="8">
        <f>('Raw Count'!H39/4303)*100</f>
        <v>0.97606321171275856</v>
      </c>
      <c r="I39" s="8">
        <f>('Raw Count'!I39/4705)*100</f>
        <v>0.72263549415515405</v>
      </c>
      <c r="J39" s="8">
        <f>('Raw Count'!J39/4354)*100</f>
        <v>0.89572806614607259</v>
      </c>
      <c r="K39" s="8">
        <f>('Raw Count'!K39/5126)*100</f>
        <v>0.70230198985563796</v>
      </c>
      <c r="L39" s="8">
        <f>('Raw Count'!L39/5143)*100</f>
        <v>1.1471903558234493</v>
      </c>
      <c r="M39" s="8">
        <f>('Raw Count'!M39/3373)*100</f>
        <v>0.97835754521197749</v>
      </c>
      <c r="N39" s="8">
        <f>('Raw Count'!N39/4695)*100</f>
        <v>1.0010649627263046</v>
      </c>
      <c r="O39" s="8">
        <f>('Raw Count'!O39/4914)*100</f>
        <v>1.1396011396011396</v>
      </c>
      <c r="Q39" s="8">
        <f t="shared" si="0"/>
        <v>0.97546157221453411</v>
      </c>
      <c r="R39">
        <v>578</v>
      </c>
    </row>
    <row r="40" spans="1:18" x14ac:dyDescent="0.3">
      <c r="A40" t="s">
        <v>38</v>
      </c>
      <c r="B40" s="8">
        <f>('Raw Count'!B40/2202)*100</f>
        <v>0.13623978201634876</v>
      </c>
      <c r="C40" s="8">
        <f>('Raw Count'!C40/2861)*100</f>
        <v>0.13981125480601186</v>
      </c>
      <c r="D40" s="8">
        <f>('Raw Count'!D40/2451)*100</f>
        <v>8.1599347205222356E-2</v>
      </c>
      <c r="E40" s="8">
        <f>('Raw Count'!E40/3795)*100</f>
        <v>0</v>
      </c>
      <c r="F40" s="8">
        <f>('Raw Count'!F40/5842)*100</f>
        <v>5.1352276617596719E-2</v>
      </c>
      <c r="G40" s="8">
        <f>('Raw Count'!G40/5490)*100</f>
        <v>3.6429872495446269E-2</v>
      </c>
      <c r="H40" s="8">
        <f>('Raw Count'!H40/4303)*100</f>
        <v>2.3239600278875203E-2</v>
      </c>
      <c r="I40" s="8">
        <f>('Raw Count'!I40/4705)*100</f>
        <v>6.3761955366631248E-2</v>
      </c>
      <c r="J40" s="8">
        <f>('Raw Count'!J40/4354)*100</f>
        <v>0</v>
      </c>
      <c r="K40" s="8">
        <f>('Raw Count'!K40/5126)*100</f>
        <v>5.8525165821303154E-2</v>
      </c>
      <c r="L40" s="8">
        <f>('Raw Count'!L40/5143)*100</f>
        <v>3.8887808671981335E-2</v>
      </c>
      <c r="M40" s="8">
        <f>('Raw Count'!M40/3373)*100</f>
        <v>5.9294396679513785E-2</v>
      </c>
      <c r="N40" s="8">
        <f>('Raw Count'!N40/4695)*100</f>
        <v>0</v>
      </c>
      <c r="O40" s="8">
        <f>('Raw Count'!O40/4914)*100</f>
        <v>2.0350020350020349E-2</v>
      </c>
      <c r="Q40" s="8">
        <f t="shared" si="0"/>
        <v>4.3878894251864857E-2</v>
      </c>
      <c r="R40">
        <v>26</v>
      </c>
    </row>
    <row r="41" spans="1:18" x14ac:dyDescent="0.3">
      <c r="A41" t="s">
        <v>39</v>
      </c>
      <c r="B41" s="8">
        <f>('Raw Count'!B41/2202)*100</f>
        <v>0.18165304268846502</v>
      </c>
      <c r="C41" s="8">
        <f>('Raw Count'!C41/2861)*100</f>
        <v>0.13981125480601186</v>
      </c>
      <c r="D41" s="8">
        <f>('Raw Count'!D41/2451)*100</f>
        <v>0.24479804161566704</v>
      </c>
      <c r="E41" s="8">
        <f>('Raw Count'!E41/3795)*100</f>
        <v>0.28985507246376813</v>
      </c>
      <c r="F41" s="8">
        <f>('Raw Count'!F41/5842)*100</f>
        <v>0.20540910647038688</v>
      </c>
      <c r="G41" s="8">
        <f>('Raw Count'!G41/5490)*100</f>
        <v>0.3460837887067395</v>
      </c>
      <c r="H41" s="8">
        <f>('Raw Count'!H41/4303)*100</f>
        <v>0.23239600278875203</v>
      </c>
      <c r="I41" s="8">
        <f>('Raw Count'!I41/4705)*100</f>
        <v>0.17003188097768332</v>
      </c>
      <c r="J41" s="8">
        <f>('Raw Count'!J41/4354)*100</f>
        <v>0.62011943040881945</v>
      </c>
      <c r="K41" s="8">
        <f>('Raw Count'!K41/5126)*100</f>
        <v>0.2536090518923137</v>
      </c>
      <c r="L41" s="8">
        <f>('Raw Count'!L41/5143)*100</f>
        <v>0.33054637371184137</v>
      </c>
      <c r="M41" s="8">
        <f>('Raw Count'!M41/3373)*100</f>
        <v>0.29647198339756897</v>
      </c>
      <c r="N41" s="8">
        <f>('Raw Count'!N41/4695)*100</f>
        <v>0.21299254526091588</v>
      </c>
      <c r="O41" s="8">
        <f>('Raw Count'!O41/4914)*100</f>
        <v>0.38665038665038665</v>
      </c>
      <c r="Q41" s="8">
        <f t="shared" si="0"/>
        <v>0.28690046241603939</v>
      </c>
      <c r="R41">
        <v>170</v>
      </c>
    </row>
    <row r="42" spans="1:18" x14ac:dyDescent="0.3">
      <c r="A42" t="s">
        <v>40</v>
      </c>
      <c r="B42" s="8">
        <f>('Raw Count'!B42/2202)*100</f>
        <v>1.3169845594913716</v>
      </c>
      <c r="C42" s="8">
        <f>('Raw Count'!C42/2861)*100</f>
        <v>1.3631597343586159</v>
      </c>
      <c r="D42" s="8">
        <f>('Raw Count'!D42/2451)*100</f>
        <v>1.3055895552835577</v>
      </c>
      <c r="E42" s="8">
        <f>('Raw Count'!E42/3795)*100</f>
        <v>1.2648221343873518</v>
      </c>
      <c r="F42" s="8">
        <f>('Raw Count'!F42/5842)*100</f>
        <v>0.83875385142074632</v>
      </c>
      <c r="G42" s="8">
        <f>('Raw Count'!G42/5490)*100</f>
        <v>0.76502732240437155</v>
      </c>
      <c r="H42" s="8">
        <f>('Raw Count'!H42/4303)*100</f>
        <v>0.81338600976063224</v>
      </c>
      <c r="I42" s="8">
        <f>('Raw Count'!I42/4705)*100</f>
        <v>1.4240170031880977</v>
      </c>
      <c r="J42" s="8">
        <f>('Raw Count'!J42/4354)*100</f>
        <v>1.4469453376205788</v>
      </c>
      <c r="K42" s="8">
        <f>('Raw Count'!K42/5126)*100</f>
        <v>1.1119781506047599</v>
      </c>
      <c r="L42" s="8">
        <f>('Raw Count'!L42/5143)*100</f>
        <v>1.4194050165273187</v>
      </c>
      <c r="M42" s="8">
        <f>('Raw Count'!M42/3373)*100</f>
        <v>1.1858879335902759</v>
      </c>
      <c r="N42" s="8">
        <f>('Raw Count'!N42/4695)*100</f>
        <v>1.448349307774228</v>
      </c>
      <c r="O42" s="8">
        <f>('Raw Count'!O42/4914)*100</f>
        <v>1.0785510785510786</v>
      </c>
      <c r="Q42" s="8">
        <f t="shared" si="0"/>
        <v>1.172916596347926</v>
      </c>
      <c r="R42">
        <v>695</v>
      </c>
    </row>
    <row r="43" spans="1:18" x14ac:dyDescent="0.3">
      <c r="A43" t="s">
        <v>41</v>
      </c>
      <c r="B43" s="8">
        <f>('Raw Count'!B43/2202)*100</f>
        <v>0.45413260672116262</v>
      </c>
      <c r="C43" s="8">
        <f>('Raw Count'!C43/2861)*100</f>
        <v>0.62915064662705344</v>
      </c>
      <c r="D43" s="8">
        <f>('Raw Count'!D43/2451)*100</f>
        <v>0.61199510403916768</v>
      </c>
      <c r="E43" s="8">
        <f>('Raw Count'!E43/3795)*100</f>
        <v>0.31620553359683795</v>
      </c>
      <c r="F43" s="8">
        <f>('Raw Count'!F43/5842)*100</f>
        <v>0.56487504279356382</v>
      </c>
      <c r="G43" s="8">
        <f>('Raw Count'!G43/5490)*100</f>
        <v>0.61930783242258647</v>
      </c>
      <c r="H43" s="8">
        <f>('Raw Count'!H43/4303)*100</f>
        <v>0.79014640948175696</v>
      </c>
      <c r="I43" s="8">
        <f>('Raw Count'!I43/4705)*100</f>
        <v>0.6376195536663124</v>
      </c>
      <c r="J43" s="8">
        <f>('Raw Count'!J43/4354)*100</f>
        <v>0.52824988516306848</v>
      </c>
      <c r="K43" s="8">
        <f>('Raw Count'!K43/5126)*100</f>
        <v>0.72181037846273899</v>
      </c>
      <c r="L43" s="8">
        <f>('Raw Count'!L43/5143)*100</f>
        <v>0.5444293214077387</v>
      </c>
      <c r="M43" s="8">
        <f>('Raw Count'!M43/3373)*100</f>
        <v>0.53364957011562408</v>
      </c>
      <c r="N43" s="8">
        <f>('Raw Count'!N43/4695)*100</f>
        <v>0.53248136315228967</v>
      </c>
      <c r="O43" s="8">
        <f>('Raw Count'!O43/4914)*100</f>
        <v>0.59015059015059013</v>
      </c>
      <c r="Q43" s="8">
        <f t="shared" si="0"/>
        <v>0.58392682350558611</v>
      </c>
      <c r="R43">
        <v>346</v>
      </c>
    </row>
    <row r="44" spans="1:18" x14ac:dyDescent="0.3">
      <c r="A44" t="s">
        <v>42</v>
      </c>
      <c r="B44" s="8">
        <f>('Raw Count'!B44/2202)*100</f>
        <v>2.5431425976385107</v>
      </c>
      <c r="C44" s="8">
        <f>('Raw Count'!C44/2861)*100</f>
        <v>1.6078294302691365</v>
      </c>
      <c r="D44" s="8">
        <f>('Raw Count'!D44/2451)*100</f>
        <v>1.7543859649122806</v>
      </c>
      <c r="E44" s="8">
        <f>('Raw Count'!E44/3795)*100</f>
        <v>1.686429512516469</v>
      </c>
      <c r="F44" s="8">
        <f>('Raw Count'!F44/5842)*100</f>
        <v>1.6603902773022938</v>
      </c>
      <c r="G44" s="8">
        <f>('Raw Count'!G44/5490)*100</f>
        <v>1.5482695810564664</v>
      </c>
      <c r="H44" s="8">
        <f>('Raw Count'!H44/4303)*100</f>
        <v>1.9056472228677668</v>
      </c>
      <c r="I44" s="8">
        <f>('Raw Count'!I44/4705)*100</f>
        <v>1.5727948990435707</v>
      </c>
      <c r="J44" s="8">
        <f>('Raw Count'!J44/4354)*100</f>
        <v>1.6766192007349565</v>
      </c>
      <c r="K44" s="8">
        <f>('Raw Count'!K44/5126)*100</f>
        <v>1.502145922746781</v>
      </c>
      <c r="L44" s="8">
        <f>('Raw Count'!L44/5143)*100</f>
        <v>1.3027415905113746</v>
      </c>
      <c r="M44" s="8">
        <f>('Raw Count'!M44/3373)*100</f>
        <v>1.6602431070263861</v>
      </c>
      <c r="N44" s="8">
        <f>('Raw Count'!N44/4695)*100</f>
        <v>1.7252396166134185</v>
      </c>
      <c r="O44" s="8">
        <f>('Raw Count'!O44/4914)*100</f>
        <v>1.6890516890516891</v>
      </c>
      <c r="Q44" s="8">
        <f t="shared" si="0"/>
        <v>1.6606473824551931</v>
      </c>
      <c r="R44">
        <v>984</v>
      </c>
    </row>
    <row r="45" spans="1:18" x14ac:dyDescent="0.3">
      <c r="A45" t="s">
        <v>43</v>
      </c>
      <c r="B45" s="8">
        <f>('Raw Count'!B45/2202)*100</f>
        <v>2.7247956403269753</v>
      </c>
      <c r="C45" s="8">
        <f>('Raw Count'!C45/2861)*100</f>
        <v>2.656413841314226</v>
      </c>
      <c r="D45" s="8">
        <f>('Raw Count'!D45/2451)*100</f>
        <v>2.6111791105671154</v>
      </c>
      <c r="E45" s="8">
        <f>('Raw Count'!E45/3795)*100</f>
        <v>2.0816864295125166</v>
      </c>
      <c r="F45" s="8">
        <f>('Raw Count'!F45/5842)*100</f>
        <v>1.9000342348510784</v>
      </c>
      <c r="G45" s="8">
        <f>('Raw Count'!G45/5490)*100</f>
        <v>1.8761384335154827</v>
      </c>
      <c r="H45" s="8">
        <f>('Raw Count'!H45/4303)*100</f>
        <v>2.1380432256565185</v>
      </c>
      <c r="I45" s="8">
        <f>('Raw Count'!I45/4705)*100</f>
        <v>1.8490967056323062</v>
      </c>
      <c r="J45" s="8">
        <f>('Raw Count'!J45/4354)*100</f>
        <v>1.5847496554892051</v>
      </c>
      <c r="K45" s="8">
        <f>('Raw Count'!K45/5126)*100</f>
        <v>1.9508388607101055</v>
      </c>
      <c r="L45" s="8">
        <f>('Raw Count'!L45/5143)*100</f>
        <v>2.0416099552790201</v>
      </c>
      <c r="M45" s="8">
        <f>('Raw Count'!M45/3373)*100</f>
        <v>2.2828342721612809</v>
      </c>
      <c r="N45" s="8">
        <f>('Raw Count'!N45/4695)*100</f>
        <v>1.8530351437699679</v>
      </c>
      <c r="O45" s="8">
        <f>('Raw Count'!O45/4914)*100</f>
        <v>2.197802197802198</v>
      </c>
      <c r="Q45" s="8">
        <f t="shared" si="0"/>
        <v>2.0555574307219766</v>
      </c>
      <c r="R45">
        <v>1218</v>
      </c>
    </row>
    <row r="46" spans="1:18" x14ac:dyDescent="0.3">
      <c r="A46" t="s">
        <v>44</v>
      </c>
      <c r="B46" s="8">
        <f>('Raw Count'!B46/2202)*100</f>
        <v>5.8128973660308807</v>
      </c>
      <c r="C46" s="8">
        <f>('Raw Count'!C46/2861)*100</f>
        <v>6.1516952114645234</v>
      </c>
      <c r="D46" s="8">
        <f>('Raw Count'!D46/2451)*100</f>
        <v>5.9567523459812328</v>
      </c>
      <c r="E46" s="8">
        <f>('Raw Count'!E46/3795)*100</f>
        <v>5.7444005270092227</v>
      </c>
      <c r="F46" s="8">
        <f>('Raw Count'!F46/5842)*100</f>
        <v>6.5559739815131799</v>
      </c>
      <c r="G46" s="8">
        <f>('Raw Count'!G46/5490)*100</f>
        <v>6.9581056466302371</v>
      </c>
      <c r="H46" s="8">
        <f>('Raw Count'!H46/4303)*100</f>
        <v>6.7859632814315587</v>
      </c>
      <c r="I46" s="8">
        <f>('Raw Count'!I46/4705)*100</f>
        <v>6.950053134962805</v>
      </c>
      <c r="J46" s="8">
        <f>('Raw Count'!J46/4354)*100</f>
        <v>6.7294441892512626</v>
      </c>
      <c r="K46" s="8">
        <f>('Raw Count'!K46/5126)*100</f>
        <v>6.866952789699571</v>
      </c>
      <c r="L46" s="8">
        <f>('Raw Count'!L46/5143)*100</f>
        <v>7.1359128913085756</v>
      </c>
      <c r="M46" s="8">
        <f>('Raw Count'!M46/3373)*100</f>
        <v>6.0776756596501631</v>
      </c>
      <c r="N46" s="8">
        <f>('Raw Count'!N46/4695)*100</f>
        <v>7.1991480298189563</v>
      </c>
      <c r="O46" s="8">
        <f>('Raw Count'!O46/4914)*100</f>
        <v>6.6544566544566548</v>
      </c>
      <c r="Q46" s="8">
        <f t="shared" si="0"/>
        <v>6.6392142302629349</v>
      </c>
      <c r="R46">
        <v>3934</v>
      </c>
    </row>
    <row r="47" spans="1:18" x14ac:dyDescent="0.3">
      <c r="A47" t="s">
        <v>45</v>
      </c>
      <c r="B47" s="8">
        <f>('Raw Count'!B47/2202)*100</f>
        <v>3.0426884650317896</v>
      </c>
      <c r="C47" s="8">
        <f>('Raw Count'!C47/2861)*100</f>
        <v>3.0408947920307585</v>
      </c>
      <c r="D47" s="8">
        <f>('Raw Count'!D47/2451)*100</f>
        <v>3.1007751937984498</v>
      </c>
      <c r="E47" s="8">
        <f>('Raw Count'!E47/3795)*100</f>
        <v>3.214756258234519</v>
      </c>
      <c r="F47" s="8">
        <f>('Raw Count'!F47/5842)*100</f>
        <v>3.6288942143101681</v>
      </c>
      <c r="G47" s="8">
        <f>('Raw Count'!G47/5490)*100</f>
        <v>3.2422586520947179</v>
      </c>
      <c r="H47" s="8">
        <f>('Raw Count'!H47/4303)*100</f>
        <v>3.3465024401580292</v>
      </c>
      <c r="I47" s="8">
        <f>('Raw Count'!I47/4705)*100</f>
        <v>3.4643995749202974</v>
      </c>
      <c r="J47" s="8">
        <f>('Raw Count'!J47/4354)*100</f>
        <v>3.0316949931097841</v>
      </c>
      <c r="K47" s="8">
        <f>('Raw Count'!K47/5126)*100</f>
        <v>3.5505267264923916</v>
      </c>
      <c r="L47" s="8">
        <f>('Raw Count'!L47/5143)*100</f>
        <v>3.2860198327824226</v>
      </c>
      <c r="M47" s="8">
        <f>('Raw Count'!M47/3373)*100</f>
        <v>3.2315446190335018</v>
      </c>
      <c r="N47" s="8">
        <f>('Raw Count'!N47/4695)*100</f>
        <v>2.9605963791267302</v>
      </c>
      <c r="O47" s="8">
        <f>('Raw Count'!O47/4914)*100</f>
        <v>3.3170533170533174</v>
      </c>
      <c r="Q47" s="8">
        <f t="shared" si="0"/>
        <v>3.279103520437439</v>
      </c>
      <c r="R47">
        <v>1943</v>
      </c>
    </row>
    <row r="48" spans="1:18" x14ac:dyDescent="0.3">
      <c r="A48" t="s">
        <v>46</v>
      </c>
      <c r="B48" s="8">
        <f>('Raw Count'!B48/2202)*100</f>
        <v>4.2688465031789278</v>
      </c>
      <c r="C48" s="8">
        <f>('Raw Count'!C48/2861)*100</f>
        <v>4.4040545263893742</v>
      </c>
      <c r="D48" s="8">
        <f>('Raw Count'!D48/2451)*100</f>
        <v>3.9575683394532843</v>
      </c>
      <c r="E48" s="8">
        <f>('Raw Count'!E48/3795)*100</f>
        <v>4.0843214756258233</v>
      </c>
      <c r="F48" s="8">
        <f>('Raw Count'!F48/5842)*100</f>
        <v>3.3378979801437865</v>
      </c>
      <c r="G48" s="8">
        <f>('Raw Count'!G48/5490)*100</f>
        <v>3.4426229508196724</v>
      </c>
      <c r="H48" s="8">
        <f>('Raw Count'!H48/4303)*100</f>
        <v>3.5556588426679059</v>
      </c>
      <c r="I48" s="8">
        <f>('Raw Count'!I48/4705)*100</f>
        <v>3.485653560042508</v>
      </c>
      <c r="J48" s="8">
        <f>('Raw Count'!J48/4354)*100</f>
        <v>3.1694993109784102</v>
      </c>
      <c r="K48" s="8">
        <f>('Raw Count'!K48/5126)*100</f>
        <v>3.2188841201716736</v>
      </c>
      <c r="L48" s="8">
        <f>('Raw Count'!L48/5143)*100</f>
        <v>3.6943418238382266</v>
      </c>
      <c r="M48" s="8">
        <f>('Raw Count'!M48/3373)*100</f>
        <v>3.7948413874888822</v>
      </c>
      <c r="N48" s="8">
        <f>('Raw Count'!N48/4695)*100</f>
        <v>3.7912673056443023</v>
      </c>
      <c r="O48" s="8">
        <f>('Raw Count'!O48/4914)*100</f>
        <v>3.6426536426536424</v>
      </c>
      <c r="Q48" s="8">
        <f t="shared" si="0"/>
        <v>3.6301346744523579</v>
      </c>
      <c r="R48">
        <v>2151</v>
      </c>
    </row>
    <row r="49" spans="1:18" x14ac:dyDescent="0.3">
      <c r="A49" t="s">
        <v>47</v>
      </c>
      <c r="B49" s="8">
        <f>('Raw Count'!B49/2202)*100</f>
        <v>1.1807447774750226</v>
      </c>
      <c r="C49" s="8">
        <f>('Raw Count'!C49/2861)*100</f>
        <v>1.083537224746592</v>
      </c>
      <c r="D49" s="8">
        <f>('Raw Count'!D49/2451)*100</f>
        <v>0.77519379844961245</v>
      </c>
      <c r="E49" s="8">
        <f>('Raw Count'!E49/3795)*100</f>
        <v>1.1330698287220025</v>
      </c>
      <c r="F49" s="8">
        <f>('Raw Count'!F49/5842)*100</f>
        <v>0.92434097911674085</v>
      </c>
      <c r="G49" s="8">
        <f>('Raw Count'!G49/5490)*100</f>
        <v>1.0746812386156648</v>
      </c>
      <c r="H49" s="8">
        <f>('Raw Count'!H49/4303)*100</f>
        <v>1.1852196142226354</v>
      </c>
      <c r="I49" s="8">
        <f>('Raw Count'!I49/4705)*100</f>
        <v>1.1052072263549417</v>
      </c>
      <c r="J49" s="8">
        <f>('Raw Count'!J49/4354)*100</f>
        <v>1.4239779513091411</v>
      </c>
      <c r="K49" s="8">
        <f>('Raw Count'!K49/5126)*100</f>
        <v>0.97541943035505274</v>
      </c>
      <c r="L49" s="8">
        <f>('Raw Count'!L49/5143)*100</f>
        <v>0.91386350379156145</v>
      </c>
      <c r="M49" s="8">
        <f>('Raw Count'!M49/3373)*100</f>
        <v>1.0080047435517345</v>
      </c>
      <c r="N49" s="8">
        <f>('Raw Count'!N49/4695)*100</f>
        <v>0.95846645367412142</v>
      </c>
      <c r="O49" s="8">
        <f>('Raw Count'!O49/4914)*100</f>
        <v>0.91575091575091583</v>
      </c>
      <c r="Q49" s="8">
        <f t="shared" si="0"/>
        <v>1.0429675633712492</v>
      </c>
      <c r="R49">
        <v>618</v>
      </c>
    </row>
    <row r="50" spans="1:18" x14ac:dyDescent="0.3">
      <c r="A50" t="s">
        <v>48</v>
      </c>
      <c r="B50" s="8">
        <f>('Raw Count'!B50/2202)*100</f>
        <v>5.2679382379654864</v>
      </c>
      <c r="C50" s="8">
        <f>('Raw Count'!C50/2861)*100</f>
        <v>5.4526389374344637</v>
      </c>
      <c r="D50" s="8">
        <f>('Raw Count'!D50/2451)*100</f>
        <v>5.5487556099551201</v>
      </c>
      <c r="E50" s="8">
        <f>('Raw Count'!E50/3795)*100</f>
        <v>5.4018445322793154</v>
      </c>
      <c r="F50" s="8">
        <f>('Raw Count'!F50/5842)*100</f>
        <v>5.6487504279356386</v>
      </c>
      <c r="G50" s="8">
        <f>('Raw Count'!G50/5490)*100</f>
        <v>5.591985428051002</v>
      </c>
      <c r="H50" s="8">
        <f>('Raw Count'!H50/4303)*100</f>
        <v>5.3683476644201722</v>
      </c>
      <c r="I50" s="8">
        <f>('Raw Count'!I50/4705)*100</f>
        <v>6.0573857598299679</v>
      </c>
      <c r="J50" s="8">
        <f>('Raw Count'!J50/4354)*100</f>
        <v>6.5916398713826361</v>
      </c>
      <c r="K50" s="8">
        <f>('Raw Count'!K50/5126)*100</f>
        <v>5.0721810378462742</v>
      </c>
      <c r="L50" s="8">
        <f>('Raw Count'!L50/5143)*100</f>
        <v>5.8915030138051723</v>
      </c>
      <c r="M50" s="8">
        <f>('Raw Count'!M50/3373)*100</f>
        <v>6.3148532463682185</v>
      </c>
      <c r="N50" s="8">
        <f>('Raw Count'!N50/4695)*100</f>
        <v>5.9850905218317356</v>
      </c>
      <c r="O50" s="8">
        <f>('Raw Count'!O50/4914)*100</f>
        <v>6.1660561660561664</v>
      </c>
      <c r="Q50" s="8">
        <f t="shared" si="0"/>
        <v>5.7599486954467212</v>
      </c>
      <c r="R50">
        <v>3413</v>
      </c>
    </row>
    <row r="51" spans="1:18" x14ac:dyDescent="0.3">
      <c r="A51" t="s">
        <v>49</v>
      </c>
      <c r="B51" s="8">
        <f>('Raw Count'!B51/2202)*100</f>
        <v>0</v>
      </c>
      <c r="C51" s="8">
        <f>('Raw Count'!C51/2861)*100</f>
        <v>0</v>
      </c>
      <c r="D51" s="8">
        <f>('Raw Count'!D51/2451)*100</f>
        <v>4.0799673602611178E-2</v>
      </c>
      <c r="E51" s="8">
        <f>('Raw Count'!E51/3795)*100</f>
        <v>5.2700922266139656E-2</v>
      </c>
      <c r="F51" s="8">
        <f>('Raw Count'!F51/5842)*100</f>
        <v>3.4234851078397806E-2</v>
      </c>
      <c r="G51" s="8">
        <f>('Raw Count'!G51/5490)*100</f>
        <v>3.6429872495446269E-2</v>
      </c>
      <c r="H51" s="8">
        <f>('Raw Count'!H51/4303)*100</f>
        <v>0.11619800139437601</v>
      </c>
      <c r="I51" s="8">
        <f>('Raw Count'!I51/4705)*100</f>
        <v>8.501594048884166E-2</v>
      </c>
      <c r="J51" s="8">
        <f>('Raw Count'!J51/4354)*100</f>
        <v>6.8902158934313271E-2</v>
      </c>
      <c r="K51" s="8">
        <f>('Raw Count'!K51/5126)*100</f>
        <v>1.9508388607101055E-2</v>
      </c>
      <c r="L51" s="8">
        <f>('Raw Count'!L51/5143)*100</f>
        <v>5.8331713007971998E-2</v>
      </c>
      <c r="M51" s="8">
        <f>('Raw Count'!M51/3373)*100</f>
        <v>2.9647198339756892E-2</v>
      </c>
      <c r="N51" s="8">
        <f>('Raw Count'!N51/4695)*100</f>
        <v>4.2598509052183174E-2</v>
      </c>
      <c r="O51" s="8">
        <f>('Raw Count'!O51/4914)*100</f>
        <v>0.1628001628001628</v>
      </c>
      <c r="Q51" s="8">
        <f t="shared" si="0"/>
        <v>5.7380092483207884E-2</v>
      </c>
      <c r="R51">
        <v>34</v>
      </c>
    </row>
    <row r="52" spans="1:18" x14ac:dyDescent="0.3">
      <c r="A52" t="s">
        <v>50</v>
      </c>
      <c r="B52" s="8">
        <f>('Raw Count'!B52/2202)*100</f>
        <v>0.27247956403269752</v>
      </c>
      <c r="C52" s="8">
        <f>('Raw Count'!C52/2861)*100</f>
        <v>3.4952813701502966E-2</v>
      </c>
      <c r="D52" s="8">
        <f>('Raw Count'!D52/2451)*100</f>
        <v>0.28559771521827826</v>
      </c>
      <c r="E52" s="8">
        <f>('Raw Count'!E52/3795)*100</f>
        <v>0.23715415019762848</v>
      </c>
      <c r="F52" s="8">
        <f>('Raw Count'!F52/5842)*100</f>
        <v>0.17117425539198905</v>
      </c>
      <c r="G52" s="8">
        <f>('Raw Count'!G52/5490)*100</f>
        <v>0.18214936247723132</v>
      </c>
      <c r="H52" s="8">
        <f>('Raw Count'!H52/4303)*100</f>
        <v>0.20915640250987683</v>
      </c>
      <c r="I52" s="8">
        <f>('Raw Count'!I52/4705)*100</f>
        <v>0.1275239107332625</v>
      </c>
      <c r="J52" s="8">
        <f>('Raw Count'!J52/4354)*100</f>
        <v>0.11483693155718878</v>
      </c>
      <c r="K52" s="8">
        <f>('Raw Count'!K52/5126)*100</f>
        <v>3.901677721420211E-2</v>
      </c>
      <c r="L52" s="8">
        <f>('Raw Count'!L52/5143)*100</f>
        <v>9.7219521679953333E-2</v>
      </c>
      <c r="M52" s="8">
        <f>('Raw Count'!M52/3373)*100</f>
        <v>0.38541357841683965</v>
      </c>
      <c r="N52" s="8">
        <f>('Raw Count'!N52/4695)*100</f>
        <v>0.19169329073482427</v>
      </c>
      <c r="O52" s="8">
        <f>('Raw Count'!O52/4914)*100</f>
        <v>8.1400081400081398E-2</v>
      </c>
      <c r="Q52" s="8">
        <f t="shared" si="0"/>
        <v>0.16201437877611638</v>
      </c>
      <c r="R52">
        <v>96</v>
      </c>
    </row>
    <row r="53" spans="1:18" x14ac:dyDescent="0.3">
      <c r="A53" t="s">
        <v>51</v>
      </c>
      <c r="B53" s="8">
        <f>('Raw Count'!B53/2202)*100</f>
        <v>0.27247956403269752</v>
      </c>
      <c r="C53" s="8">
        <f>('Raw Count'!C53/2861)*100</f>
        <v>0.24466969591052079</v>
      </c>
      <c r="D53" s="8">
        <f>('Raw Count'!D53/2451)*100</f>
        <v>0.24479804161566704</v>
      </c>
      <c r="E53" s="8">
        <f>('Raw Count'!E53/3795)*100</f>
        <v>0.13175230566534915</v>
      </c>
      <c r="F53" s="8">
        <f>('Raw Count'!F53/5842)*100</f>
        <v>0.17117425539198905</v>
      </c>
      <c r="G53" s="8">
        <f>('Raw Count'!G53/5490)*100</f>
        <v>0.14571948998178508</v>
      </c>
      <c r="H53" s="8">
        <f>('Raw Count'!H53/4303)*100</f>
        <v>0.30211480362537763</v>
      </c>
      <c r="I53" s="8">
        <f>('Raw Count'!I53/4705)*100</f>
        <v>0.14877789585547291</v>
      </c>
      <c r="J53" s="8">
        <f>('Raw Count'!J53/4354)*100</f>
        <v>0.13780431786862654</v>
      </c>
      <c r="K53" s="8">
        <f>('Raw Count'!K53/5126)*100</f>
        <v>0.17557549746390949</v>
      </c>
      <c r="L53" s="8">
        <f>('Raw Count'!L53/5143)*100</f>
        <v>0.174995139023916</v>
      </c>
      <c r="M53" s="8">
        <f>('Raw Count'!M53/3373)*100</f>
        <v>0.14823599169878449</v>
      </c>
      <c r="N53" s="8">
        <f>('Raw Count'!N53/4695)*100</f>
        <v>0.29818956336528218</v>
      </c>
      <c r="O53" s="8">
        <f>('Raw Count'!O53/4914)*100</f>
        <v>0.26455026455026454</v>
      </c>
      <c r="Q53" s="8">
        <f t="shared" si="0"/>
        <v>0.19914267391230972</v>
      </c>
      <c r="R53">
        <v>118</v>
      </c>
    </row>
    <row r="54" spans="1:18" x14ac:dyDescent="0.3">
      <c r="A54" t="s">
        <v>52</v>
      </c>
      <c r="B54" s="8">
        <f>('Raw Count'!B54/2202)*100</f>
        <v>9.0826521344232511E-2</v>
      </c>
      <c r="C54" s="8">
        <f>('Raw Count'!C54/2861)*100</f>
        <v>3.4952813701502966E-2</v>
      </c>
      <c r="D54" s="8">
        <f>('Raw Count'!D54/2451)*100</f>
        <v>0.12239902080783352</v>
      </c>
      <c r="E54" s="8">
        <f>('Raw Count'!E54/3795)*100</f>
        <v>5.2700922266139656E-2</v>
      </c>
      <c r="F54" s="8">
        <f>('Raw Count'!F54/5842)*100</f>
        <v>1.7117425539198903E-2</v>
      </c>
      <c r="G54" s="8">
        <f>('Raw Count'!G54/5490)*100</f>
        <v>1.8214936247723135E-2</v>
      </c>
      <c r="H54" s="8">
        <f>('Raw Count'!H54/4303)*100</f>
        <v>0</v>
      </c>
      <c r="I54" s="8">
        <f>('Raw Count'!I54/4705)*100</f>
        <v>8.501594048884166E-2</v>
      </c>
      <c r="J54" s="8">
        <f>('Raw Count'!J54/4354)*100</f>
        <v>2.2967386311437757E-2</v>
      </c>
      <c r="K54" s="8">
        <f>('Raw Count'!K54/5126)*100</f>
        <v>0</v>
      </c>
      <c r="L54" s="8">
        <f>('Raw Count'!L54/5143)*100</f>
        <v>5.8331713007971998E-2</v>
      </c>
      <c r="M54" s="8">
        <f>('Raw Count'!M54/3373)*100</f>
        <v>5.9294396679513785E-2</v>
      </c>
      <c r="N54" s="8">
        <f>('Raw Count'!N54/4695)*100</f>
        <v>8.5197018104366348E-2</v>
      </c>
      <c r="O54" s="8">
        <f>('Raw Count'!O54/4914)*100</f>
        <v>0.10175010175010174</v>
      </c>
      <c r="Q54" s="8">
        <f t="shared" si="0"/>
        <v>4.8941843588618493E-2</v>
      </c>
      <c r="R54">
        <v>29</v>
      </c>
    </row>
    <row r="55" spans="1:18" x14ac:dyDescent="0.3">
      <c r="A55" t="s">
        <v>53</v>
      </c>
      <c r="B55" s="8">
        <f>('Raw Count'!B55/2202)*100</f>
        <v>0.68119891008174382</v>
      </c>
      <c r="C55" s="8">
        <f>('Raw Count'!C55/2861)*100</f>
        <v>0.76896190143306542</v>
      </c>
      <c r="D55" s="8">
        <f>('Raw Count'!D55/2451)*100</f>
        <v>0.97919216646266816</v>
      </c>
      <c r="E55" s="8">
        <f>('Raw Count'!E55/3795)*100</f>
        <v>0.2635046113306983</v>
      </c>
      <c r="F55" s="8">
        <f>('Raw Count'!F55/5842)*100</f>
        <v>0.13693940431359122</v>
      </c>
      <c r="G55" s="8">
        <f>('Raw Count'!G55/5490)*100</f>
        <v>0.14571948998178508</v>
      </c>
      <c r="H55" s="8">
        <f>('Raw Count'!H55/4303)*100</f>
        <v>0.13943760167325123</v>
      </c>
      <c r="I55" s="8">
        <f>('Raw Count'!I55/4705)*100</f>
        <v>0.3188097768331562</v>
      </c>
      <c r="J55" s="8">
        <f>('Raw Count'!J55/4354)*100</f>
        <v>0.27560863573725308</v>
      </c>
      <c r="K55" s="8">
        <f>('Raw Count'!K55/5126)*100</f>
        <v>0.19508388607101051</v>
      </c>
      <c r="L55" s="8">
        <f>('Raw Count'!L55/5143)*100</f>
        <v>0.50554151273575731</v>
      </c>
      <c r="M55" s="8">
        <f>('Raw Count'!M55/3373)*100</f>
        <v>0.41506077675659653</v>
      </c>
      <c r="N55" s="8">
        <f>('Raw Count'!N55/4695)*100</f>
        <v>0.44728434504792336</v>
      </c>
      <c r="O55" s="8">
        <f>('Raw Count'!O55/4914)*100</f>
        <v>0.4477004477004477</v>
      </c>
      <c r="Q55" s="8">
        <f t="shared" si="0"/>
        <v>0.35946940290950818</v>
      </c>
      <c r="R55">
        <v>213</v>
      </c>
    </row>
    <row r="56" spans="1:18" x14ac:dyDescent="0.3">
      <c r="A56" t="s">
        <v>54</v>
      </c>
      <c r="B56" s="8">
        <f>('Raw Count'!B56/2202)*100</f>
        <v>4.223433242506812</v>
      </c>
      <c r="C56" s="8">
        <f>('Raw Count'!C56/2861)*100</f>
        <v>3.9147151345683326</v>
      </c>
      <c r="D56" s="8">
        <f>('Raw Count'!D56/2451)*100</f>
        <v>3.7127702978376171</v>
      </c>
      <c r="E56" s="8">
        <f>('Raw Count'!E56/3795)*100</f>
        <v>3.1357048748353091</v>
      </c>
      <c r="F56" s="8">
        <f>('Raw Count'!F56/5842)*100</f>
        <v>4.1252995549469356</v>
      </c>
      <c r="G56" s="8">
        <f>('Raw Count'!G56/5490)*100</f>
        <v>3.7340619307832426</v>
      </c>
      <c r="H56" s="8">
        <f>('Raw Count'!H56/4303)*100</f>
        <v>3.8112944457355336</v>
      </c>
      <c r="I56" s="8">
        <f>('Raw Count'!I56/4705)*100</f>
        <v>3.8044633368756644</v>
      </c>
      <c r="J56" s="8">
        <f>('Raw Count'!J56/4354)*100</f>
        <v>3.4680753330271012</v>
      </c>
      <c r="K56" s="8">
        <f>('Raw Count'!K56/5126)*100</f>
        <v>3.7065938353491998</v>
      </c>
      <c r="L56" s="8">
        <f>('Raw Count'!L56/5143)*100</f>
        <v>3.5776783978222828</v>
      </c>
      <c r="M56" s="8">
        <f>('Raw Count'!M56/3373)*100</f>
        <v>3.9430773791876672</v>
      </c>
      <c r="N56" s="8">
        <f>('Raw Count'!N56/4695)*100</f>
        <v>3.535676251331203</v>
      </c>
      <c r="O56" s="8">
        <f>('Raw Count'!O56/4914)*100</f>
        <v>4.0700040700040701</v>
      </c>
      <c r="Q56" s="8">
        <f t="shared" si="0"/>
        <v>3.7600837074290343</v>
      </c>
      <c r="R56">
        <v>2228</v>
      </c>
    </row>
    <row r="57" spans="1:18" x14ac:dyDescent="0.3">
      <c r="A57" t="s">
        <v>55</v>
      </c>
      <c r="B57" s="8">
        <f>('Raw Count'!B57/2202)*100</f>
        <v>2.1798365122615802</v>
      </c>
      <c r="C57" s="8">
        <f>('Raw Count'!C57/2861)*100</f>
        <v>2.8311779098217404</v>
      </c>
      <c r="D57" s="8">
        <f>('Raw Count'!D57/2451)*100</f>
        <v>2.5703794369645041</v>
      </c>
      <c r="E57" s="8">
        <f>('Raw Count'!E57/3795)*100</f>
        <v>2.476943346508564</v>
      </c>
      <c r="F57" s="8">
        <f>('Raw Count'!F57/5842)*100</f>
        <v>2.721670660732626</v>
      </c>
      <c r="G57" s="8">
        <f>('Raw Count'!G57/5490)*100</f>
        <v>2.8961748633879782</v>
      </c>
      <c r="H57" s="8">
        <f>('Raw Count'!H57/4303)*100</f>
        <v>2.6028352312340228</v>
      </c>
      <c r="I57" s="8">
        <f>('Raw Count'!I57/4705)*100</f>
        <v>2.9968119022316686</v>
      </c>
      <c r="J57" s="8">
        <f>('Raw Count'!J57/4354)*100</f>
        <v>3.2843362425355993</v>
      </c>
      <c r="K57" s="8">
        <f>('Raw Count'!K57/5126)*100</f>
        <v>2.5165821303160358</v>
      </c>
      <c r="L57" s="8">
        <f>('Raw Count'!L57/5143)*100</f>
        <v>2.9360295547345907</v>
      </c>
      <c r="M57" s="8">
        <f>('Raw Count'!M57/3373)*100</f>
        <v>2.5200118588793359</v>
      </c>
      <c r="N57" s="8">
        <f>('Raw Count'!N57/4695)*100</f>
        <v>3.2587859424920129</v>
      </c>
      <c r="O57" s="8">
        <f>('Raw Count'!O57/4914)*100</f>
        <v>3.0525030525030523</v>
      </c>
      <c r="Q57" s="8">
        <f t="shared" si="0"/>
        <v>2.814999831235022</v>
      </c>
      <c r="R57">
        <v>1668</v>
      </c>
    </row>
    <row r="58" spans="1:18" x14ac:dyDescent="0.3">
      <c r="A58" t="s">
        <v>56</v>
      </c>
      <c r="B58" s="8">
        <f>('Raw Count'!B58/2202)*100</f>
        <v>0</v>
      </c>
      <c r="C58" s="8">
        <f>('Raw Count'!C58/2861)*100</f>
        <v>0</v>
      </c>
      <c r="D58" s="8">
        <f>('Raw Count'!D58/2451)*100</f>
        <v>4.0799673602611178E-2</v>
      </c>
      <c r="E58" s="8">
        <f>('Raw Count'!E58/3795)*100</f>
        <v>0</v>
      </c>
      <c r="F58" s="8">
        <f>('Raw Count'!F58/5842)*100</f>
        <v>0</v>
      </c>
      <c r="G58" s="8">
        <f>('Raw Count'!G58/5490)*100</f>
        <v>0</v>
      </c>
      <c r="H58" s="8">
        <f>('Raw Count'!H58/4303)*100</f>
        <v>0</v>
      </c>
      <c r="I58" s="8">
        <f>('Raw Count'!I58/4705)*100</f>
        <v>2.1253985122210415E-2</v>
      </c>
      <c r="J58" s="8">
        <f>('Raw Count'!J58/4354)*100</f>
        <v>0</v>
      </c>
      <c r="K58" s="8">
        <f>('Raw Count'!K58/5126)*100</f>
        <v>1.9508388607101055E-2</v>
      </c>
      <c r="L58" s="8">
        <f>('Raw Count'!L58/5143)*100</f>
        <v>7.7775617343962669E-2</v>
      </c>
      <c r="M58" s="8">
        <f>('Raw Count'!M58/3373)*100</f>
        <v>0</v>
      </c>
      <c r="N58" s="8">
        <f>('Raw Count'!N58/4695)*100</f>
        <v>2.1299254526091587E-2</v>
      </c>
      <c r="O58" s="8">
        <f>('Raw Count'!O58/4914)*100</f>
        <v>6.1050061050061048E-2</v>
      </c>
      <c r="Q58" s="8">
        <f t="shared" si="0"/>
        <v>1.856414756809667E-2</v>
      </c>
      <c r="R58">
        <v>11</v>
      </c>
    </row>
    <row r="59" spans="1:18" x14ac:dyDescent="0.3">
      <c r="A59" t="s">
        <v>57</v>
      </c>
      <c r="B59" s="8">
        <f>('Raw Count'!B59/2202)*100</f>
        <v>0.72661217075386009</v>
      </c>
      <c r="C59" s="8">
        <f>('Raw Count'!C59/2861)*100</f>
        <v>0.66410346032855649</v>
      </c>
      <c r="D59" s="8">
        <f>('Raw Count'!D59/2451)*100</f>
        <v>0.57119543043655652</v>
      </c>
      <c r="E59" s="8">
        <f>('Raw Count'!E59/3795)*100</f>
        <v>0.6324110671936759</v>
      </c>
      <c r="F59" s="8">
        <f>('Raw Count'!F59/5842)*100</f>
        <v>0.39370078740157477</v>
      </c>
      <c r="G59" s="8">
        <f>('Raw Count'!G59/5490)*100</f>
        <v>0.52823315118397085</v>
      </c>
      <c r="H59" s="8">
        <f>('Raw Count'!H59/4303)*100</f>
        <v>0.55775040669300491</v>
      </c>
      <c r="I59" s="8">
        <f>('Raw Count'!I59/4705)*100</f>
        <v>0.46758767268862916</v>
      </c>
      <c r="J59" s="8">
        <f>('Raw Count'!J59/4354)*100</f>
        <v>0.55121727147450617</v>
      </c>
      <c r="K59" s="8">
        <f>('Raw Count'!K59/5126)*100</f>
        <v>0.52672649239172842</v>
      </c>
      <c r="L59" s="8">
        <f>('Raw Count'!L59/5143)*100</f>
        <v>0.52498541707174806</v>
      </c>
      <c r="M59" s="8">
        <f>('Raw Count'!M59/3373)*100</f>
        <v>0.29647198339756897</v>
      </c>
      <c r="N59" s="8">
        <f>('Raw Count'!N59/4695)*100</f>
        <v>0.59637912673056437</v>
      </c>
      <c r="O59" s="8">
        <f>('Raw Count'!O59/4914)*100</f>
        <v>0.69190069190069192</v>
      </c>
      <c r="Q59" s="8">
        <f t="shared" si="0"/>
        <v>0.54173557903263914</v>
      </c>
      <c r="R59">
        <v>321</v>
      </c>
    </row>
    <row r="60" spans="1:18" x14ac:dyDescent="0.3">
      <c r="A60" t="s">
        <v>58</v>
      </c>
      <c r="B60" s="8">
        <f>('Raw Count'!B60/2202)*100</f>
        <v>9.0826521344232511E-2</v>
      </c>
      <c r="C60" s="8">
        <f>('Raw Count'!C60/2861)*100</f>
        <v>0.34952813701502972</v>
      </c>
      <c r="D60" s="8">
        <f>('Raw Count'!D60/2451)*100</f>
        <v>0.24479804161566704</v>
      </c>
      <c r="E60" s="8">
        <f>('Raw Count'!E60/3795)*100</f>
        <v>0.39525691699604742</v>
      </c>
      <c r="F60" s="8">
        <f>('Raw Count'!F60/5842)*100</f>
        <v>0.25676138308798357</v>
      </c>
      <c r="G60" s="8">
        <f>('Raw Count'!G60/5490)*100</f>
        <v>0.27322404371584702</v>
      </c>
      <c r="H60" s="8">
        <f>('Raw Count'!H60/4303)*100</f>
        <v>0.34859400418312803</v>
      </c>
      <c r="I60" s="8">
        <f>('Raw Count'!I60/4705)*100</f>
        <v>0.38257173219978746</v>
      </c>
      <c r="J60" s="8">
        <f>('Raw Count'!J60/4354)*100</f>
        <v>0.39044556729444185</v>
      </c>
      <c r="K60" s="8">
        <f>('Raw Count'!K60/5126)*100</f>
        <v>0.2536090518923137</v>
      </c>
      <c r="L60" s="8">
        <f>('Raw Count'!L60/5143)*100</f>
        <v>0.36943418238382264</v>
      </c>
      <c r="M60" s="8">
        <f>('Raw Count'!M60/3373)*100</f>
        <v>0.47435517343611028</v>
      </c>
      <c r="N60" s="8">
        <f>('Raw Count'!N60/4695)*100</f>
        <v>0.25559105431309903</v>
      </c>
      <c r="O60" s="8">
        <f>('Raw Count'!O60/4914)*100</f>
        <v>0.30525030525030528</v>
      </c>
      <c r="Q60" s="8">
        <f t="shared" si="0"/>
        <v>0.31727815843656121</v>
      </c>
      <c r="R60">
        <v>188</v>
      </c>
    </row>
    <row r="61" spans="1:18" x14ac:dyDescent="0.3">
      <c r="A61" t="s">
        <v>59</v>
      </c>
      <c r="B61" s="8">
        <f>('Raw Count'!B61/2202)*100</f>
        <v>2.4977293369663944</v>
      </c>
      <c r="C61" s="8">
        <f>('Raw Count'!C61/2861)*100</f>
        <v>1.9573575672841663</v>
      </c>
      <c r="D61" s="8">
        <f>('Raw Count'!D61/2451)*100</f>
        <v>1.8767849857201142</v>
      </c>
      <c r="E61" s="8">
        <f>('Raw Count'!E61/3795)*100</f>
        <v>2.0289855072463765</v>
      </c>
      <c r="F61" s="8">
        <f>('Raw Count'!F61/5842)*100</f>
        <v>1.7973296816158848</v>
      </c>
      <c r="G61" s="8">
        <f>('Raw Count'!G61/5490)*100</f>
        <v>1.7304189435336976</v>
      </c>
      <c r="H61" s="8">
        <f>('Raw Count'!H61/4303)*100</f>
        <v>1.8824076225888913</v>
      </c>
      <c r="I61" s="8">
        <f>('Raw Count'!I61/4705)*100</f>
        <v>2.1466524973432519</v>
      </c>
      <c r="J61" s="8">
        <f>('Raw Count'!J61/4354)*100</f>
        <v>2.4804777216352778</v>
      </c>
      <c r="K61" s="8">
        <f>('Raw Count'!K61/5126)*100</f>
        <v>1.892313694888802</v>
      </c>
      <c r="L61" s="8">
        <f>('Raw Count'!L61/5143)*100</f>
        <v>2.1582733812949639</v>
      </c>
      <c r="M61" s="8">
        <f>('Raw Count'!M61/3373)*100</f>
        <v>2.6978950489178772</v>
      </c>
      <c r="N61" s="8">
        <f>('Raw Count'!N61/4695)*100</f>
        <v>1.9382321618743341</v>
      </c>
      <c r="O61" s="8">
        <f>('Raw Count'!O61/4914)*100</f>
        <v>1.9739519739519742</v>
      </c>
      <c r="Q61" s="8">
        <f t="shared" si="0"/>
        <v>2.0437438822695513</v>
      </c>
      <c r="R61">
        <v>1211</v>
      </c>
    </row>
    <row r="62" spans="1:18" x14ac:dyDescent="0.3">
      <c r="A62" t="s">
        <v>60</v>
      </c>
      <c r="B62" s="8">
        <f>('Raw Count'!B62/2202)*100</f>
        <v>5.4950045413260673</v>
      </c>
      <c r="C62" s="8">
        <f>('Raw Count'!C62/2861)*100</f>
        <v>6.0468367703600139</v>
      </c>
      <c r="D62" s="8">
        <f>('Raw Count'!D62/2451)*100</f>
        <v>5.9975520195838437</v>
      </c>
      <c r="E62" s="8">
        <f>('Raw Count'!E62/3795)*100</f>
        <v>6.0606060606060606</v>
      </c>
      <c r="F62" s="8">
        <f>('Raw Count'!F62/5842)*100</f>
        <v>5.4775761725436496</v>
      </c>
      <c r="G62" s="8">
        <f>('Raw Count'!G62/5490)*100</f>
        <v>5.2823315118397085</v>
      </c>
      <c r="H62" s="8">
        <f>('Raw Count'!H62/4303)*100</f>
        <v>5.2521496630257953</v>
      </c>
      <c r="I62" s="8">
        <f>('Raw Count'!I62/4705)*100</f>
        <v>5.8235919234856537</v>
      </c>
      <c r="J62" s="8">
        <f>('Raw Count'!J62/4354)*100</f>
        <v>5.627009646302251</v>
      </c>
      <c r="K62" s="8">
        <f>('Raw Count'!K62/5126)*100</f>
        <v>6.2426843542723365</v>
      </c>
      <c r="L62" s="8">
        <f>('Raw Count'!L62/5143)*100</f>
        <v>5.7165078747812563</v>
      </c>
      <c r="M62" s="8">
        <f>('Raw Count'!M62/3373)*100</f>
        <v>5.5143788911947826</v>
      </c>
      <c r="N62" s="8">
        <f>('Raw Count'!N62/4695)*100</f>
        <v>5.5378061767838123</v>
      </c>
      <c r="O62" s="8">
        <f>('Raw Count'!O62/4914)*100</f>
        <v>5.657305657305657</v>
      </c>
      <c r="Q62" s="8">
        <f t="shared" si="0"/>
        <v>5.6772538562797443</v>
      </c>
      <c r="R62">
        <v>3364</v>
      </c>
    </row>
    <row r="63" spans="1:18" x14ac:dyDescent="0.3">
      <c r="A63" t="s">
        <v>61</v>
      </c>
      <c r="B63" s="8">
        <f>('Raw Count'!B63/2202)*100</f>
        <v>0.86285195277020899</v>
      </c>
      <c r="C63" s="8">
        <f>('Raw Count'!C63/2861)*100</f>
        <v>0.55924501922404746</v>
      </c>
      <c r="D63" s="8">
        <f>('Raw Count'!D63/2451)*100</f>
        <v>0.61199510403916768</v>
      </c>
      <c r="E63" s="8">
        <f>('Raw Count'!E63/3795)*100</f>
        <v>0.76416337285902503</v>
      </c>
      <c r="F63" s="8">
        <f>('Raw Count'!F63/5842)*100</f>
        <v>0.85587127695994514</v>
      </c>
      <c r="G63" s="8">
        <f>('Raw Count'!G63/5490)*100</f>
        <v>0.85610200364298716</v>
      </c>
      <c r="H63" s="8">
        <f>('Raw Count'!H63/4303)*100</f>
        <v>0.85986521031838259</v>
      </c>
      <c r="I63" s="8">
        <f>('Raw Count'!I63/4705)*100</f>
        <v>0.55260361317747086</v>
      </c>
      <c r="J63" s="8">
        <f>('Raw Count'!J63/4354)*100</f>
        <v>0.20670647680293983</v>
      </c>
      <c r="K63" s="8">
        <f>('Raw Count'!K63/5126)*100</f>
        <v>0.62426843542723376</v>
      </c>
      <c r="L63" s="8">
        <f>('Raw Count'!L63/5143)*100</f>
        <v>0.48609760839976668</v>
      </c>
      <c r="M63" s="8">
        <f>('Raw Count'!M63/3373)*100</f>
        <v>0.71153276015416544</v>
      </c>
      <c r="N63" s="8">
        <f>('Raw Count'!N63/4695)*100</f>
        <v>0.46858359957401496</v>
      </c>
      <c r="O63" s="8">
        <f>('Raw Count'!O63/4914)*100</f>
        <v>0.59015059015059013</v>
      </c>
      <c r="Q63" s="8">
        <f t="shared" si="0"/>
        <v>0.64130691598879397</v>
      </c>
      <c r="R63">
        <v>380</v>
      </c>
    </row>
    <row r="64" spans="1:18" x14ac:dyDescent="0.3">
      <c r="A64" t="s">
        <v>62</v>
      </c>
      <c r="B64" s="8">
        <f>('Raw Count'!B64/2202)*100</f>
        <v>0.5903723887375113</v>
      </c>
      <c r="C64" s="8">
        <f>('Raw Count'!C64/2861)*100</f>
        <v>0.62915064662705344</v>
      </c>
      <c r="D64" s="8">
        <f>('Raw Count'!D64/2451)*100</f>
        <v>0.9383924928600571</v>
      </c>
      <c r="E64" s="8">
        <f>('Raw Count'!E64/3795)*100</f>
        <v>1.2911725955204216</v>
      </c>
      <c r="F64" s="8">
        <f>('Raw Count'!F64/5842)*100</f>
        <v>1.9171516603902774</v>
      </c>
      <c r="G64" s="8">
        <f>('Raw Count'!G64/5490)*100</f>
        <v>1.6757741347905284</v>
      </c>
      <c r="H64" s="8">
        <f>('Raw Count'!H64/4303)*100</f>
        <v>1.9288868231466421</v>
      </c>
      <c r="I64" s="8">
        <f>('Raw Count'!I64/4705)*100</f>
        <v>1.1477151965993624</v>
      </c>
      <c r="J64" s="8">
        <f>('Raw Count'!J64/4354)*100</f>
        <v>2.2048690858980247</v>
      </c>
      <c r="K64" s="8">
        <f>('Raw Count'!K64/5126)*100</f>
        <v>1.3070620366757706</v>
      </c>
      <c r="L64" s="8">
        <f>('Raw Count'!L64/5143)*100</f>
        <v>1.5360684425432627</v>
      </c>
      <c r="M64" s="8">
        <f>('Raw Count'!M64/3373)*100</f>
        <v>1.2155351319300325</v>
      </c>
      <c r="N64" s="8">
        <f>('Raw Count'!N64/4695)*100</f>
        <v>1.1714589989350372</v>
      </c>
      <c r="O64" s="8">
        <f>('Raw Count'!O64/4914)*100</f>
        <v>1.1192511192511194</v>
      </c>
      <c r="Q64" s="8">
        <f t="shared" si="0"/>
        <v>1.4125628649542648</v>
      </c>
      <c r="R64">
        <v>837</v>
      </c>
    </row>
    <row r="65" spans="1:18" x14ac:dyDescent="0.3">
      <c r="A65" t="s">
        <v>63</v>
      </c>
      <c r="B65" s="8">
        <f>('Raw Count'!B65/2202)*100</f>
        <v>0.86285195277020899</v>
      </c>
      <c r="C65" s="8">
        <f>('Raw Count'!C65/2861)*100</f>
        <v>0.55924501922404746</v>
      </c>
      <c r="D65" s="8">
        <f>('Raw Count'!D65/2451)*100</f>
        <v>0.57119543043655652</v>
      </c>
      <c r="E65" s="8">
        <f>('Raw Count'!E65/3795)*100</f>
        <v>0.47430830039525695</v>
      </c>
      <c r="F65" s="8">
        <f>('Raw Count'!F65/5842)*100</f>
        <v>0.56487504279356382</v>
      </c>
      <c r="G65" s="8">
        <f>('Raw Count'!G65/5490)*100</f>
        <v>0.49180327868852464</v>
      </c>
      <c r="H65" s="8">
        <f>('Raw Count'!H65/4303)*100</f>
        <v>0.65070880780850571</v>
      </c>
      <c r="I65" s="8">
        <f>('Raw Count'!I65/4705)*100</f>
        <v>0.53134962805526043</v>
      </c>
      <c r="J65" s="8">
        <f>('Raw Count'!J65/4354)*100</f>
        <v>0.68902158934313285</v>
      </c>
      <c r="K65" s="8">
        <f>('Raw Count'!K65/5126)*100</f>
        <v>0.52672649239172842</v>
      </c>
      <c r="L65" s="8">
        <f>('Raw Count'!L65/5143)*100</f>
        <v>0.5444293214077387</v>
      </c>
      <c r="M65" s="8">
        <f>('Raw Count'!M65/3373)*100</f>
        <v>0.41506077675659653</v>
      </c>
      <c r="N65" s="8">
        <f>('Raw Count'!N65/4695)*100</f>
        <v>0.44728434504792336</v>
      </c>
      <c r="O65" s="8">
        <f>('Raw Count'!O65/4914)*100</f>
        <v>0.69190069190069192</v>
      </c>
      <c r="Q65" s="8">
        <f t="shared" si="0"/>
        <v>0.56367502615857157</v>
      </c>
      <c r="R65">
        <v>334</v>
      </c>
    </row>
    <row r="67" spans="1:18" x14ac:dyDescent="0.3">
      <c r="A67" t="s">
        <v>64</v>
      </c>
      <c r="B67">
        <v>2202</v>
      </c>
      <c r="C67">
        <v>2861</v>
      </c>
      <c r="D67">
        <v>2451</v>
      </c>
      <c r="E67">
        <v>3795</v>
      </c>
      <c r="F67">
        <v>5842</v>
      </c>
      <c r="G67">
        <v>5490</v>
      </c>
      <c r="H67">
        <v>4303</v>
      </c>
      <c r="I67">
        <v>4705</v>
      </c>
      <c r="J67">
        <v>4354</v>
      </c>
      <c r="K67">
        <v>5126</v>
      </c>
      <c r="L67">
        <v>5143</v>
      </c>
      <c r="M67">
        <v>3373</v>
      </c>
      <c r="N67">
        <v>4695</v>
      </c>
      <c r="O67">
        <v>4914</v>
      </c>
      <c r="R67">
        <v>59254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2701-A1A3-49FC-981A-0EA48C835743}">
  <dimension ref="A1:S73"/>
  <sheetViews>
    <sheetView tabSelected="1" topLeftCell="F1" workbookViewId="0">
      <selection activeCell="I38" sqref="I38"/>
    </sheetView>
  </sheetViews>
  <sheetFormatPr defaultRowHeight="14.4" x14ac:dyDescent="0.3"/>
  <cols>
    <col min="16" max="16" width="8.88671875" style="8"/>
  </cols>
  <sheetData>
    <row r="1" spans="1:19" ht="15" thickBot="1" x14ac:dyDescent="0.35">
      <c r="A1" t="s">
        <v>66</v>
      </c>
    </row>
    <row r="2" spans="1:19" ht="15" thickBot="1" x14ac:dyDescent="0.35">
      <c r="B2" s="3">
        <v>43883</v>
      </c>
      <c r="C2" s="3">
        <v>43890</v>
      </c>
      <c r="D2" s="4">
        <v>43897</v>
      </c>
      <c r="E2" s="4">
        <v>43904</v>
      </c>
      <c r="F2" s="2">
        <v>43911</v>
      </c>
      <c r="G2" s="2">
        <v>43918</v>
      </c>
      <c r="H2" s="2">
        <v>43925</v>
      </c>
      <c r="I2" s="2">
        <v>43932</v>
      </c>
      <c r="J2" s="2">
        <v>43939</v>
      </c>
      <c r="K2" s="2">
        <v>43946</v>
      </c>
      <c r="L2" s="2">
        <v>43953</v>
      </c>
      <c r="M2" s="2">
        <v>43960</v>
      </c>
      <c r="N2" s="2">
        <v>43967</v>
      </c>
      <c r="O2" s="2">
        <v>43976</v>
      </c>
    </row>
    <row r="3" spans="1:19" x14ac:dyDescent="0.3">
      <c r="A3" t="s">
        <v>45</v>
      </c>
      <c r="B3">
        <v>3.0426884650317896</v>
      </c>
      <c r="C3">
        <v>3.0408947920307585</v>
      </c>
      <c r="D3">
        <v>3.1007751937984498</v>
      </c>
      <c r="E3">
        <v>3.214756258234519</v>
      </c>
      <c r="F3">
        <v>3.6288942143101681</v>
      </c>
      <c r="G3">
        <v>3.2422586520947179</v>
      </c>
      <c r="H3">
        <v>3.3465024401580292</v>
      </c>
      <c r="I3">
        <v>3.4643995749202974</v>
      </c>
      <c r="J3">
        <v>3.0316949931097841</v>
      </c>
      <c r="K3">
        <v>3.5505267264923916</v>
      </c>
      <c r="L3">
        <v>3.2860198327824226</v>
      </c>
      <c r="M3">
        <v>3.2315446190335018</v>
      </c>
      <c r="N3">
        <v>2.9605963791267302</v>
      </c>
      <c r="O3">
        <v>3.3170533170533174</v>
      </c>
      <c r="P3" s="8">
        <f>AVERAGE(B3:O3)</f>
        <v>3.2470432470126336</v>
      </c>
      <c r="Q3" t="s">
        <v>75</v>
      </c>
    </row>
    <row r="4" spans="1:19" x14ac:dyDescent="0.3">
      <c r="A4" t="s">
        <v>40</v>
      </c>
      <c r="B4">
        <v>1.3169845594913716</v>
      </c>
      <c r="C4">
        <v>1.3631597343586159</v>
      </c>
      <c r="D4">
        <v>1.3055895552835577</v>
      </c>
      <c r="E4">
        <v>1.2648221343873518</v>
      </c>
      <c r="F4">
        <v>0.83875385142074632</v>
      </c>
      <c r="G4">
        <v>0.76502732240437155</v>
      </c>
      <c r="H4">
        <v>0.81338600976063224</v>
      </c>
      <c r="I4">
        <v>1.4240170031880977</v>
      </c>
      <c r="J4">
        <v>1.4469453376205788</v>
      </c>
      <c r="K4">
        <v>1.1119781506047599</v>
      </c>
      <c r="L4">
        <v>1.4194050165273187</v>
      </c>
      <c r="M4">
        <v>1.1858879335902759</v>
      </c>
      <c r="N4">
        <v>1.448349307774228</v>
      </c>
      <c r="O4">
        <v>1.0785510785510786</v>
      </c>
      <c r="P4" s="8">
        <f t="shared" ref="P4:P51" si="0">AVERAGE(B4:O4)</f>
        <v>1.1987754996402131</v>
      </c>
    </row>
    <row r="5" spans="1:19" x14ac:dyDescent="0.3">
      <c r="A5" t="s">
        <v>22</v>
      </c>
      <c r="B5">
        <v>0.63578564940962767</v>
      </c>
      <c r="C5">
        <v>0.59419783292555051</v>
      </c>
      <c r="D5">
        <v>0.9383924928600571</v>
      </c>
      <c r="E5">
        <v>0.92226613965744397</v>
      </c>
      <c r="F5">
        <v>0.58199246833276275</v>
      </c>
      <c r="G5">
        <v>0.72859744990892528</v>
      </c>
      <c r="H5">
        <v>0.48803160585637928</v>
      </c>
      <c r="I5">
        <v>0.51009564293304999</v>
      </c>
      <c r="J5">
        <v>0.52824988516306848</v>
      </c>
      <c r="K5">
        <v>0.79984393289114319</v>
      </c>
      <c r="L5">
        <v>0.48609760839976668</v>
      </c>
      <c r="M5">
        <v>0.53364957011562408</v>
      </c>
      <c r="N5">
        <v>0.72417465388711399</v>
      </c>
      <c r="O5">
        <v>0.71225071225071224</v>
      </c>
      <c r="P5" s="8">
        <f t="shared" si="0"/>
        <v>0.65597326032794478</v>
      </c>
      <c r="Q5" t="s">
        <v>73</v>
      </c>
      <c r="S5" t="s">
        <v>74</v>
      </c>
    </row>
    <row r="7" spans="1:19" ht="15" thickBot="1" x14ac:dyDescent="0.35">
      <c r="A7" t="s">
        <v>67</v>
      </c>
      <c r="Q7" t="s">
        <v>76</v>
      </c>
    </row>
    <row r="8" spans="1:19" ht="15" thickBot="1" x14ac:dyDescent="0.35">
      <c r="B8" s="3">
        <v>43883</v>
      </c>
      <c r="C8" s="3">
        <v>43890</v>
      </c>
      <c r="D8" s="4">
        <v>43897</v>
      </c>
      <c r="E8" s="4">
        <v>43904</v>
      </c>
      <c r="F8" s="2">
        <v>43911</v>
      </c>
      <c r="G8" s="2">
        <v>43918</v>
      </c>
      <c r="H8" s="2">
        <v>43925</v>
      </c>
      <c r="I8" s="2">
        <v>43932</v>
      </c>
      <c r="J8" s="2">
        <v>43939</v>
      </c>
      <c r="K8" s="2">
        <v>43946</v>
      </c>
      <c r="L8" s="2">
        <v>43953</v>
      </c>
      <c r="M8" s="2">
        <v>43960</v>
      </c>
      <c r="N8" s="2">
        <v>43967</v>
      </c>
      <c r="O8" s="2">
        <v>43976</v>
      </c>
    </row>
    <row r="9" spans="1:19" x14ac:dyDescent="0.3">
      <c r="A9" t="s">
        <v>44</v>
      </c>
      <c r="B9">
        <v>5.8128973660308807</v>
      </c>
      <c r="C9">
        <v>6.1516952114645234</v>
      </c>
      <c r="D9">
        <v>5.9567523459812328</v>
      </c>
      <c r="E9">
        <v>5.7444005270092227</v>
      </c>
      <c r="F9">
        <v>6.5559739815131799</v>
      </c>
      <c r="G9">
        <v>6.9581056466302371</v>
      </c>
      <c r="H9">
        <v>6.7859632814315587</v>
      </c>
      <c r="I9">
        <v>6.950053134962805</v>
      </c>
      <c r="J9">
        <v>6.7294441892512626</v>
      </c>
      <c r="K9">
        <v>6.866952789699571</v>
      </c>
      <c r="L9">
        <v>7.1359128913085756</v>
      </c>
      <c r="M9">
        <v>6.0776756596501631</v>
      </c>
      <c r="N9">
        <v>7.1991480298189563</v>
      </c>
      <c r="O9">
        <v>6.6544566544566548</v>
      </c>
      <c r="P9" s="8">
        <f t="shared" si="0"/>
        <v>6.541387979229202</v>
      </c>
    </row>
    <row r="10" spans="1:19" x14ac:dyDescent="0.3">
      <c r="A10" t="s">
        <v>46</v>
      </c>
      <c r="B10">
        <v>4.2688465031789278</v>
      </c>
      <c r="C10">
        <v>4.4040545263893742</v>
      </c>
      <c r="D10">
        <v>3.9575683394532843</v>
      </c>
      <c r="E10">
        <v>4.0843214756258233</v>
      </c>
      <c r="F10">
        <v>3.3378979801437865</v>
      </c>
      <c r="G10">
        <v>3.4426229508196724</v>
      </c>
      <c r="H10">
        <v>3.5556588426679059</v>
      </c>
      <c r="I10">
        <v>3.485653560042508</v>
      </c>
      <c r="J10">
        <v>3.1694993109784102</v>
      </c>
      <c r="K10">
        <v>3.2188841201716736</v>
      </c>
      <c r="L10">
        <v>3.6943418238382266</v>
      </c>
      <c r="M10">
        <v>3.7948413874888822</v>
      </c>
      <c r="N10">
        <v>3.7912673056443023</v>
      </c>
      <c r="O10">
        <v>3.6426536426536424</v>
      </c>
      <c r="P10" s="8">
        <f t="shared" si="0"/>
        <v>3.7034365549354584</v>
      </c>
    </row>
    <row r="11" spans="1:19" x14ac:dyDescent="0.3">
      <c r="A11" t="s">
        <v>43</v>
      </c>
      <c r="B11">
        <v>2.7247956403269753</v>
      </c>
      <c r="C11">
        <v>2.656413841314226</v>
      </c>
      <c r="D11">
        <v>2.6111791105671154</v>
      </c>
      <c r="E11">
        <v>2.0816864295125166</v>
      </c>
      <c r="F11">
        <v>1.9000342348510784</v>
      </c>
      <c r="G11">
        <v>1.8761384335154827</v>
      </c>
      <c r="H11">
        <v>2.1380432256565185</v>
      </c>
      <c r="I11">
        <v>1.8490967056323062</v>
      </c>
      <c r="J11">
        <v>1.5847496554892051</v>
      </c>
      <c r="K11">
        <v>1.9508388607101055</v>
      </c>
      <c r="L11">
        <v>2.0416099552790201</v>
      </c>
      <c r="M11">
        <v>2.2828342721612809</v>
      </c>
      <c r="N11">
        <v>1.8530351437699679</v>
      </c>
      <c r="O11">
        <v>2.197802197802198</v>
      </c>
      <c r="P11" s="8">
        <f t="shared" si="0"/>
        <v>2.1248755504705712</v>
      </c>
    </row>
    <row r="12" spans="1:19" x14ac:dyDescent="0.3">
      <c r="A12" t="s">
        <v>54</v>
      </c>
      <c r="B12">
        <v>4.223433242506812</v>
      </c>
      <c r="C12">
        <v>3.9147151345683326</v>
      </c>
      <c r="D12">
        <v>3.7127702978376171</v>
      </c>
      <c r="E12">
        <v>3.1357048748353091</v>
      </c>
      <c r="F12">
        <v>4.1252995549469356</v>
      </c>
      <c r="G12">
        <v>3.7340619307832426</v>
      </c>
      <c r="H12">
        <v>3.8112944457355336</v>
      </c>
      <c r="I12">
        <v>3.8044633368756644</v>
      </c>
      <c r="J12">
        <v>3.4680753330271012</v>
      </c>
      <c r="K12">
        <v>3.7065938353491998</v>
      </c>
      <c r="L12">
        <v>3.5776783978222828</v>
      </c>
      <c r="M12">
        <v>3.9430773791876672</v>
      </c>
      <c r="N12">
        <v>3.535676251331203</v>
      </c>
      <c r="O12">
        <v>4.0700040700040701</v>
      </c>
      <c r="P12" s="8">
        <f t="shared" si="0"/>
        <v>3.7687748632007834</v>
      </c>
    </row>
    <row r="13" spans="1:19" x14ac:dyDescent="0.3">
      <c r="A13" t="s">
        <v>2</v>
      </c>
      <c r="B13">
        <v>3.7238873751135335</v>
      </c>
      <c r="C13">
        <v>2.7612722824187346</v>
      </c>
      <c r="D13">
        <v>2.9375764993880051</v>
      </c>
      <c r="E13">
        <v>2.8722002635046113</v>
      </c>
      <c r="F13">
        <v>2.5676138308798357</v>
      </c>
      <c r="G13">
        <v>2.3861566484517307</v>
      </c>
      <c r="H13">
        <v>2.9049500348594002</v>
      </c>
      <c r="I13">
        <v>2.2954303931987248</v>
      </c>
      <c r="J13">
        <v>2.572347266881029</v>
      </c>
      <c r="K13">
        <v>2.204447912602419</v>
      </c>
      <c r="L13">
        <v>2.5082636593427963</v>
      </c>
      <c r="M13">
        <v>2.6386006522383636</v>
      </c>
      <c r="N13">
        <v>2.7263045793397231</v>
      </c>
      <c r="O13">
        <v>2.8286528286528285</v>
      </c>
      <c r="P13" s="8">
        <f t="shared" si="0"/>
        <v>2.7091217304908382</v>
      </c>
    </row>
    <row r="14" spans="1:19" x14ac:dyDescent="0.3">
      <c r="A14" t="s">
        <v>16</v>
      </c>
      <c r="B14">
        <v>0.54495912806539504</v>
      </c>
      <c r="C14">
        <v>0.73400908773156248</v>
      </c>
      <c r="D14">
        <v>0.77519379844961245</v>
      </c>
      <c r="E14">
        <v>0.57971014492753625</v>
      </c>
      <c r="F14">
        <v>0.4450530640191715</v>
      </c>
      <c r="G14">
        <v>0.49180327868852464</v>
      </c>
      <c r="H14">
        <v>0.27887520334650245</v>
      </c>
      <c r="I14">
        <v>0.72263549415515405</v>
      </c>
      <c r="J14">
        <v>0.39044556729444185</v>
      </c>
      <c r="K14">
        <v>0.60476004682013274</v>
      </c>
      <c r="L14">
        <v>0.60276103441571061</v>
      </c>
      <c r="M14">
        <v>0.50400237177586726</v>
      </c>
      <c r="N14">
        <v>0.61767838125665597</v>
      </c>
      <c r="O14">
        <v>0.63085063085063087</v>
      </c>
      <c r="P14" s="8">
        <f t="shared" si="0"/>
        <v>0.56590980227120702</v>
      </c>
    </row>
    <row r="16" spans="1:19" ht="15" thickBot="1" x14ac:dyDescent="0.35">
      <c r="A16" t="s">
        <v>68</v>
      </c>
    </row>
    <row r="17" spans="1:16" ht="15" thickBot="1" x14ac:dyDescent="0.35">
      <c r="B17" s="3">
        <v>43883</v>
      </c>
      <c r="C17" s="3">
        <v>43890</v>
      </c>
      <c r="D17" s="4">
        <v>43897</v>
      </c>
      <c r="E17" s="4">
        <v>43904</v>
      </c>
      <c r="F17" s="2">
        <v>43911</v>
      </c>
      <c r="G17" s="2">
        <v>43918</v>
      </c>
      <c r="H17" s="2">
        <v>43925</v>
      </c>
      <c r="I17" s="2">
        <v>43932</v>
      </c>
      <c r="J17" s="2">
        <v>43939</v>
      </c>
      <c r="K17" s="2">
        <v>43946</v>
      </c>
      <c r="L17" s="2">
        <v>43953</v>
      </c>
      <c r="M17" s="2">
        <v>43960</v>
      </c>
      <c r="N17" s="2">
        <v>43967</v>
      </c>
      <c r="O17" s="2">
        <v>43976</v>
      </c>
    </row>
    <row r="18" spans="1:16" x14ac:dyDescent="0.3">
      <c r="A18" t="s">
        <v>42</v>
      </c>
      <c r="B18">
        <v>2.5431425976385107</v>
      </c>
      <c r="C18">
        <v>1.6078294302691365</v>
      </c>
      <c r="D18">
        <v>1.7543859649122806</v>
      </c>
      <c r="E18">
        <v>1.686429512516469</v>
      </c>
      <c r="F18">
        <v>1.6603902773022938</v>
      </c>
      <c r="G18">
        <v>1.5482695810564664</v>
      </c>
      <c r="H18">
        <v>1.9056472228677668</v>
      </c>
      <c r="I18">
        <v>1.5727948990435707</v>
      </c>
      <c r="J18">
        <v>1.6766192007349565</v>
      </c>
      <c r="K18">
        <v>1.502145922746781</v>
      </c>
      <c r="L18">
        <v>1.3027415905113746</v>
      </c>
      <c r="M18">
        <v>1.6602431070263861</v>
      </c>
      <c r="N18">
        <v>1.7252396166134185</v>
      </c>
      <c r="O18">
        <v>1.6890516890516891</v>
      </c>
      <c r="P18" s="8">
        <f t="shared" si="0"/>
        <v>1.7024950437350785</v>
      </c>
    </row>
    <row r="19" spans="1:16" x14ac:dyDescent="0.3">
      <c r="A19" t="s">
        <v>37</v>
      </c>
      <c r="B19">
        <v>1.1807447774750226</v>
      </c>
      <c r="C19">
        <v>1.1534428521495981</v>
      </c>
      <c r="D19">
        <v>1.1831905344757243</v>
      </c>
      <c r="E19">
        <v>1.1857707509881421</v>
      </c>
      <c r="F19">
        <v>0.90722355357754203</v>
      </c>
      <c r="G19">
        <v>0.8378870673952642</v>
      </c>
      <c r="H19">
        <v>0.97606321171275856</v>
      </c>
      <c r="I19">
        <v>0.72263549415515405</v>
      </c>
      <c r="J19">
        <v>0.89572806614607259</v>
      </c>
      <c r="K19">
        <v>0.70230198985563796</v>
      </c>
      <c r="L19">
        <v>1.1471903558234493</v>
      </c>
      <c r="M19">
        <v>0.97835754521197749</v>
      </c>
      <c r="N19">
        <v>1.0010649627263046</v>
      </c>
      <c r="O19">
        <v>1.1396011396011396</v>
      </c>
      <c r="P19" s="8">
        <f t="shared" si="0"/>
        <v>1.0008001643781277</v>
      </c>
    </row>
    <row r="20" spans="1:16" x14ac:dyDescent="0.3">
      <c r="A20" t="s">
        <v>3</v>
      </c>
      <c r="B20">
        <v>0.49954586739327883</v>
      </c>
      <c r="C20">
        <v>0.4194337644180357</v>
      </c>
      <c r="D20">
        <v>0.28559771521827826</v>
      </c>
      <c r="E20">
        <v>0.47430830039525695</v>
      </c>
      <c r="F20">
        <v>0.3423485107839781</v>
      </c>
      <c r="G20">
        <v>0.30965391621129323</v>
      </c>
      <c r="H20">
        <v>0.41831280501975365</v>
      </c>
      <c r="I20">
        <v>0.25504782146652499</v>
      </c>
      <c r="J20">
        <v>0.27560863573725308</v>
      </c>
      <c r="K20">
        <v>0.42918454935622319</v>
      </c>
      <c r="L20">
        <v>0.56387322574372933</v>
      </c>
      <c r="M20">
        <v>0.29647198339756897</v>
      </c>
      <c r="N20">
        <v>0.29818956336528218</v>
      </c>
      <c r="O20">
        <v>0.59015059015059013</v>
      </c>
      <c r="P20" s="8">
        <f t="shared" si="0"/>
        <v>0.3898376606183605</v>
      </c>
    </row>
    <row r="21" spans="1:16" x14ac:dyDescent="0.3">
      <c r="A21" t="s">
        <v>4</v>
      </c>
      <c r="B21">
        <v>0</v>
      </c>
      <c r="C21">
        <v>0.20971688220901785</v>
      </c>
      <c r="D21">
        <v>0.2039983680130559</v>
      </c>
      <c r="E21">
        <v>0.13175230566534915</v>
      </c>
      <c r="F21">
        <v>0.18829168093118795</v>
      </c>
      <c r="G21">
        <v>0.16393442622950818</v>
      </c>
      <c r="H21">
        <v>0.16267720195212643</v>
      </c>
      <c r="I21">
        <v>0.10626992561105207</v>
      </c>
      <c r="J21">
        <v>0.13780431786862654</v>
      </c>
      <c r="K21">
        <v>0.11705033164260631</v>
      </c>
      <c r="L21">
        <v>1.9443904335990667E-2</v>
      </c>
      <c r="M21">
        <v>5.9294396679513785E-2</v>
      </c>
      <c r="N21">
        <v>8.5197018104366348E-2</v>
      </c>
      <c r="O21">
        <v>0.1628001628001628</v>
      </c>
      <c r="P21" s="8">
        <f t="shared" si="0"/>
        <v>0.12487363728875457</v>
      </c>
    </row>
    <row r="22" spans="1:16" x14ac:dyDescent="0.3">
      <c r="A22" t="s">
        <v>50</v>
      </c>
      <c r="B22">
        <v>0.27247956403269752</v>
      </c>
      <c r="C22">
        <v>3.4952813701502966E-2</v>
      </c>
      <c r="D22">
        <v>0.28559771521827826</v>
      </c>
      <c r="E22">
        <v>0.23715415019762848</v>
      </c>
      <c r="F22">
        <v>0.17117425539198905</v>
      </c>
      <c r="G22">
        <v>0.18214936247723132</v>
      </c>
      <c r="H22">
        <v>0.20915640250987683</v>
      </c>
      <c r="I22">
        <v>0.1275239107332625</v>
      </c>
      <c r="J22">
        <v>0.11483693155718878</v>
      </c>
      <c r="K22">
        <v>3.901677721420211E-2</v>
      </c>
      <c r="L22">
        <v>9.7219521679953333E-2</v>
      </c>
      <c r="M22">
        <v>0.38541357841683965</v>
      </c>
      <c r="N22">
        <v>0.19169329073482427</v>
      </c>
      <c r="O22">
        <v>8.1400081400081398E-2</v>
      </c>
      <c r="P22" s="8">
        <f t="shared" si="0"/>
        <v>0.17355488251896831</v>
      </c>
    </row>
    <row r="24" spans="1:16" ht="15" thickBot="1" x14ac:dyDescent="0.35">
      <c r="A24" t="s">
        <v>69</v>
      </c>
    </row>
    <row r="25" spans="1:16" ht="15" thickBot="1" x14ac:dyDescent="0.35">
      <c r="B25" s="3">
        <v>43883</v>
      </c>
      <c r="C25" s="3">
        <v>43890</v>
      </c>
      <c r="D25" s="4">
        <v>43897</v>
      </c>
      <c r="E25" s="4">
        <v>43904</v>
      </c>
      <c r="F25" s="2">
        <v>43911</v>
      </c>
      <c r="G25" s="2">
        <v>43918</v>
      </c>
      <c r="H25" s="2">
        <v>43925</v>
      </c>
      <c r="I25" s="2">
        <v>43932</v>
      </c>
      <c r="J25" s="2">
        <v>43939</v>
      </c>
      <c r="K25" s="2">
        <v>43946</v>
      </c>
      <c r="L25" s="2">
        <v>43953</v>
      </c>
      <c r="M25" s="2">
        <v>43960</v>
      </c>
      <c r="N25" s="2">
        <v>43967</v>
      </c>
      <c r="O25" s="2">
        <v>43976</v>
      </c>
    </row>
    <row r="26" spans="1:16" x14ac:dyDescent="0.3">
      <c r="A26" t="s">
        <v>36</v>
      </c>
      <c r="B26">
        <v>0.36330608537693004</v>
      </c>
      <c r="C26">
        <v>0.52429220552254452</v>
      </c>
      <c r="D26">
        <v>0.24479804161566704</v>
      </c>
      <c r="E26">
        <v>0.2635046113306983</v>
      </c>
      <c r="F26">
        <v>0.32523108524477923</v>
      </c>
      <c r="G26">
        <v>0.4189435336976321</v>
      </c>
      <c r="H26">
        <v>0.13943760167325123</v>
      </c>
      <c r="I26">
        <v>0.29755579171094582</v>
      </c>
      <c r="J26">
        <v>0.25264124942581534</v>
      </c>
      <c r="K26">
        <v>0.23410066328521262</v>
      </c>
      <c r="L26">
        <v>0.349990278047832</v>
      </c>
      <c r="M26">
        <v>0.32611918173732579</v>
      </c>
      <c r="N26">
        <v>0.38338658146964855</v>
      </c>
      <c r="O26">
        <v>0.38665038665038665</v>
      </c>
      <c r="P26" s="8">
        <f t="shared" si="0"/>
        <v>0.32213980691347638</v>
      </c>
    </row>
    <row r="27" spans="1:16" x14ac:dyDescent="0.3">
      <c r="A27" t="s">
        <v>31</v>
      </c>
      <c r="B27">
        <v>0.49954586739327883</v>
      </c>
      <c r="C27">
        <v>0.55924501922404746</v>
      </c>
      <c r="D27">
        <v>0.40799673602611181</v>
      </c>
      <c r="E27">
        <v>0.44795783926218702</v>
      </c>
      <c r="F27">
        <v>0.56487504279356382</v>
      </c>
      <c r="G27">
        <v>0.65573770491803274</v>
      </c>
      <c r="H27">
        <v>0.76690680920288168</v>
      </c>
      <c r="I27">
        <v>0.51009564293304999</v>
      </c>
      <c r="J27">
        <v>0.25264124942581534</v>
      </c>
      <c r="K27">
        <v>0.54623488099882944</v>
      </c>
      <c r="L27">
        <v>0.69998055609566401</v>
      </c>
      <c r="M27">
        <v>0.47435517343611028</v>
      </c>
      <c r="N27">
        <v>0.66027689030883918</v>
      </c>
      <c r="O27">
        <v>0.77330077330077329</v>
      </c>
      <c r="P27" s="8">
        <f t="shared" si="0"/>
        <v>0.55851072752279884</v>
      </c>
    </row>
    <row r="28" spans="1:16" x14ac:dyDescent="0.3">
      <c r="A28" t="s">
        <v>10</v>
      </c>
      <c r="B28">
        <v>0.27247956403269752</v>
      </c>
      <c r="C28">
        <v>0.55924501922404746</v>
      </c>
      <c r="D28">
        <v>0.28559771521827826</v>
      </c>
      <c r="E28">
        <v>0.71146245059288538</v>
      </c>
      <c r="F28">
        <v>0.59910989387196167</v>
      </c>
      <c r="G28">
        <v>0.74681238615664847</v>
      </c>
      <c r="H28">
        <v>0.62746920752963053</v>
      </c>
      <c r="I28">
        <v>0.74388947927736448</v>
      </c>
      <c r="J28">
        <v>0.59715204409738176</v>
      </c>
      <c r="K28">
        <v>0.42918454935622319</v>
      </c>
      <c r="L28">
        <v>0.75831226910363603</v>
      </c>
      <c r="M28">
        <v>0.59294396679513794</v>
      </c>
      <c r="N28">
        <v>0.57507987220447288</v>
      </c>
      <c r="O28">
        <v>0.63085063085063087</v>
      </c>
      <c r="P28" s="8">
        <f t="shared" si="0"/>
        <v>0.58068493202221405</v>
      </c>
    </row>
    <row r="29" spans="1:16" x14ac:dyDescent="0.3">
      <c r="A29" t="s">
        <v>15</v>
      </c>
      <c r="B29">
        <v>0.54495912806539504</v>
      </c>
      <c r="C29">
        <v>0.4194337644180357</v>
      </c>
      <c r="D29">
        <v>0.57119543043655652</v>
      </c>
      <c r="E29">
        <v>0.79051383399209485</v>
      </c>
      <c r="F29">
        <v>0.56487504279356382</v>
      </c>
      <c r="G29">
        <v>0.49180327868852464</v>
      </c>
      <c r="H29">
        <v>0.48803160585637928</v>
      </c>
      <c r="I29">
        <v>0.59511158342189163</v>
      </c>
      <c r="J29">
        <v>0.68902158934313285</v>
      </c>
      <c r="K29">
        <v>0.70230198985563796</v>
      </c>
      <c r="L29">
        <v>0.62220493875170135</v>
      </c>
      <c r="M29">
        <v>0.59294396679513794</v>
      </c>
      <c r="N29">
        <v>0.46858359957401496</v>
      </c>
      <c r="O29">
        <v>0.61050061050061055</v>
      </c>
      <c r="P29" s="8">
        <f t="shared" si="0"/>
        <v>0.5822485973209055</v>
      </c>
    </row>
    <row r="30" spans="1:16" x14ac:dyDescent="0.3">
      <c r="A30" t="s">
        <v>57</v>
      </c>
      <c r="B30">
        <v>0.72661217075386009</v>
      </c>
      <c r="C30">
        <v>0.66410346032855649</v>
      </c>
      <c r="D30">
        <v>0.57119543043655652</v>
      </c>
      <c r="E30">
        <v>0.6324110671936759</v>
      </c>
      <c r="F30">
        <v>0.39370078740157477</v>
      </c>
      <c r="G30">
        <v>0.52823315118397085</v>
      </c>
      <c r="H30">
        <v>0.55775040669300491</v>
      </c>
      <c r="I30">
        <v>0.46758767268862916</v>
      </c>
      <c r="J30">
        <v>0.55121727147450617</v>
      </c>
      <c r="K30">
        <v>0.52672649239172842</v>
      </c>
      <c r="L30">
        <v>0.52498541707174806</v>
      </c>
      <c r="M30">
        <v>0.29647198339756897</v>
      </c>
      <c r="N30">
        <v>0.59637912673056437</v>
      </c>
      <c r="O30">
        <v>0.69190069190069192</v>
      </c>
      <c r="P30" s="8">
        <f t="shared" si="0"/>
        <v>0.55209108068904544</v>
      </c>
    </row>
    <row r="31" spans="1:16" x14ac:dyDescent="0.3">
      <c r="A31" t="s">
        <v>11</v>
      </c>
      <c r="B31">
        <v>0.86285195277020899</v>
      </c>
      <c r="C31">
        <v>0.87382034253757435</v>
      </c>
      <c r="D31">
        <v>0.69359445124439001</v>
      </c>
      <c r="E31">
        <v>0.86956521739130432</v>
      </c>
      <c r="F31">
        <v>0.82163642588154751</v>
      </c>
      <c r="G31">
        <v>0.91074681238615673</v>
      </c>
      <c r="H31">
        <v>0.83662561003950731</v>
      </c>
      <c r="I31">
        <v>0.53134962805526043</v>
      </c>
      <c r="J31">
        <v>0.87276067983463479</v>
      </c>
      <c r="K31">
        <v>0.78033554428404206</v>
      </c>
      <c r="L31">
        <v>0.69998055609566401</v>
      </c>
      <c r="M31">
        <v>0.97835754521197749</v>
      </c>
      <c r="N31">
        <v>1.0223642172523961</v>
      </c>
      <c r="O31">
        <v>0.63085063085063087</v>
      </c>
      <c r="P31" s="8">
        <f t="shared" si="0"/>
        <v>0.81320282955966405</v>
      </c>
    </row>
    <row r="33" spans="1:16" ht="15" thickBot="1" x14ac:dyDescent="0.35">
      <c r="A33" t="s">
        <v>70</v>
      </c>
    </row>
    <row r="34" spans="1:16" ht="15" thickBot="1" x14ac:dyDescent="0.35">
      <c r="B34" s="3">
        <v>43883</v>
      </c>
      <c r="C34" s="3">
        <v>43890</v>
      </c>
      <c r="D34" s="4">
        <v>43897</v>
      </c>
      <c r="E34" s="4">
        <v>43904</v>
      </c>
      <c r="F34" s="2">
        <v>43911</v>
      </c>
      <c r="G34" s="2">
        <v>43918</v>
      </c>
      <c r="H34" s="2">
        <v>43925</v>
      </c>
      <c r="I34" s="2">
        <v>43932</v>
      </c>
      <c r="J34" s="2">
        <v>43939</v>
      </c>
      <c r="K34" s="2">
        <v>43946</v>
      </c>
      <c r="L34" s="2">
        <v>43953</v>
      </c>
      <c r="M34" s="2">
        <v>43960</v>
      </c>
      <c r="N34" s="2">
        <v>43967</v>
      </c>
      <c r="O34" s="2">
        <v>43976</v>
      </c>
    </row>
    <row r="35" spans="1:16" x14ac:dyDescent="0.3">
      <c r="A35" t="s">
        <v>41</v>
      </c>
      <c r="B35">
        <v>0.45413260672116262</v>
      </c>
      <c r="C35">
        <v>0.62915064662705344</v>
      </c>
      <c r="D35">
        <v>0.61199510403916768</v>
      </c>
      <c r="E35">
        <v>0.31620553359683795</v>
      </c>
      <c r="F35">
        <v>0.56487504279356382</v>
      </c>
      <c r="G35">
        <v>0.61930783242258647</v>
      </c>
      <c r="H35">
        <v>0.79014640948175696</v>
      </c>
      <c r="I35">
        <v>0.6376195536663124</v>
      </c>
      <c r="J35">
        <v>0.52824988516306848</v>
      </c>
      <c r="K35">
        <v>0.72181037846273899</v>
      </c>
      <c r="L35">
        <v>0.5444293214077387</v>
      </c>
      <c r="M35">
        <v>0.53364957011562408</v>
      </c>
      <c r="N35">
        <v>0.53248136315228967</v>
      </c>
      <c r="O35">
        <v>0.59015059015059013</v>
      </c>
      <c r="P35" s="8">
        <f t="shared" si="0"/>
        <v>0.57672884555717807</v>
      </c>
    </row>
    <row r="36" spans="1:16" x14ac:dyDescent="0.3">
      <c r="A36" t="s">
        <v>8</v>
      </c>
      <c r="B36">
        <v>0.18165304268846502</v>
      </c>
      <c r="C36">
        <v>0.20971688220901785</v>
      </c>
      <c r="D36">
        <v>0.36719706242350064</v>
      </c>
      <c r="E36">
        <v>0.5270092226613966</v>
      </c>
      <c r="F36">
        <v>0.97569325573433763</v>
      </c>
      <c r="G36">
        <v>0.40072859744990891</v>
      </c>
      <c r="H36">
        <v>0.83662561003950731</v>
      </c>
      <c r="I36">
        <v>0.61636556854410207</v>
      </c>
      <c r="J36">
        <v>0.29857602204869088</v>
      </c>
      <c r="K36">
        <v>0.39016777214202103</v>
      </c>
      <c r="L36">
        <v>0.31110246937585068</v>
      </c>
      <c r="M36">
        <v>0.14823599169878449</v>
      </c>
      <c r="N36">
        <v>0.34078807241746539</v>
      </c>
      <c r="O36">
        <v>0.48840048840048839</v>
      </c>
      <c r="P36" s="8">
        <f t="shared" si="0"/>
        <v>0.4351614327023956</v>
      </c>
    </row>
    <row r="37" spans="1:16" x14ac:dyDescent="0.3">
      <c r="A37" t="s">
        <v>48</v>
      </c>
      <c r="B37">
        <v>5.2679382379654864</v>
      </c>
      <c r="C37">
        <v>5.4526389374344637</v>
      </c>
      <c r="D37">
        <v>5.5487556099551201</v>
      </c>
      <c r="E37">
        <v>5.4018445322793154</v>
      </c>
      <c r="F37">
        <v>5.6487504279356386</v>
      </c>
      <c r="G37">
        <v>5.591985428051002</v>
      </c>
      <c r="H37">
        <v>5.3683476644201722</v>
      </c>
      <c r="I37">
        <v>6.0573857598299679</v>
      </c>
      <c r="J37">
        <v>6.5916398713826361</v>
      </c>
      <c r="K37">
        <v>5.0721810378462742</v>
      </c>
      <c r="L37">
        <v>5.8915030138051723</v>
      </c>
      <c r="M37">
        <v>6.3148532463682185</v>
      </c>
      <c r="N37">
        <v>5.9850905218317356</v>
      </c>
      <c r="O37">
        <v>6.1660561660561664</v>
      </c>
      <c r="P37" s="8">
        <f t="shared" si="0"/>
        <v>5.7399264610829546</v>
      </c>
    </row>
    <row r="39" spans="1:16" ht="15" thickBot="1" x14ac:dyDescent="0.35">
      <c r="A39" t="s">
        <v>71</v>
      </c>
    </row>
    <row r="40" spans="1:16" ht="15" thickBot="1" x14ac:dyDescent="0.35">
      <c r="B40" s="3">
        <v>43883</v>
      </c>
      <c r="C40" s="3">
        <v>43890</v>
      </c>
      <c r="D40" s="4">
        <v>43897</v>
      </c>
      <c r="E40" s="4">
        <v>43904</v>
      </c>
      <c r="F40" s="2">
        <v>43911</v>
      </c>
      <c r="G40" s="2">
        <v>43918</v>
      </c>
      <c r="H40" s="2">
        <v>43925</v>
      </c>
      <c r="I40" s="2">
        <v>43932</v>
      </c>
      <c r="J40" s="2">
        <v>43939</v>
      </c>
      <c r="K40" s="2">
        <v>43946</v>
      </c>
      <c r="L40" s="2">
        <v>43953</v>
      </c>
      <c r="M40" s="2">
        <v>43960</v>
      </c>
      <c r="N40" s="2">
        <v>43967</v>
      </c>
      <c r="O40" s="2">
        <v>43976</v>
      </c>
    </row>
    <row r="41" spans="1:16" x14ac:dyDescent="0.3">
      <c r="A41" t="s">
        <v>62</v>
      </c>
      <c r="B41">
        <v>0.5903723887375113</v>
      </c>
      <c r="C41">
        <v>0.62915064662705344</v>
      </c>
      <c r="D41">
        <v>0.9383924928600571</v>
      </c>
      <c r="E41">
        <v>1.2911725955204216</v>
      </c>
      <c r="F41">
        <v>1.9171516603902774</v>
      </c>
      <c r="G41">
        <v>1.6757741347905284</v>
      </c>
      <c r="H41">
        <v>1.9288868231466421</v>
      </c>
      <c r="I41">
        <v>1.1477151965993624</v>
      </c>
      <c r="J41">
        <v>2.2048690858980247</v>
      </c>
      <c r="K41">
        <v>1.3070620366757706</v>
      </c>
      <c r="L41">
        <v>1.5360684425432627</v>
      </c>
      <c r="M41">
        <v>1.2155351319300325</v>
      </c>
      <c r="N41">
        <v>1.1714589989350372</v>
      </c>
      <c r="O41">
        <v>1.1192511192511194</v>
      </c>
      <c r="P41" s="8">
        <f t="shared" si="0"/>
        <v>1.3337757681360785</v>
      </c>
    </row>
    <row r="42" spans="1:16" x14ac:dyDescent="0.3">
      <c r="A42" t="s">
        <v>0</v>
      </c>
      <c r="B42">
        <v>0.90826521344232525</v>
      </c>
      <c r="C42">
        <v>0.73400908773156248</v>
      </c>
      <c r="D42">
        <v>1.0607915136678907</v>
      </c>
      <c r="E42">
        <v>1.2121212121212122</v>
      </c>
      <c r="F42">
        <v>1.5234508729887024</v>
      </c>
      <c r="G42">
        <v>1.3114754098360655</v>
      </c>
      <c r="H42">
        <v>1.1619800139437602</v>
      </c>
      <c r="I42">
        <v>1.0201912858661</v>
      </c>
      <c r="J42">
        <v>1.1713367018833256</v>
      </c>
      <c r="K42">
        <v>0.85836909871244638</v>
      </c>
      <c r="L42">
        <v>0.95275131246354261</v>
      </c>
      <c r="M42">
        <v>1.3341239252890602</v>
      </c>
      <c r="N42">
        <v>1.1288604898828543</v>
      </c>
      <c r="O42">
        <v>0.99715099715099709</v>
      </c>
      <c r="P42" s="8">
        <f t="shared" si="0"/>
        <v>1.0982055096414174</v>
      </c>
    </row>
    <row r="43" spans="1:16" x14ac:dyDescent="0.3">
      <c r="A43" t="s">
        <v>33</v>
      </c>
      <c r="B43">
        <v>0.40871934604904631</v>
      </c>
      <c r="C43">
        <v>0.13981125480601186</v>
      </c>
      <c r="D43">
        <v>0.16319869441044471</v>
      </c>
      <c r="E43">
        <v>0.28985507246376813</v>
      </c>
      <c r="F43">
        <v>0.3081136597055803</v>
      </c>
      <c r="G43">
        <v>0.21857923497267759</v>
      </c>
      <c r="H43">
        <v>0.18591680223100163</v>
      </c>
      <c r="I43">
        <v>0.3188097768331562</v>
      </c>
      <c r="J43">
        <v>0.20670647680293983</v>
      </c>
      <c r="K43">
        <v>0.2536090518923137</v>
      </c>
      <c r="L43">
        <v>0.31110246937585068</v>
      </c>
      <c r="M43">
        <v>0.4447079750963534</v>
      </c>
      <c r="N43">
        <v>0.46858359957401496</v>
      </c>
      <c r="O43">
        <v>0.56980056980056981</v>
      </c>
      <c r="P43" s="8">
        <f t="shared" si="0"/>
        <v>0.30625099885812351</v>
      </c>
    </row>
    <row r="44" spans="1:16" x14ac:dyDescent="0.3">
      <c r="A44" t="s">
        <v>25</v>
      </c>
      <c r="B44">
        <v>9.0826521344232511E-2</v>
      </c>
      <c r="C44">
        <v>3.4952813701502966E-2</v>
      </c>
      <c r="D44">
        <v>0.12239902080783352</v>
      </c>
      <c r="E44">
        <v>7.9051383399209488E-2</v>
      </c>
      <c r="F44">
        <v>0.22252653200958575</v>
      </c>
      <c r="G44">
        <v>0.12750455373406194</v>
      </c>
      <c r="H44">
        <v>0.11619800139437601</v>
      </c>
      <c r="I44">
        <v>8.501594048884166E-2</v>
      </c>
      <c r="J44">
        <v>9.1869545245751028E-2</v>
      </c>
      <c r="K44">
        <v>5.8525165821303154E-2</v>
      </c>
      <c r="L44">
        <v>0.116663426015944</v>
      </c>
      <c r="M44">
        <v>2.9647198339756892E-2</v>
      </c>
      <c r="N44">
        <v>4.2598509052183174E-2</v>
      </c>
      <c r="O44">
        <v>6.1050061050061048E-2</v>
      </c>
      <c r="P44" s="8">
        <f t="shared" si="0"/>
        <v>9.1344905171760221E-2</v>
      </c>
    </row>
    <row r="45" spans="1:16" x14ac:dyDescent="0.3">
      <c r="A45" t="s">
        <v>34</v>
      </c>
      <c r="B45">
        <v>0.27247956403269752</v>
      </c>
      <c r="C45">
        <v>0.13981125480601186</v>
      </c>
      <c r="D45">
        <v>0.48959608323133408</v>
      </c>
      <c r="E45">
        <v>0.5270092226613966</v>
      </c>
      <c r="F45">
        <v>0.53064019171516608</v>
      </c>
      <c r="G45">
        <v>0.52823315118397085</v>
      </c>
      <c r="H45">
        <v>0.81338600976063224</v>
      </c>
      <c r="I45">
        <v>0.53134962805526043</v>
      </c>
      <c r="J45">
        <v>1.4469453376205788</v>
      </c>
      <c r="K45">
        <v>0.54623488099882944</v>
      </c>
      <c r="L45">
        <v>0.44720979972778535</v>
      </c>
      <c r="M45">
        <v>0.26682478505781204</v>
      </c>
      <c r="N45">
        <v>0.44728434504792336</v>
      </c>
      <c r="O45">
        <v>0.46805046805046807</v>
      </c>
      <c r="P45" s="8">
        <f t="shared" si="0"/>
        <v>0.53250390871070485</v>
      </c>
    </row>
    <row r="46" spans="1:16" x14ac:dyDescent="0.3">
      <c r="A46" t="s">
        <v>49</v>
      </c>
      <c r="B46">
        <v>0</v>
      </c>
      <c r="C46">
        <v>0</v>
      </c>
      <c r="D46">
        <v>4.0799673602611178E-2</v>
      </c>
      <c r="E46">
        <v>5.2700922266139656E-2</v>
      </c>
      <c r="F46">
        <v>3.4234851078397806E-2</v>
      </c>
      <c r="G46">
        <v>3.6429872495446269E-2</v>
      </c>
      <c r="H46">
        <v>0.11619800139437601</v>
      </c>
      <c r="I46">
        <v>8.501594048884166E-2</v>
      </c>
      <c r="J46">
        <v>6.8902158934313271E-2</v>
      </c>
      <c r="K46">
        <v>1.9508388607101055E-2</v>
      </c>
      <c r="L46">
        <v>5.8331713007971998E-2</v>
      </c>
      <c r="M46">
        <v>2.9647198339756892E-2</v>
      </c>
      <c r="N46">
        <v>4.2598509052183174E-2</v>
      </c>
      <c r="O46">
        <v>0.1628001628001628</v>
      </c>
      <c r="P46" s="8">
        <f t="shared" si="0"/>
        <v>5.3369099433378704E-2</v>
      </c>
    </row>
    <row r="47" spans="1:16" x14ac:dyDescent="0.3">
      <c r="A47" t="s">
        <v>14</v>
      </c>
      <c r="B47">
        <v>0</v>
      </c>
      <c r="C47">
        <v>0.10485844110450893</v>
      </c>
      <c r="D47">
        <v>0.12239902080783352</v>
      </c>
      <c r="E47">
        <v>0.23715415019762848</v>
      </c>
      <c r="F47">
        <v>5.1352276617596719E-2</v>
      </c>
      <c r="G47">
        <v>0.12750455373406194</v>
      </c>
      <c r="H47">
        <v>9.2958401115500813E-2</v>
      </c>
      <c r="I47">
        <v>4.250797024442083E-2</v>
      </c>
      <c r="J47">
        <v>0.13780431786862654</v>
      </c>
      <c r="K47">
        <v>5.8525165821303154E-2</v>
      </c>
      <c r="L47">
        <v>0.13610733035193467</v>
      </c>
      <c r="M47">
        <v>2.9647198339756892E-2</v>
      </c>
      <c r="N47">
        <v>4.2598509052183174E-2</v>
      </c>
      <c r="O47">
        <v>8.1400081400081398E-2</v>
      </c>
      <c r="P47" s="8">
        <f t="shared" si="0"/>
        <v>9.0344101189674078E-2</v>
      </c>
    </row>
    <row r="48" spans="1:16" x14ac:dyDescent="0.3">
      <c r="A48" t="s">
        <v>17</v>
      </c>
      <c r="B48">
        <v>4.5413260672116255E-2</v>
      </c>
      <c r="C48">
        <v>0</v>
      </c>
      <c r="D48">
        <v>8.1599347205222356E-2</v>
      </c>
      <c r="E48">
        <v>5.2700922266139656E-2</v>
      </c>
      <c r="F48">
        <v>0.13693940431359122</v>
      </c>
      <c r="G48">
        <v>5.4644808743169397E-2</v>
      </c>
      <c r="H48">
        <v>2.3239600278875203E-2</v>
      </c>
      <c r="I48">
        <v>2.1253985122210415E-2</v>
      </c>
      <c r="J48">
        <v>9.1869545245751028E-2</v>
      </c>
      <c r="K48">
        <v>3.901677721420211E-2</v>
      </c>
      <c r="L48">
        <v>3.8887808671981335E-2</v>
      </c>
      <c r="M48">
        <v>5.9294396679513785E-2</v>
      </c>
      <c r="N48">
        <v>2.1299254526091587E-2</v>
      </c>
      <c r="O48">
        <v>4.0700040700040699E-2</v>
      </c>
      <c r="P48" s="8">
        <f t="shared" si="0"/>
        <v>5.0489939402778947E-2</v>
      </c>
    </row>
    <row r="49" spans="1:16" x14ac:dyDescent="0.3">
      <c r="A49" t="s">
        <v>20</v>
      </c>
      <c r="B49">
        <v>0.13623978201634876</v>
      </c>
      <c r="C49">
        <v>0.10485844110450893</v>
      </c>
      <c r="D49">
        <v>8.1599347205222356E-2</v>
      </c>
      <c r="E49">
        <v>2.6350461133069828E-2</v>
      </c>
      <c r="F49">
        <v>0.10270455323519344</v>
      </c>
      <c r="G49">
        <v>7.2859744990892539E-2</v>
      </c>
      <c r="H49">
        <v>0.13943760167325123</v>
      </c>
      <c r="I49">
        <v>0.1275239107332625</v>
      </c>
      <c r="J49">
        <v>4.5934772622875514E-2</v>
      </c>
      <c r="K49">
        <v>7.803355442840422E-2</v>
      </c>
      <c r="L49">
        <v>7.7775617343962669E-2</v>
      </c>
      <c r="M49">
        <v>8.8941595019270681E-2</v>
      </c>
      <c r="N49">
        <v>8.5197018104366348E-2</v>
      </c>
      <c r="O49">
        <v>6.1050061050061048E-2</v>
      </c>
      <c r="P49" s="8">
        <f t="shared" si="0"/>
        <v>8.7750461475763583E-2</v>
      </c>
    </row>
    <row r="50" spans="1:16" x14ac:dyDescent="0.3">
      <c r="A50" t="s">
        <v>26</v>
      </c>
      <c r="B50">
        <v>4.5413260672116255E-2</v>
      </c>
      <c r="C50">
        <v>0.10485844110450893</v>
      </c>
      <c r="D50">
        <v>0.24479804161566704</v>
      </c>
      <c r="E50">
        <v>0.34255599472990778</v>
      </c>
      <c r="F50">
        <v>0.32523108524477923</v>
      </c>
      <c r="G50">
        <v>0.30965391621129323</v>
      </c>
      <c r="H50">
        <v>0.32535440390425285</v>
      </c>
      <c r="I50">
        <v>0.4038257173219979</v>
      </c>
      <c r="J50">
        <v>0.25264124942581534</v>
      </c>
      <c r="K50">
        <v>0.27311744049941472</v>
      </c>
      <c r="L50">
        <v>0.40832199105580402</v>
      </c>
      <c r="M50">
        <v>0.35576638007708272</v>
      </c>
      <c r="N50">
        <v>0.362087326943557</v>
      </c>
      <c r="O50">
        <v>0.40700040700040696</v>
      </c>
      <c r="P50" s="8">
        <f t="shared" si="0"/>
        <v>0.29718754684332888</v>
      </c>
    </row>
    <row r="51" spans="1:16" x14ac:dyDescent="0.3">
      <c r="A51" t="s">
        <v>23</v>
      </c>
      <c r="B51">
        <v>0.13623978201634876</v>
      </c>
      <c r="C51">
        <v>0.17476406850751486</v>
      </c>
      <c r="D51">
        <v>0.16319869441044471</v>
      </c>
      <c r="E51">
        <v>0.39525691699604742</v>
      </c>
      <c r="F51">
        <v>0.66757959602875727</v>
      </c>
      <c r="G51">
        <v>0.29143897996357016</v>
      </c>
      <c r="H51">
        <v>0.62746920752963053</v>
      </c>
      <c r="I51">
        <v>0.38257173219978746</v>
      </c>
      <c r="J51">
        <v>0.22967386311437757</v>
      </c>
      <c r="K51">
        <v>0.37065938353492001</v>
      </c>
      <c r="L51">
        <v>0.13610733035193467</v>
      </c>
      <c r="M51">
        <v>5.9294396679513785E-2</v>
      </c>
      <c r="N51">
        <v>0.1703940362087327</v>
      </c>
      <c r="O51">
        <v>0.22385022385022385</v>
      </c>
      <c r="P51" s="8">
        <f t="shared" si="0"/>
        <v>0.28774987224227172</v>
      </c>
    </row>
    <row r="59" spans="1:16" x14ac:dyDescent="0.3">
      <c r="A59" t="s">
        <v>72</v>
      </c>
    </row>
    <row r="60" spans="1:16" x14ac:dyDescent="0.3">
      <c r="A60" s="1">
        <v>43883</v>
      </c>
    </row>
    <row r="61" spans="1:16" x14ac:dyDescent="0.3">
      <c r="A61" s="1">
        <v>43890</v>
      </c>
    </row>
    <row r="62" spans="1:16" x14ac:dyDescent="0.3">
      <c r="A62" s="1">
        <v>43897</v>
      </c>
    </row>
    <row r="63" spans="1:16" x14ac:dyDescent="0.3">
      <c r="A63" s="1">
        <v>43904</v>
      </c>
    </row>
    <row r="64" spans="1:16" x14ac:dyDescent="0.3">
      <c r="A64" s="1">
        <v>43911</v>
      </c>
    </row>
    <row r="65" spans="1:1" x14ac:dyDescent="0.3">
      <c r="A65" s="1">
        <v>43918</v>
      </c>
    </row>
    <row r="66" spans="1:1" x14ac:dyDescent="0.3">
      <c r="A66" s="1">
        <v>43925</v>
      </c>
    </row>
    <row r="67" spans="1:1" x14ac:dyDescent="0.3">
      <c r="A67" s="1">
        <v>43932</v>
      </c>
    </row>
    <row r="68" spans="1:1" x14ac:dyDescent="0.3">
      <c r="A68" s="1">
        <v>43939</v>
      </c>
    </row>
    <row r="69" spans="1:1" x14ac:dyDescent="0.3">
      <c r="A69" s="1">
        <v>43946</v>
      </c>
    </row>
    <row r="70" spans="1:1" x14ac:dyDescent="0.3">
      <c r="A70" s="1">
        <v>43953</v>
      </c>
    </row>
    <row r="71" spans="1:1" x14ac:dyDescent="0.3">
      <c r="A71" s="1">
        <v>43960</v>
      </c>
    </row>
    <row r="72" spans="1:1" x14ac:dyDescent="0.3">
      <c r="A72" s="1">
        <v>43967</v>
      </c>
    </row>
    <row r="73" spans="1:1" x14ac:dyDescent="0.3">
      <c r="A73" s="1">
        <v>43976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Count</vt:lpstr>
      <vt:lpstr>Percentage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zachd</dc:creator>
  <cp:lastModifiedBy>zachd</cp:lastModifiedBy>
  <dcterms:created xsi:type="dcterms:W3CDTF">2020-06-25T00:47:13Z</dcterms:created>
  <dcterms:modified xsi:type="dcterms:W3CDTF">2020-07-05T22:27:03Z</dcterms:modified>
</cp:coreProperties>
</file>