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Valero\Dropbox (UPV)\2021 KIT\2021_RES plastics\MANUSCRIPT\DATA SHARING\Plastic density - pycnometer\"/>
    </mc:Choice>
  </mc:AlternateContent>
  <xr:revisionPtr revIDLastSave="0" documentId="13_ncr:1_{980F4807-61E5-4A6F-8C6F-2786A257FD1D}" xr6:coauthVersionLast="36" xr6:coauthVersionMax="36" xr10:uidLastSave="{00000000-0000-0000-0000-000000000000}"/>
  <bookViews>
    <workbookView xWindow="0" yWindow="0" windowWidth="23040" windowHeight="9390" activeTab="1" xr2:uid="{00000000-000D-0000-FFFF-FFFF00000000}"/>
  </bookViews>
  <sheets>
    <sheet name="Density of water" sheetId="1" r:id="rId1"/>
    <sheet name="Density of plastic samp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AB21" i="4" l="1"/>
  <c r="V21" i="4"/>
  <c r="P21" i="4"/>
  <c r="J21" i="4"/>
  <c r="D21" i="4"/>
  <c r="AB8" i="4"/>
  <c r="V8" i="4"/>
  <c r="P8" i="4"/>
  <c r="J8" i="4"/>
  <c r="D8" i="4"/>
  <c r="N9" i="1"/>
  <c r="G14" i="1"/>
  <c r="J9" i="1"/>
  <c r="P9" i="1" s="1"/>
  <c r="G9" i="1"/>
  <c r="D24" i="4" l="1"/>
  <c r="D25" i="4" s="1"/>
  <c r="D23" i="4"/>
  <c r="D10" i="4"/>
  <c r="D11" i="4"/>
  <c r="D12" i="4" s="1"/>
</calcChain>
</file>

<file path=xl/sharedStrings.xml><?xml version="1.0" encoding="utf-8"?>
<sst xmlns="http://schemas.openxmlformats.org/spreadsheetml/2006/main" count="213" uniqueCount="32">
  <si>
    <t>pychnometers</t>
  </si>
  <si>
    <t>50ml</t>
  </si>
  <si>
    <t>100 ml</t>
  </si>
  <si>
    <t>g</t>
  </si>
  <si>
    <t>g/ml</t>
  </si>
  <si>
    <t>ml</t>
  </si>
  <si>
    <t>Water Temperature</t>
  </si>
  <si>
    <t>Sample density</t>
  </si>
  <si>
    <t>Water density</t>
  </si>
  <si>
    <t>ms</t>
  </si>
  <si>
    <t>Mpe</t>
  </si>
  <si>
    <t>Mfp</t>
  </si>
  <si>
    <t>Mfpp</t>
  </si>
  <si>
    <t>empty pycno.</t>
  </si>
  <si>
    <t>filled pycno.</t>
  </si>
  <si>
    <t>filled pycno+plastic</t>
  </si>
  <si>
    <t>plastic</t>
  </si>
  <si>
    <t>Sample type</t>
  </si>
  <si>
    <t>PP</t>
  </si>
  <si>
    <t>HDPE</t>
  </si>
  <si>
    <t>Average</t>
  </si>
  <si>
    <t>Filled pychno.</t>
  </si>
  <si>
    <t>Empty pychno.</t>
  </si>
  <si>
    <t>Volume of pychno.</t>
  </si>
  <si>
    <t>0C</t>
  </si>
  <si>
    <t>STD</t>
  </si>
  <si>
    <t>ε_ρ (%)</t>
  </si>
  <si>
    <t>Test 1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</si>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</sst>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6">
    <xf numFmtId="0" fontId="0" fillId="0" borderId="0" xfId="0"/>
    <xf numFmtId="0" fontId="4" fillId="0" borderId="0" xfId="0" applyFont="1"/>
    <xf numFmtId="0" fontId="3" fillId="4" borderId="2" xfId="3"/>
    <xf numFmtId="0" fontId="5" fillId="2" borderId="0" xfId="1" applyFont="1"/>
    <xf numFmtId="0" fontId="2" fillId="3" borderId="1" xfId="2"/>
    <xf numFmtId="0" fontId="6" fillId="0" borderId="0" xfId="0" applyFont="1"/>
    <xf numFmtId="0" fontId="3" fillId="4" borderId="3" xfId="3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5" fillId="2" borderId="7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5" fillId="2" borderId="9" xfId="1" applyFont="1" applyBorder="1" applyAlignment="1">
      <alignment horizontal="center" wrapText="1"/>
    </xf>
  </cellXfs>
  <cellStyles count="4">
    <cellStyle name="Calculation" xfId="2" builtinId="22"/>
    <cellStyle name="Check Cell" xfId="3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opLeftCell="C1" workbookViewId="0">
      <selection activeCell="K8" sqref="K8"/>
    </sheetView>
  </sheetViews>
  <sheetFormatPr defaultRowHeight="15" x14ac:dyDescent="0.25"/>
  <cols>
    <col min="6" max="6" width="12.28515625" customWidth="1"/>
  </cols>
  <sheetData>
    <row r="1" spans="1:17" x14ac:dyDescent="0.25">
      <c r="F1" s="13" t="s">
        <v>6</v>
      </c>
      <c r="G1" s="10">
        <v>21.6</v>
      </c>
      <c r="H1" s="7" t="s">
        <v>24</v>
      </c>
    </row>
    <row r="2" spans="1:17" x14ac:dyDescent="0.25">
      <c r="F2" s="14"/>
      <c r="G2" s="11">
        <v>21.8</v>
      </c>
      <c r="H2" s="8" t="s">
        <v>24</v>
      </c>
    </row>
    <row r="3" spans="1:17" x14ac:dyDescent="0.25">
      <c r="F3" s="15"/>
      <c r="G3" s="12">
        <v>21.1</v>
      </c>
      <c r="H3" s="9" t="s">
        <v>24</v>
      </c>
    </row>
    <row r="4" spans="1:17" ht="15.75" thickBot="1" x14ac:dyDescent="0.3"/>
    <row r="5" spans="1:17" ht="16.5" thickTop="1" thickBot="1" x14ac:dyDescent="0.3">
      <c r="F5" s="6" t="s">
        <v>27</v>
      </c>
      <c r="G5" s="1"/>
      <c r="H5" s="1"/>
      <c r="I5" s="2" t="s">
        <v>28</v>
      </c>
      <c r="M5" s="2" t="s">
        <v>29</v>
      </c>
      <c r="P5" s="2" t="s">
        <v>20</v>
      </c>
    </row>
    <row r="6" spans="1:17" ht="15.75" thickTop="1" x14ac:dyDescent="0.25">
      <c r="A6" t="s">
        <v>0</v>
      </c>
      <c r="F6" t="s">
        <v>22</v>
      </c>
      <c r="G6">
        <v>41.141500000000001</v>
      </c>
      <c r="H6" t="s">
        <v>3</v>
      </c>
      <c r="J6">
        <v>28.252800000000001</v>
      </c>
      <c r="K6" t="s">
        <v>3</v>
      </c>
      <c r="N6">
        <v>51.916699999999999</v>
      </c>
      <c r="O6" t="s">
        <v>3</v>
      </c>
    </row>
    <row r="7" spans="1:17" x14ac:dyDescent="0.25">
      <c r="B7" t="s">
        <v>1</v>
      </c>
      <c r="F7" t="s">
        <v>21</v>
      </c>
      <c r="G7">
        <v>139.79740000000001</v>
      </c>
      <c r="H7" t="s">
        <v>3</v>
      </c>
      <c r="J7">
        <v>78.214100000000002</v>
      </c>
      <c r="K7" t="s">
        <v>3</v>
      </c>
      <c r="N7">
        <v>151.59</v>
      </c>
      <c r="O7" t="s">
        <v>3</v>
      </c>
    </row>
    <row r="8" spans="1:17" x14ac:dyDescent="0.25">
      <c r="B8" t="s">
        <v>2</v>
      </c>
      <c r="F8" t="s">
        <v>23</v>
      </c>
      <c r="G8">
        <v>100</v>
      </c>
      <c r="H8" t="s">
        <v>5</v>
      </c>
      <c r="J8">
        <v>50</v>
      </c>
      <c r="N8">
        <v>100</v>
      </c>
      <c r="O8" t="s">
        <v>5</v>
      </c>
    </row>
    <row r="9" spans="1:17" x14ac:dyDescent="0.25">
      <c r="G9" s="4">
        <f>(G7-G6)/G8</f>
        <v>0.98655900000000007</v>
      </c>
      <c r="H9" t="s">
        <v>4</v>
      </c>
      <c r="J9" s="4">
        <f>(J7-J6)/J8</f>
        <v>0.99922600000000006</v>
      </c>
      <c r="K9" t="s">
        <v>4</v>
      </c>
      <c r="N9" s="4">
        <f>(N7-N6)/N8</f>
        <v>0.99673300000000009</v>
      </c>
      <c r="O9" t="s">
        <v>4</v>
      </c>
      <c r="P9" s="4">
        <f>AVERAGE(J9,N9)</f>
        <v>0.99797950000000002</v>
      </c>
      <c r="Q9" t="s">
        <v>4</v>
      </c>
    </row>
    <row r="11" spans="1:17" x14ac:dyDescent="0.25">
      <c r="G11">
        <v>41.141500000000001</v>
      </c>
      <c r="H11" t="s">
        <v>3</v>
      </c>
      <c r="J11">
        <v>28.252800000000001</v>
      </c>
      <c r="K11" t="s">
        <v>3</v>
      </c>
    </row>
    <row r="12" spans="1:17" x14ac:dyDescent="0.25">
      <c r="G12">
        <v>139.78630000000001</v>
      </c>
      <c r="H12" t="s">
        <v>3</v>
      </c>
      <c r="J12">
        <v>78.234200000000001</v>
      </c>
      <c r="K12" t="s">
        <v>3</v>
      </c>
    </row>
    <row r="13" spans="1:17" x14ac:dyDescent="0.25">
      <c r="G13">
        <v>100</v>
      </c>
      <c r="H13" t="s">
        <v>5</v>
      </c>
      <c r="J13">
        <v>50</v>
      </c>
    </row>
    <row r="14" spans="1:17" x14ac:dyDescent="0.25">
      <c r="G14" s="4">
        <f>(G12-G11)/G13</f>
        <v>0.98644799999999999</v>
      </c>
      <c r="H14" t="s">
        <v>4</v>
      </c>
      <c r="J14" s="4">
        <f>(J12-J11)/J13</f>
        <v>0.99962799999999996</v>
      </c>
      <c r="K14" t="s">
        <v>4</v>
      </c>
    </row>
  </sheetData>
  <mergeCells count="1">
    <mergeCell ref="F1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tabSelected="1" zoomScale="90" zoomScaleNormal="90" workbookViewId="0">
      <selection activeCell="A14" sqref="A14"/>
    </sheetView>
  </sheetViews>
  <sheetFormatPr defaultRowHeight="15" x14ac:dyDescent="0.25"/>
  <sheetData>
    <row r="1" spans="1:29" ht="15.75" thickBot="1" x14ac:dyDescent="0.3">
      <c r="A1" s="3" t="s">
        <v>17</v>
      </c>
      <c r="B1" s="3" t="s">
        <v>18</v>
      </c>
    </row>
    <row r="2" spans="1:29" ht="16.5" thickTop="1" thickBot="1" x14ac:dyDescent="0.3">
      <c r="A2" s="2" t="s">
        <v>27</v>
      </c>
      <c r="G2" s="2" t="s">
        <v>28</v>
      </c>
      <c r="M2" s="2" t="s">
        <v>29</v>
      </c>
      <c r="S2" s="2" t="s">
        <v>30</v>
      </c>
      <c r="Y2" s="2" t="s">
        <v>31</v>
      </c>
    </row>
    <row r="3" spans="1:29" ht="15.75" thickTop="1" x14ac:dyDescent="0.25">
      <c r="A3" t="s">
        <v>16</v>
      </c>
      <c r="C3" t="s">
        <v>9</v>
      </c>
      <c r="D3">
        <v>0.97450000000000003</v>
      </c>
      <c r="E3" t="s">
        <v>3</v>
      </c>
      <c r="G3" t="s">
        <v>16</v>
      </c>
      <c r="I3" t="s">
        <v>9</v>
      </c>
      <c r="J3">
        <v>0.93620000000000003</v>
      </c>
      <c r="K3" t="s">
        <v>3</v>
      </c>
      <c r="M3" t="s">
        <v>16</v>
      </c>
      <c r="O3" t="s">
        <v>9</v>
      </c>
      <c r="P3">
        <v>1.0071000000000001</v>
      </c>
      <c r="Q3" t="s">
        <v>3</v>
      </c>
      <c r="S3" t="s">
        <v>16</v>
      </c>
      <c r="U3" t="s">
        <v>9</v>
      </c>
      <c r="V3">
        <v>0.96960000000000002</v>
      </c>
      <c r="W3" t="s">
        <v>3</v>
      </c>
      <c r="Y3" t="s">
        <v>16</v>
      </c>
      <c r="AA3" t="s">
        <v>9</v>
      </c>
      <c r="AB3">
        <v>0.94399999999999995</v>
      </c>
      <c r="AC3" t="s">
        <v>3</v>
      </c>
    </row>
    <row r="4" spans="1:29" x14ac:dyDescent="0.25">
      <c r="A4" t="s">
        <v>13</v>
      </c>
      <c r="C4" t="s">
        <v>10</v>
      </c>
      <c r="D4">
        <v>51.916699999999999</v>
      </c>
      <c r="E4" t="s">
        <v>3</v>
      </c>
      <c r="G4" t="s">
        <v>13</v>
      </c>
      <c r="I4" t="s">
        <v>10</v>
      </c>
      <c r="J4">
        <v>51.916699999999999</v>
      </c>
      <c r="K4" t="s">
        <v>3</v>
      </c>
      <c r="M4" t="s">
        <v>13</v>
      </c>
      <c r="O4" t="s">
        <v>10</v>
      </c>
      <c r="P4">
        <v>51.916699999999999</v>
      </c>
      <c r="Q4" t="s">
        <v>3</v>
      </c>
      <c r="S4" t="s">
        <v>13</v>
      </c>
      <c r="U4" t="s">
        <v>10</v>
      </c>
      <c r="V4">
        <v>51.916699999999999</v>
      </c>
      <c r="W4" t="s">
        <v>3</v>
      </c>
      <c r="Y4" t="s">
        <v>13</v>
      </c>
      <c r="AA4" t="s">
        <v>10</v>
      </c>
      <c r="AB4">
        <v>51.916699999999999</v>
      </c>
      <c r="AC4" t="s">
        <v>3</v>
      </c>
    </row>
    <row r="5" spans="1:29" x14ac:dyDescent="0.25">
      <c r="A5" t="s">
        <v>14</v>
      </c>
      <c r="C5" t="s">
        <v>11</v>
      </c>
      <c r="D5">
        <v>151.59</v>
      </c>
      <c r="E5" t="s">
        <v>3</v>
      </c>
      <c r="G5" t="s">
        <v>14</v>
      </c>
      <c r="I5" t="s">
        <v>11</v>
      </c>
      <c r="J5">
        <v>151.59</v>
      </c>
      <c r="K5" t="s">
        <v>3</v>
      </c>
      <c r="M5" t="s">
        <v>14</v>
      </c>
      <c r="O5" t="s">
        <v>11</v>
      </c>
      <c r="P5">
        <v>151.59</v>
      </c>
      <c r="Q5" t="s">
        <v>3</v>
      </c>
      <c r="S5" t="s">
        <v>14</v>
      </c>
      <c r="U5" t="s">
        <v>11</v>
      </c>
      <c r="V5">
        <v>151.59</v>
      </c>
      <c r="W5" t="s">
        <v>3</v>
      </c>
      <c r="Y5" t="s">
        <v>14</v>
      </c>
      <c r="AA5" t="s">
        <v>11</v>
      </c>
      <c r="AB5">
        <v>151.59</v>
      </c>
      <c r="AC5" t="s">
        <v>3</v>
      </c>
    </row>
    <row r="6" spans="1:29" x14ac:dyDescent="0.25">
      <c r="A6" t="s">
        <v>15</v>
      </c>
      <c r="C6" t="s">
        <v>12</v>
      </c>
      <c r="D6">
        <v>151.49170000000001</v>
      </c>
      <c r="E6" t="s">
        <v>3</v>
      </c>
      <c r="G6" t="s">
        <v>15</v>
      </c>
      <c r="I6" t="s">
        <v>12</v>
      </c>
      <c r="J6">
        <v>151.4957</v>
      </c>
      <c r="K6" t="s">
        <v>3</v>
      </c>
      <c r="M6" t="s">
        <v>15</v>
      </c>
      <c r="O6" t="s">
        <v>12</v>
      </c>
      <c r="P6">
        <v>151.48830000000001</v>
      </c>
      <c r="Q6" t="s">
        <v>3</v>
      </c>
      <c r="S6" t="s">
        <v>15</v>
      </c>
      <c r="U6" t="s">
        <v>12</v>
      </c>
      <c r="V6">
        <v>151.49780000000001</v>
      </c>
      <c r="W6" t="s">
        <v>3</v>
      </c>
      <c r="Y6" t="s">
        <v>15</v>
      </c>
      <c r="AA6" t="s">
        <v>12</v>
      </c>
      <c r="AB6">
        <v>151.49379999999999</v>
      </c>
      <c r="AC6" t="s">
        <v>3</v>
      </c>
    </row>
    <row r="7" spans="1:29" x14ac:dyDescent="0.25">
      <c r="C7" s="1" t="s">
        <v>8</v>
      </c>
      <c r="D7">
        <v>0.99797950000000002</v>
      </c>
      <c r="E7" t="s">
        <v>4</v>
      </c>
      <c r="I7" s="1" t="s">
        <v>8</v>
      </c>
      <c r="J7">
        <v>0.99797950000000002</v>
      </c>
      <c r="K7" t="s">
        <v>4</v>
      </c>
      <c r="O7" s="1" t="s">
        <v>8</v>
      </c>
      <c r="P7">
        <v>0.99797950000000002</v>
      </c>
      <c r="Q7" t="s">
        <v>4</v>
      </c>
      <c r="U7" s="1" t="s">
        <v>8</v>
      </c>
      <c r="V7">
        <v>0.99797950000000002</v>
      </c>
      <c r="W7" t="s">
        <v>4</v>
      </c>
      <c r="AA7" s="1" t="s">
        <v>8</v>
      </c>
      <c r="AB7">
        <v>0.99797950000000002</v>
      </c>
      <c r="AC7" t="s">
        <v>4</v>
      </c>
    </row>
    <row r="8" spans="1:29" x14ac:dyDescent="0.25">
      <c r="C8" s="1" t="s">
        <v>7</v>
      </c>
      <c r="D8" s="4">
        <f>D3*D7/((D5-D4)-(D6-D3-D4))</f>
        <v>0.90653525610551755</v>
      </c>
      <c r="E8" t="s">
        <v>4</v>
      </c>
      <c r="I8" s="1" t="s">
        <v>7</v>
      </c>
      <c r="J8" s="4">
        <f>J3*J7/((J5-J4)-(J6-J3-J4))</f>
        <v>0.90665541766131386</v>
      </c>
      <c r="K8" t="s">
        <v>4</v>
      </c>
      <c r="O8" s="1" t="s">
        <v>7</v>
      </c>
      <c r="P8" s="4">
        <f>P3*P7/((P5-P4)-(P6-P3-P4))</f>
        <v>0.90644404261363476</v>
      </c>
      <c r="Q8" t="s">
        <v>4</v>
      </c>
      <c r="U8" s="1" t="s">
        <v>7</v>
      </c>
      <c r="V8" s="4">
        <f>V3*V7/((V5-V4)-(V6-V3-V4))</f>
        <v>0.91132126878884478</v>
      </c>
      <c r="W8" t="s">
        <v>4</v>
      </c>
      <c r="AA8" s="1" t="s">
        <v>7</v>
      </c>
      <c r="AB8" s="4">
        <f>AB3*AB7/((AB5-AB4)-(AB6-AB3-AB4))</f>
        <v>0.90568414535666331</v>
      </c>
      <c r="AC8" t="s">
        <v>4</v>
      </c>
    </row>
    <row r="9" spans="1:29" x14ac:dyDescent="0.25">
      <c r="AA9" s="1"/>
    </row>
    <row r="10" spans="1:29" x14ac:dyDescent="0.25">
      <c r="C10" t="s">
        <v>20</v>
      </c>
      <c r="D10">
        <f>AVERAGE(D8,J8,P8,V8,AB8)</f>
        <v>0.90732802610519481</v>
      </c>
      <c r="AA10" s="1"/>
    </row>
    <row r="11" spans="1:29" x14ac:dyDescent="0.25">
      <c r="C11" t="s">
        <v>25</v>
      </c>
      <c r="D11">
        <f>_xlfn.STDEV.S(D8,J8,P8,V8,AB8)</f>
        <v>2.2644339386718422E-3</v>
      </c>
      <c r="AA11" s="1"/>
    </row>
    <row r="12" spans="1:29" x14ac:dyDescent="0.25">
      <c r="C12" t="s">
        <v>26</v>
      </c>
      <c r="D12">
        <f>100*D11/D10</f>
        <v>0.24957169551922403</v>
      </c>
      <c r="AA12" s="1"/>
    </row>
    <row r="14" spans="1:29" ht="15.75" thickBot="1" x14ac:dyDescent="0.3">
      <c r="A14" s="3" t="s">
        <v>17</v>
      </c>
      <c r="B14" s="3" t="s">
        <v>19</v>
      </c>
    </row>
    <row r="15" spans="1:29" ht="16.5" thickTop="1" thickBot="1" x14ac:dyDescent="0.3">
      <c r="A15" s="2" t="s">
        <v>27</v>
      </c>
      <c r="G15" s="2" t="s">
        <v>28</v>
      </c>
      <c r="M15" s="2" t="s">
        <v>29</v>
      </c>
      <c r="S15" s="2" t="s">
        <v>30</v>
      </c>
      <c r="Y15" s="2" t="s">
        <v>31</v>
      </c>
    </row>
    <row r="16" spans="1:29" ht="15.75" thickTop="1" x14ac:dyDescent="0.25">
      <c r="A16" t="s">
        <v>16</v>
      </c>
      <c r="C16" t="s">
        <v>9</v>
      </c>
      <c r="D16">
        <v>0.5393</v>
      </c>
      <c r="E16" t="s">
        <v>3</v>
      </c>
      <c r="G16" t="s">
        <v>16</v>
      </c>
      <c r="I16" t="s">
        <v>9</v>
      </c>
      <c r="J16">
        <v>0.51470000000000005</v>
      </c>
      <c r="K16" t="s">
        <v>3</v>
      </c>
      <c r="M16" t="s">
        <v>16</v>
      </c>
      <c r="O16" t="s">
        <v>9</v>
      </c>
      <c r="P16">
        <v>0.52290000000000003</v>
      </c>
      <c r="Q16" t="s">
        <v>3</v>
      </c>
      <c r="S16" t="s">
        <v>16</v>
      </c>
      <c r="U16" t="s">
        <v>9</v>
      </c>
      <c r="V16">
        <v>0.51739999999999997</v>
      </c>
      <c r="W16" t="s">
        <v>3</v>
      </c>
      <c r="Y16" t="s">
        <v>16</v>
      </c>
      <c r="AA16" t="s">
        <v>9</v>
      </c>
      <c r="AB16">
        <v>0.52459999999999996</v>
      </c>
      <c r="AC16" t="s">
        <v>3</v>
      </c>
    </row>
    <row r="17" spans="1:29" x14ac:dyDescent="0.25">
      <c r="A17" t="s">
        <v>13</v>
      </c>
      <c r="C17" t="s">
        <v>10</v>
      </c>
      <c r="D17">
        <v>51.916699999999999</v>
      </c>
      <c r="E17" t="s">
        <v>3</v>
      </c>
      <c r="G17" t="s">
        <v>13</v>
      </c>
      <c r="I17" t="s">
        <v>10</v>
      </c>
      <c r="J17">
        <v>51.916699999999999</v>
      </c>
      <c r="K17" t="s">
        <v>3</v>
      </c>
      <c r="M17" t="s">
        <v>13</v>
      </c>
      <c r="O17" t="s">
        <v>10</v>
      </c>
      <c r="P17">
        <v>51.916699999999999</v>
      </c>
      <c r="Q17" t="s">
        <v>3</v>
      </c>
      <c r="S17" t="s">
        <v>13</v>
      </c>
      <c r="U17" t="s">
        <v>10</v>
      </c>
      <c r="V17">
        <v>51.916699999999999</v>
      </c>
      <c r="W17" t="s">
        <v>3</v>
      </c>
      <c r="Y17" t="s">
        <v>13</v>
      </c>
      <c r="AA17" t="s">
        <v>10</v>
      </c>
      <c r="AB17">
        <v>51.916699999999999</v>
      </c>
      <c r="AC17" t="s">
        <v>3</v>
      </c>
    </row>
    <row r="18" spans="1:29" x14ac:dyDescent="0.25">
      <c r="A18" t="s">
        <v>14</v>
      </c>
      <c r="C18" t="s">
        <v>11</v>
      </c>
      <c r="D18">
        <v>151.59</v>
      </c>
      <c r="E18" t="s">
        <v>3</v>
      </c>
      <c r="G18" t="s">
        <v>14</v>
      </c>
      <c r="I18" t="s">
        <v>11</v>
      </c>
      <c r="J18">
        <v>151.59</v>
      </c>
      <c r="K18" t="s">
        <v>3</v>
      </c>
      <c r="M18" t="s">
        <v>14</v>
      </c>
      <c r="O18" t="s">
        <v>11</v>
      </c>
      <c r="P18">
        <v>151.59</v>
      </c>
      <c r="Q18" t="s">
        <v>3</v>
      </c>
      <c r="S18" t="s">
        <v>14</v>
      </c>
      <c r="U18" t="s">
        <v>11</v>
      </c>
      <c r="V18">
        <v>151.59</v>
      </c>
      <c r="W18" t="s">
        <v>3</v>
      </c>
      <c r="Y18" t="s">
        <v>14</v>
      </c>
      <c r="AA18" t="s">
        <v>11</v>
      </c>
      <c r="AB18">
        <v>151.59</v>
      </c>
      <c r="AC18" t="s">
        <v>3</v>
      </c>
    </row>
    <row r="19" spans="1:29" x14ac:dyDescent="0.25">
      <c r="A19" t="s">
        <v>15</v>
      </c>
      <c r="C19" t="s">
        <v>12</v>
      </c>
      <c r="D19">
        <v>151.56720000000001</v>
      </c>
      <c r="E19" t="s">
        <v>3</v>
      </c>
      <c r="G19" t="s">
        <v>15</v>
      </c>
      <c r="I19" t="s">
        <v>12</v>
      </c>
      <c r="J19">
        <v>151.5651</v>
      </c>
      <c r="K19" t="s">
        <v>3</v>
      </c>
      <c r="M19" t="s">
        <v>15</v>
      </c>
      <c r="O19" t="s">
        <v>12</v>
      </c>
      <c r="P19">
        <v>151.56639999999999</v>
      </c>
      <c r="Q19" t="s">
        <v>3</v>
      </c>
      <c r="S19" t="s">
        <v>15</v>
      </c>
      <c r="U19" t="s">
        <v>12</v>
      </c>
      <c r="V19">
        <v>151.56909999999999</v>
      </c>
      <c r="W19" t="s">
        <v>3</v>
      </c>
      <c r="Y19" t="s">
        <v>15</v>
      </c>
      <c r="AA19" t="s">
        <v>12</v>
      </c>
      <c r="AB19">
        <v>151.5686</v>
      </c>
      <c r="AC19" t="s">
        <v>3</v>
      </c>
    </row>
    <row r="20" spans="1:29" x14ac:dyDescent="0.25">
      <c r="C20" s="1" t="s">
        <v>8</v>
      </c>
      <c r="D20">
        <v>0.99797950000000002</v>
      </c>
      <c r="E20" t="s">
        <v>4</v>
      </c>
      <c r="I20" s="1" t="s">
        <v>8</v>
      </c>
      <c r="J20">
        <v>0.99797950000000002</v>
      </c>
      <c r="K20" t="s">
        <v>4</v>
      </c>
      <c r="O20" s="1" t="s">
        <v>8</v>
      </c>
      <c r="P20">
        <v>0.99797950000000002</v>
      </c>
      <c r="Q20" t="s">
        <v>4</v>
      </c>
      <c r="U20" s="1" t="s">
        <v>8</v>
      </c>
      <c r="V20">
        <v>0.99797950000000002</v>
      </c>
      <c r="W20" t="s">
        <v>4</v>
      </c>
      <c r="AA20" s="1" t="s">
        <v>8</v>
      </c>
      <c r="AB20">
        <v>0.99797950000000002</v>
      </c>
      <c r="AC20" t="s">
        <v>4</v>
      </c>
    </row>
    <row r="21" spans="1:29" x14ac:dyDescent="0.25">
      <c r="C21" s="1" t="s">
        <v>7</v>
      </c>
      <c r="D21" s="4">
        <f>D16*D20/((D18-D17)-(D19-D16-D17))</f>
        <v>0.95749927833128046</v>
      </c>
      <c r="E21" t="s">
        <v>4</v>
      </c>
      <c r="I21" s="1" t="s">
        <v>7</v>
      </c>
      <c r="J21" s="4">
        <f>J16*J20/((J18-J17)-(J19-J16-J17))</f>
        <v>0.95192744375462046</v>
      </c>
      <c r="K21" t="s">
        <v>4</v>
      </c>
      <c r="O21" s="1" t="s">
        <v>7</v>
      </c>
      <c r="P21" s="4">
        <f>P16*P20/((P18-P17)-(P19-P16-P17))</f>
        <v>0.9548828555352088</v>
      </c>
      <c r="Q21" t="s">
        <v>4</v>
      </c>
      <c r="U21" s="1" t="s">
        <v>7</v>
      </c>
      <c r="V21" s="4">
        <f>V16*V20/((V18-V17)-(V19-V16-V17))</f>
        <v>0.95923201430425409</v>
      </c>
      <c r="W21" t="s">
        <v>4</v>
      </c>
      <c r="AA21" s="1" t="s">
        <v>7</v>
      </c>
      <c r="AB21" s="4">
        <f>AB16*AB20/((AB18-AB17)-(AB19-AB16-AB17))</f>
        <v>0.95886455256411618</v>
      </c>
      <c r="AC21" t="s">
        <v>4</v>
      </c>
    </row>
    <row r="22" spans="1:29" s="5" customFormat="1" x14ac:dyDescent="0.25"/>
    <row r="23" spans="1:29" s="5" customFormat="1" x14ac:dyDescent="0.25">
      <c r="C23" t="s">
        <v>20</v>
      </c>
      <c r="D23">
        <f>AVERAGE(D21,J21,P21,V21,AB21)</f>
        <v>0.956481228897896</v>
      </c>
    </row>
    <row r="24" spans="1:29" s="5" customFormat="1" x14ac:dyDescent="0.25">
      <c r="C24" t="s">
        <v>25</v>
      </c>
      <c r="D24">
        <f>_xlfn.STDEV.S(D21,J21,P21,V21,AB21)</f>
        <v>3.0649320235641955E-3</v>
      </c>
    </row>
    <row r="25" spans="1:29" x14ac:dyDescent="0.25">
      <c r="C25" t="s">
        <v>26</v>
      </c>
      <c r="D25">
        <f>100*D24/D23</f>
        <v>0.32043828263057067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 of water</vt:lpstr>
      <vt:lpstr>Density of plastic samples</vt:lpstr>
    </vt:vector>
  </TitlesOfParts>
  <Company>IHE Delft Institute for Water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Biruk Shewayirga Belay</dc:creator>
  <cp:lastModifiedBy>Valero</cp:lastModifiedBy>
  <dcterms:created xsi:type="dcterms:W3CDTF">2021-06-17T06:43:38Z</dcterms:created>
  <dcterms:modified xsi:type="dcterms:W3CDTF">2022-03-23T14:00:58Z</dcterms:modified>
</cp:coreProperties>
</file>