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5ACC70F3-5F42-4802-A997-6FA8F82129E5}" xr6:coauthVersionLast="45" xr6:coauthVersionMax="45" xr10:uidLastSave="{00000000-0000-0000-0000-000000000000}"/>
  <bookViews>
    <workbookView xWindow="-120" yWindow="-120" windowWidth="20730" windowHeight="11160" activeTab="1" xr2:uid="{00000000-000D-0000-FFFF-FFFF00000000}"/>
  </bookViews>
  <sheets>
    <sheet name="ProjectSchedule" sheetId="11" r:id="rId1"/>
    <sheet name="Validation" sheetId="13" r:id="rId2"/>
    <sheet name="About" sheetId="12" r:id="rId3"/>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6" i="11" l="1"/>
  <c r="E26" i="11"/>
  <c r="F25" i="11"/>
  <c r="E25" i="11"/>
  <c r="F20" i="11"/>
  <c r="E21" i="11" s="1"/>
  <c r="E22" i="11" s="1"/>
  <c r="F22" i="11" s="1"/>
  <c r="E23" i="11" s="1"/>
  <c r="E20" i="11"/>
  <c r="E16" i="11"/>
  <c r="F16" i="11" s="1"/>
  <c r="E18" i="11"/>
  <c r="F18" i="11" s="1"/>
  <c r="E17" i="11"/>
  <c r="F17" i="11" s="1"/>
  <c r="E15" i="11"/>
  <c r="F15" i="11" s="1"/>
  <c r="F14" i="11"/>
  <c r="E14" i="11"/>
  <c r="F10" i="11"/>
  <c r="F9" i="11"/>
  <c r="E3" i="11"/>
  <c r="E9" i="11" s="1"/>
  <c r="H7" i="11" l="1"/>
  <c r="E10" i="11" l="1"/>
  <c r="I5" i="11"/>
  <c r="H28" i="11"/>
  <c r="H27" i="11"/>
  <c r="H26" i="11"/>
  <c r="H24" i="11"/>
  <c r="H19" i="11"/>
  <c r="H13" i="11"/>
  <c r="H8" i="11"/>
  <c r="H9" i="11" l="1"/>
  <c r="E11" i="11"/>
  <c r="F11" i="11" s="1"/>
  <c r="I6" i="11"/>
  <c r="H20" i="11" l="1"/>
  <c r="F21" i="11"/>
  <c r="H21" i="11" s="1"/>
  <c r="H25" i="11"/>
  <c r="H10" i="11"/>
  <c r="H14" i="11"/>
  <c r="E12" i="11"/>
  <c r="F12" i="11" s="1"/>
  <c r="J5" i="11"/>
  <c r="K5" i="11" s="1"/>
  <c r="L5" i="11" s="1"/>
  <c r="M5" i="11" s="1"/>
  <c r="N5" i="11" s="1"/>
  <c r="O5" i="11" s="1"/>
  <c r="P5" i="11" s="1"/>
  <c r="I4" i="11"/>
  <c r="H15" i="11" l="1"/>
  <c r="H11" i="11"/>
  <c r="H12" i="11"/>
  <c r="P4" i="11"/>
  <c r="Q5" i="11"/>
  <c r="R5" i="11" s="1"/>
  <c r="S5" i="11" s="1"/>
  <c r="T5" i="11" s="1"/>
  <c r="U5" i="11" s="1"/>
  <c r="V5" i="11" s="1"/>
  <c r="W5" i="11" s="1"/>
  <c r="J6" i="11"/>
  <c r="H22" i="11" l="1"/>
  <c r="F23" i="11"/>
  <c r="H23" i="11" s="1"/>
  <c r="H18" i="11"/>
  <c r="H17" i="11"/>
  <c r="H16"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<sst xmlns="http://schemas.openxmlformats.org/spreadsheetml/2006/main" count="166" uniqueCount="141">
  <si>
    <t>Insert new rows ABOVE this one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</si>
  <si>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</si>
  <si>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</si>
  <si>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</si>
  <si>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</si>
  <si>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</si>
  <si>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</si>
  <si>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</si>
  <si>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</si>
  <si>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</si>
  <si>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</si>
  <si>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</si>
  <si>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</si>
  <si>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</si>
  <si>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</si>
  <si>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</si>
  <si>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</si>
  <si>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</si>
  <si>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</si>
  <si>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</si>
  <si>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</si>
  <si>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</si>
  <si>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</si>
  <si>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</si>
  <si>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</si>
  <si>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</si>
  <si>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</si>
  <si>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</si>
  <si>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</si>
  <si>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</si>
  <si>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</si>
  <si>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</si>
  <si>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</si>
  <si>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</si>
  <si>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</si>
  <si>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</si>
  <si>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</si>
  <si>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</si>
  <si>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</si>
  <si>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</si>
  <si>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</si>
  <si>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Complete HTML CSS course</t>
  </si>
  <si>
    <t>Complete JS course</t>
  </si>
  <si>
    <t>Upskilling</t>
  </si>
  <si>
    <t>UI and UX design</t>
  </si>
  <si>
    <t>Choose form and tab to replicate</t>
  </si>
  <si>
    <t>Wireframe for renewed form</t>
  </si>
  <si>
    <t>Defining validation</t>
  </si>
  <si>
    <t>Development of UI (HTML and CSS)</t>
  </si>
  <si>
    <t>Backend Design</t>
  </si>
  <si>
    <t>Develop Model</t>
  </si>
  <si>
    <t>Create DB schema</t>
  </si>
  <si>
    <t>Implement on spare DC VM</t>
  </si>
  <si>
    <t>Demo beta</t>
  </si>
  <si>
    <t>Validate App</t>
  </si>
  <si>
    <t>Perform testing</t>
  </si>
  <si>
    <t>Demo version 1</t>
  </si>
  <si>
    <t>Development of validation (Angular)</t>
  </si>
  <si>
    <t>Choose Angular course</t>
  </si>
  <si>
    <t>Complete Angular course</t>
  </si>
  <si>
    <t>validation</t>
  </si>
  <si>
    <t>*  An asterisk (*) indicates a required field. You will not be able to move out of this screen until all of these questions are answered.</t>
  </si>
  <si>
    <t>N</t>
  </si>
  <si>
    <t>Client Reference No.</t>
  </si>
  <si>
    <t>Deceased individual</t>
  </si>
  <si>
    <t>Note: in the case of a married person/civil partner, only complete this section where the deceased was the assessable spouse/nominated civil partner in the period to which this return refers.</t>
  </si>
  <si>
    <t>If you are completing this return on behalf of a deceased individual enter:</t>
  </si>
  <si>
    <t>Date of death</t>
  </si>
  <si>
    <t>Name and address of the personal representative (i.e. executor, administrator, etc)</t>
  </si>
  <si>
    <t>Date grant of probate or letter of administration was obtained.</t>
  </si>
  <si>
    <t>label</t>
  </si>
  <si>
    <t>If your personal circumstances have changed in 2020 please indicate:</t>
  </si>
  <si>
    <t>- Date of change in status (DD/MM/YYYY)</t>
  </si>
  <si>
    <t>Dependent Children</t>
  </si>
  <si>
    <t>Number of Dependent Children</t>
  </si>
  <si>
    <t>Your date of birth</t>
  </si>
  <si>
    <t>* Your Date of Birth (DD/MM/YYYY)</t>
  </si>
  <si>
    <t>Restriction of Reliefs</t>
  </si>
  <si>
    <t>Tick the relevant box to indicate for 2020 if you and/or your spouse/civil partner are/is subject to the Limitation on the use of Relief by High Income Individuals (i.e. under Part 15, Chapter 2A). If either you or your spouse/civil partner is so subject, Form RR1 2020 should be completed - see RR1 panel.</t>
  </si>
  <si>
    <t>Status</t>
  </si>
  <si>
    <t>* Please indicate your civil status:</t>
  </si>
  <si>
    <t>Where your status changed in the year, enter the status that applied at the end of the year.</t>
  </si>
  <si>
    <t>- If 'Married but living apart' or 'In a Civil Partnership but living apart' tick the box if you are wholly or mainly maintaining your spouse/civil partner</t>
  </si>
  <si>
    <t>Change in civil status</t>
  </si>
  <si>
    <t>label and text</t>
  </si>
  <si>
    <t>label - bold</t>
  </si>
  <si>
    <t>label - italics</t>
  </si>
  <si>
    <t>label and date</t>
  </si>
  <si>
    <t>label - bold, color:white, bgcolor: aqua (revenue blue)</t>
  </si>
  <si>
    <t>label and dropdown</t>
  </si>
  <si>
    <t>- If 'Married'/'In a Civil Partnership', please indicate your basis of assessment</t>
  </si>
  <si>
    <t>label and checkbox</t>
  </si>
  <si>
    <t xml:space="preserve"> - Previous Status</t>
  </si>
  <si>
    <t>field type and style</t>
  </si>
  <si>
    <t>label - color:blue</t>
  </si>
  <si>
    <t>label and textbox</t>
  </si>
  <si>
    <t>Save</t>
  </si>
  <si>
    <t>Continue</t>
  </si>
  <si>
    <t>button</t>
  </si>
  <si>
    <t>&lt;b&gt;Note&lt;/b&gt;: Legislative references in this form relate to Sections of the Taxes Consolidation Act 1997, unless otherwise stated.</t>
  </si>
  <si>
    <t>label - internal bold</t>
  </si>
  <si>
    <t>The Revenue Commissioners collect taxes and duties and implement customs controls. Revenue requires customers to provide certain personal data for these purposes and certain other statutory functions as assigned by the Oireachtas. Your personal data may be exchanged with other Government Departments and agencies in certain circumstances where this is provided for by law. Full details of Revenue’s data protection policy setting out how we will use your personal data as well as information regarding your rights as a data subject are available on our &lt;a href&gt;Privacy&lt;/a&gt; page on &lt;a href&gt;Revenue.ie&lt;/a&gt;. Details of this policy are also available in hard copy upon request.</t>
  </si>
  <si>
    <t>label - internal links</t>
  </si>
  <si>
    <t>textbox</t>
  </si>
  <si>
    <t>name of property in the Model and View</t>
  </si>
  <si>
    <t>name of item in the schema</t>
  </si>
  <si>
    <t>personalDetails.clientRefNum</t>
  </si>
  <si>
    <t>personalDetails.dateOfDeath</t>
  </si>
  <si>
    <t>Agent.agentref</t>
  </si>
  <si>
    <t>Details.dateofdeath</t>
  </si>
  <si>
    <t>personalDetails.personalRepresentative</t>
  </si>
  <si>
    <t>Details.personalrepresentative</t>
  </si>
  <si>
    <t>type="ros:date" use="optional"</t>
  </si>
  <si>
    <t>type="ros:string30" use="optional"</t>
  </si>
  <si>
    <t>personalDetails.dateGrantOfProbate</t>
  </si>
  <si>
    <t>Details.dategrantofprobate</t>
  </si>
  <si>
    <t>personalDetails.maritalStatus</t>
  </si>
  <si>
    <t>Marital.status</t>
  </si>
  <si>
    <t>use="required"
[1 Single, 2 Married, 4 Married but living apart, 3 Widouse="required"wed, 5 Divorced, 7 In a Civil Partnership, 8 In a Civil Partnership but living apart, 9 A former Civil Partner, 10 A surviving Civil Partner]</t>
  </si>
  <si>
    <t>personalDetails.boa</t>
  </si>
  <si>
    <t>Marital.assessment</t>
  </si>
  <si>
    <t>default="0"
[1 Joint Assessment, 2 Separate Assessment, 3 Separate Treatment ]</t>
  </si>
  <si>
    <t>personalDetails.maintainingSpouse</t>
  </si>
  <si>
    <t>Marital.aremaintspouse</t>
  </si>
  <si>
    <t>type="ros:boolean" default="false"</t>
  </si>
  <si>
    <t>personalDetails.marriedCircumstance</t>
  </si>
  <si>
    <t>Marital.prevstatus</t>
  </si>
  <si>
    <t>default="0"
[1 Single, 2 Married, 4 Married but living apart, 3 Widowed, 5 Divorced, 7 In a Civil Partnership, 8 In a Civil Partnership but living apart, 9 A former Civil Partner, 10 A surviving Civil Partner]</t>
  </si>
  <si>
    <t>personalDetails.dateOfChangeInStat</t>
  </si>
  <si>
    <t>Marital.newdate</t>
  </si>
  <si>
    <t>personalDetails.numOfDepChil</t>
  </si>
  <si>
    <t>Marital.nochildren</t>
  </si>
  <si>
    <t>type="xsd:double" use="optional"
*integer characters only, limit to two, non-zero numbers</t>
  </si>
  <si>
    <t>personalDetails.dateOfBirth</t>
  </si>
  <si>
    <t>Details.dobself</t>
  </si>
  <si>
    <t>personalDetails.highEarner</t>
  </si>
  <si>
    <t>Marital.highearner</t>
  </si>
  <si>
    <t>Required Y [form11v21notes.pdf]</t>
  </si>
  <si>
    <t>text</t>
  </si>
  <si>
    <t>type="xsd:string" use="optional"
pdf guide: 40 characters
Where there is date of death, this is mandatory. Also says name only!?</t>
  </si>
  <si>
    <t>type="ros:date" use="optional"
value="[0-3]?[0-9]/[0-3]?[0-9]/[1-9][0-9]{3}" from github schemas/src/rostypes/schema.xsd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</si>
</sst>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trike/>
      <sz val="11"/>
      <color theme="1"/>
      <name val="Calibri"/>
      <family val="2"/>
      <scheme val="minor"/>
    </font>
    <font>
      <sz val="10"/>
      <color rgb="FF881280"/>
      <name val="Courier New"/>
      <family val="3"/>
    </font>
    <font>
      <b/>
      <sz val="14"/>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4" fontId="0" fillId="0" borderId="3" xfId="0" applyNumberFormat="1" applyBorder="1" applyAlignment="1">
      <alignment horizontal="center" vertical="center"/>
    </xf>
    <xf numFmtId="0" fontId="23" fillId="4" borderId="2" xfId="12" applyFont="1" applyFill="1">
      <alignment horizontal="left" vertical="center" indent="2"/>
    </xf>
    <xf numFmtId="0" fontId="0" fillId="0" borderId="0" xfId="0" quotePrefix="1" applyAlignment="1">
      <alignment wrapText="1"/>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24" fillId="0" borderId="0" xfId="0" applyFont="1"/>
    <xf numFmtId="0" fontId="25" fillId="11" borderId="11" xfId="0" applyFont="1" applyFill="1" applyBorder="1" applyAlignment="1">
      <alignment horizontal="center" vertical="top" wrapText="1"/>
    </xf>
    <xf numFmtId="0" fontId="25" fillId="0" borderId="0" xfId="0" applyFont="1" applyAlignment="1">
      <alignment horizontal="center" vertical="top" wrapText="1"/>
    </xf>
    <xf numFmtId="0" fontId="24" fillId="0" borderId="0" xfId="0" applyFont="1" applyAlignment="1">
      <alignment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showRuler="0" zoomScale="70" zoomScaleNormal="70" zoomScalePageLayoutView="70" workbookViewId="0">
      <pane ySplit="6" topLeftCell="A16" activePane="bottomLeft" state="frozen"/>
      <selection pane="bottomLeft" activeCell="D17" sqref="D17"/>
    </sheetView>
  </sheetViews>
  <sheetFormatPr defaultRowHeight="30" customHeight="1" x14ac:dyDescent="0.25"/>
  <cols>
    <col min="1" max="1" width="2.7109375" style="57" customWidth="1"/>
    <col min="2" max="2" width="19.85546875" customWidth="1"/>
    <col min="3" max="3" width="2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8" t="s">
        <v>32</v>
      </c>
      <c r="B1" s="62" t="s">
        <v>4</v>
      </c>
      <c r="C1" s="1"/>
      <c r="D1" s="2"/>
      <c r="E1" s="4"/>
      <c r="F1" s="46"/>
      <c r="H1" s="2"/>
      <c r="I1" s="13" t="s">
        <v>13</v>
      </c>
    </row>
    <row r="2" spans="1:64" ht="30" customHeight="1" x14ac:dyDescent="0.3">
      <c r="A2" s="57" t="s">
        <v>27</v>
      </c>
      <c r="B2" s="63" t="s">
        <v>23</v>
      </c>
      <c r="I2" s="60" t="s">
        <v>18</v>
      </c>
    </row>
    <row r="3" spans="1:64" ht="30" customHeight="1" x14ac:dyDescent="0.25">
      <c r="A3" s="57" t="s">
        <v>33</v>
      </c>
      <c r="B3" s="64" t="s">
        <v>24</v>
      </c>
      <c r="C3" s="87" t="s">
        <v>1</v>
      </c>
      <c r="D3" s="88"/>
      <c r="E3" s="93">
        <f>DATE(2021,4,6)</f>
        <v>44292</v>
      </c>
      <c r="F3" s="93"/>
    </row>
    <row r="4" spans="1:64" ht="30" customHeight="1" x14ac:dyDescent="0.25">
      <c r="A4" s="58" t="s">
        <v>34</v>
      </c>
      <c r="C4" s="87" t="s">
        <v>9</v>
      </c>
      <c r="D4" s="88"/>
      <c r="E4" s="84">
        <v>1</v>
      </c>
      <c r="I4" s="90">
        <f>I5</f>
        <v>44291</v>
      </c>
      <c r="J4" s="91"/>
      <c r="K4" s="91"/>
      <c r="L4" s="91"/>
      <c r="M4" s="91"/>
      <c r="N4" s="91"/>
      <c r="O4" s="92"/>
      <c r="P4" s="90">
        <f>P5</f>
        <v>44298</v>
      </c>
      <c r="Q4" s="91"/>
      <c r="R4" s="91"/>
      <c r="S4" s="91"/>
      <c r="T4" s="91"/>
      <c r="U4" s="91"/>
      <c r="V4" s="92"/>
      <c r="W4" s="90">
        <f>W5</f>
        <v>44305</v>
      </c>
      <c r="X4" s="91"/>
      <c r="Y4" s="91"/>
      <c r="Z4" s="91"/>
      <c r="AA4" s="91"/>
      <c r="AB4" s="91"/>
      <c r="AC4" s="92"/>
      <c r="AD4" s="90">
        <f>AD5</f>
        <v>44312</v>
      </c>
      <c r="AE4" s="91"/>
      <c r="AF4" s="91"/>
      <c r="AG4" s="91"/>
      <c r="AH4" s="91"/>
      <c r="AI4" s="91"/>
      <c r="AJ4" s="92"/>
      <c r="AK4" s="90">
        <f>AK5</f>
        <v>44319</v>
      </c>
      <c r="AL4" s="91"/>
      <c r="AM4" s="91"/>
      <c r="AN4" s="91"/>
      <c r="AO4" s="91"/>
      <c r="AP4" s="91"/>
      <c r="AQ4" s="92"/>
      <c r="AR4" s="90">
        <f>AR5</f>
        <v>44326</v>
      </c>
      <c r="AS4" s="91"/>
      <c r="AT4" s="91"/>
      <c r="AU4" s="91"/>
      <c r="AV4" s="91"/>
      <c r="AW4" s="91"/>
      <c r="AX4" s="92"/>
      <c r="AY4" s="90">
        <f>AY5</f>
        <v>44333</v>
      </c>
      <c r="AZ4" s="91"/>
      <c r="BA4" s="91"/>
      <c r="BB4" s="91"/>
      <c r="BC4" s="91"/>
      <c r="BD4" s="91"/>
      <c r="BE4" s="92"/>
      <c r="BF4" s="90">
        <f>BF5</f>
        <v>44340</v>
      </c>
      <c r="BG4" s="91"/>
      <c r="BH4" s="91"/>
      <c r="BI4" s="91"/>
      <c r="BJ4" s="91"/>
      <c r="BK4" s="91"/>
      <c r="BL4" s="92"/>
    </row>
    <row r="5" spans="1:64" ht="15" customHeight="1" x14ac:dyDescent="0.25">
      <c r="A5" s="58" t="s">
        <v>35</v>
      </c>
      <c r="B5" s="89"/>
      <c r="C5" s="89"/>
      <c r="D5" s="89"/>
      <c r="E5" s="89"/>
      <c r="F5" s="89"/>
      <c r="G5" s="89"/>
      <c r="I5" s="10">
        <f>Project_Start-WEEKDAY(Project_Start,1)+2+7*(Display_Week-1)</f>
        <v>44291</v>
      </c>
      <c r="J5" s="9">
        <f>I5+1</f>
        <v>44292</v>
      </c>
      <c r="K5" s="9">
        <f t="shared" ref="K5:AX5" si="0">J5+1</f>
        <v>44293</v>
      </c>
      <c r="L5" s="9">
        <f t="shared" si="0"/>
        <v>44294</v>
      </c>
      <c r="M5" s="9">
        <f t="shared" si="0"/>
        <v>44295</v>
      </c>
      <c r="N5" s="9">
        <f t="shared" si="0"/>
        <v>44296</v>
      </c>
      <c r="O5" s="11">
        <f t="shared" si="0"/>
        <v>44297</v>
      </c>
      <c r="P5" s="10">
        <f>O5+1</f>
        <v>44298</v>
      </c>
      <c r="Q5" s="9">
        <f>P5+1</f>
        <v>44299</v>
      </c>
      <c r="R5" s="9">
        <f t="shared" si="0"/>
        <v>44300</v>
      </c>
      <c r="S5" s="9">
        <f t="shared" si="0"/>
        <v>44301</v>
      </c>
      <c r="T5" s="9">
        <f t="shared" si="0"/>
        <v>44302</v>
      </c>
      <c r="U5" s="9">
        <f t="shared" si="0"/>
        <v>44303</v>
      </c>
      <c r="V5" s="11">
        <f t="shared" si="0"/>
        <v>44304</v>
      </c>
      <c r="W5" s="10">
        <f>V5+1</f>
        <v>44305</v>
      </c>
      <c r="X5" s="9">
        <f>W5+1</f>
        <v>44306</v>
      </c>
      <c r="Y5" s="9">
        <f t="shared" si="0"/>
        <v>44307</v>
      </c>
      <c r="Z5" s="9">
        <f t="shared" si="0"/>
        <v>44308</v>
      </c>
      <c r="AA5" s="9">
        <f t="shared" si="0"/>
        <v>44309</v>
      </c>
      <c r="AB5" s="9">
        <f t="shared" si="0"/>
        <v>44310</v>
      </c>
      <c r="AC5" s="11">
        <f t="shared" si="0"/>
        <v>44311</v>
      </c>
      <c r="AD5" s="10">
        <f>AC5+1</f>
        <v>44312</v>
      </c>
      <c r="AE5" s="9">
        <f>AD5+1</f>
        <v>44313</v>
      </c>
      <c r="AF5" s="9">
        <f t="shared" si="0"/>
        <v>44314</v>
      </c>
      <c r="AG5" s="9">
        <f t="shared" si="0"/>
        <v>44315</v>
      </c>
      <c r="AH5" s="9">
        <f t="shared" si="0"/>
        <v>44316</v>
      </c>
      <c r="AI5" s="9">
        <f t="shared" si="0"/>
        <v>44317</v>
      </c>
      <c r="AJ5" s="11">
        <f t="shared" si="0"/>
        <v>44318</v>
      </c>
      <c r="AK5" s="10">
        <f>AJ5+1</f>
        <v>44319</v>
      </c>
      <c r="AL5" s="9">
        <f>AK5+1</f>
        <v>44320</v>
      </c>
      <c r="AM5" s="9">
        <f t="shared" si="0"/>
        <v>44321</v>
      </c>
      <c r="AN5" s="9">
        <f t="shared" si="0"/>
        <v>44322</v>
      </c>
      <c r="AO5" s="9">
        <f t="shared" si="0"/>
        <v>44323</v>
      </c>
      <c r="AP5" s="9">
        <f t="shared" si="0"/>
        <v>44324</v>
      </c>
      <c r="AQ5" s="11">
        <f t="shared" si="0"/>
        <v>44325</v>
      </c>
      <c r="AR5" s="10">
        <f>AQ5+1</f>
        <v>44326</v>
      </c>
      <c r="AS5" s="9">
        <f>AR5+1</f>
        <v>44327</v>
      </c>
      <c r="AT5" s="9">
        <f t="shared" si="0"/>
        <v>44328</v>
      </c>
      <c r="AU5" s="9">
        <f t="shared" si="0"/>
        <v>44329</v>
      </c>
      <c r="AV5" s="9">
        <f t="shared" si="0"/>
        <v>44330</v>
      </c>
      <c r="AW5" s="9">
        <f t="shared" si="0"/>
        <v>44331</v>
      </c>
      <c r="AX5" s="11">
        <f t="shared" si="0"/>
        <v>44332</v>
      </c>
      <c r="AY5" s="10">
        <f>AX5+1</f>
        <v>44333</v>
      </c>
      <c r="AZ5" s="9">
        <f>AY5+1</f>
        <v>44334</v>
      </c>
      <c r="BA5" s="9">
        <f t="shared" ref="BA5:BE5" si="1">AZ5+1</f>
        <v>44335</v>
      </c>
      <c r="BB5" s="9">
        <f t="shared" si="1"/>
        <v>44336</v>
      </c>
      <c r="BC5" s="9">
        <f t="shared" si="1"/>
        <v>44337</v>
      </c>
      <c r="BD5" s="9">
        <f t="shared" si="1"/>
        <v>44338</v>
      </c>
      <c r="BE5" s="11">
        <f t="shared" si="1"/>
        <v>44339</v>
      </c>
      <c r="BF5" s="10">
        <f>BE5+1</f>
        <v>44340</v>
      </c>
      <c r="BG5" s="9">
        <f>BF5+1</f>
        <v>44341</v>
      </c>
      <c r="BH5" s="9">
        <f t="shared" ref="BH5:BL5" si="2">BG5+1</f>
        <v>44342</v>
      </c>
      <c r="BI5" s="9">
        <f t="shared" si="2"/>
        <v>44343</v>
      </c>
      <c r="BJ5" s="9">
        <f t="shared" si="2"/>
        <v>44344</v>
      </c>
      <c r="BK5" s="9">
        <f t="shared" si="2"/>
        <v>44345</v>
      </c>
      <c r="BL5" s="11">
        <f t="shared" si="2"/>
        <v>44346</v>
      </c>
    </row>
    <row r="6" spans="1:64" ht="30" customHeight="1" thickBot="1" x14ac:dyDescent="0.3">
      <c r="A6" s="58" t="s">
        <v>36</v>
      </c>
      <c r="B6" s="7" t="s">
        <v>10</v>
      </c>
      <c r="C6" s="8" t="s">
        <v>3</v>
      </c>
      <c r="D6" s="8" t="s">
        <v>2</v>
      </c>
      <c r="E6" s="8" t="s">
        <v>6</v>
      </c>
      <c r="F6" s="8" t="s">
        <v>7</v>
      </c>
      <c r="G6" s="8"/>
      <c r="H6" s="8" t="s">
        <v>8</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3">
      <c r="A7" s="57" t="s">
        <v>31</v>
      </c>
      <c r="C7" s="61"/>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3">
      <c r="A8" s="58" t="s">
        <v>37</v>
      </c>
      <c r="B8" s="17" t="s">
        <v>43</v>
      </c>
      <c r="C8" s="70"/>
      <c r="D8" s="18"/>
      <c r="E8" s="19"/>
      <c r="F8" s="20"/>
      <c r="G8" s="16"/>
      <c r="H8" s="16" t="str">
        <f t="shared" ref="H8:H28"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3">
      <c r="A9" s="58" t="s">
        <v>38</v>
      </c>
      <c r="B9" s="79" t="s">
        <v>41</v>
      </c>
      <c r="C9" s="71"/>
      <c r="D9" s="21">
        <v>1</v>
      </c>
      <c r="E9" s="65">
        <f>Project_Start</f>
        <v>44292</v>
      </c>
      <c r="F9" s="65">
        <f>DATE(2021,4,20)</f>
        <v>44306</v>
      </c>
      <c r="G9" s="16"/>
      <c r="H9" s="16">
        <f t="shared" si="6"/>
        <v>15</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3">
      <c r="A10" s="58" t="s">
        <v>39</v>
      </c>
      <c r="B10" s="79" t="s">
        <v>42</v>
      </c>
      <c r="C10" s="71"/>
      <c r="D10" s="21">
        <v>0.9</v>
      </c>
      <c r="E10" s="65">
        <f>F9</f>
        <v>44306</v>
      </c>
      <c r="F10" s="65">
        <f>DATE(2021,4,30)</f>
        <v>44316</v>
      </c>
      <c r="G10" s="16"/>
      <c r="H10" s="16">
        <f t="shared" si="6"/>
        <v>11</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3">
      <c r="A11" s="57"/>
      <c r="B11" s="79" t="s">
        <v>58</v>
      </c>
      <c r="C11" s="71"/>
      <c r="D11" s="21">
        <v>1</v>
      </c>
      <c r="E11" s="65">
        <f>F10</f>
        <v>44316</v>
      </c>
      <c r="F11" s="65">
        <f>E11+3</f>
        <v>44319</v>
      </c>
      <c r="G11" s="16"/>
      <c r="H11" s="16">
        <f t="shared" si="6"/>
        <v>4</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3">
      <c r="A12" s="57"/>
      <c r="B12" s="79" t="s">
        <v>59</v>
      </c>
      <c r="C12" s="71"/>
      <c r="D12" s="21">
        <v>1</v>
      </c>
      <c r="E12" s="65">
        <f>F11</f>
        <v>44319</v>
      </c>
      <c r="F12" s="65">
        <f>E12+25</f>
        <v>44344</v>
      </c>
      <c r="G12" s="16"/>
      <c r="H12" s="16">
        <f t="shared" si="6"/>
        <v>26</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3">
      <c r="A13" s="58" t="s">
        <v>40</v>
      </c>
      <c r="B13" s="22" t="s">
        <v>44</v>
      </c>
      <c r="C13" s="72"/>
      <c r="D13" s="23"/>
      <c r="E13" s="24"/>
      <c r="F13" s="25"/>
      <c r="G13" s="16"/>
      <c r="H13" s="16" t="str">
        <f t="shared" si="6"/>
        <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3">
      <c r="A14" s="58"/>
      <c r="B14" s="80" t="s">
        <v>45</v>
      </c>
      <c r="C14" s="73"/>
      <c r="D14" s="26">
        <v>1</v>
      </c>
      <c r="E14" s="66">
        <f>DATE(2021,5,31)</f>
        <v>44347</v>
      </c>
      <c r="F14" s="66">
        <f>DATE(2021,5,31)</f>
        <v>44347</v>
      </c>
      <c r="G14" s="16"/>
      <c r="H14" s="16">
        <f t="shared" si="6"/>
        <v>1</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3">
      <c r="A15" s="57"/>
      <c r="B15" s="85" t="s">
        <v>46</v>
      </c>
      <c r="C15" s="73"/>
      <c r="D15" s="26">
        <v>0</v>
      </c>
      <c r="E15" s="66">
        <f>DATE(2021,5,31)</f>
        <v>44347</v>
      </c>
      <c r="F15" s="66">
        <f>E15+4</f>
        <v>44351</v>
      </c>
      <c r="G15" s="16"/>
      <c r="H15" s="16">
        <f t="shared" si="6"/>
        <v>5</v>
      </c>
      <c r="I15" s="43"/>
      <c r="J15" s="43"/>
      <c r="K15" s="43"/>
      <c r="L15" s="43"/>
      <c r="M15" s="43"/>
      <c r="N15" s="43"/>
      <c r="O15" s="43"/>
      <c r="P15" s="43"/>
      <c r="Q15" s="43"/>
      <c r="R15" s="43"/>
      <c r="S15" s="43"/>
      <c r="T15" s="43"/>
      <c r="U15" s="44"/>
      <c r="V15" s="44"/>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3">
      <c r="A16" s="57"/>
      <c r="B16" s="80" t="s">
        <v>48</v>
      </c>
      <c r="C16" s="73"/>
      <c r="D16" s="26">
        <v>0.25</v>
      </c>
      <c r="E16" s="66">
        <f>DATE(2021,6,8)</f>
        <v>44355</v>
      </c>
      <c r="F16" s="66">
        <f>E16+10</f>
        <v>44365</v>
      </c>
      <c r="G16" s="16"/>
      <c r="H16" s="16">
        <f t="shared" si="6"/>
        <v>11</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3">
      <c r="A17" s="57"/>
      <c r="B17" s="80" t="s">
        <v>47</v>
      </c>
      <c r="C17" s="73"/>
      <c r="D17" s="26">
        <v>0</v>
      </c>
      <c r="E17" s="66">
        <f>DATE(2021,6,21)</f>
        <v>44368</v>
      </c>
      <c r="F17" s="66">
        <f>E17+1</f>
        <v>44369</v>
      </c>
      <c r="G17" s="16"/>
      <c r="H17" s="16">
        <f t="shared" si="6"/>
        <v>2</v>
      </c>
      <c r="I17" s="43"/>
      <c r="J17" s="43"/>
      <c r="K17" s="43"/>
      <c r="L17" s="43"/>
      <c r="M17" s="43"/>
      <c r="N17" s="43"/>
      <c r="O17" s="43"/>
      <c r="P17" s="43"/>
      <c r="Q17" s="43"/>
      <c r="R17" s="43"/>
      <c r="S17" s="43"/>
      <c r="T17" s="43"/>
      <c r="U17" s="43"/>
      <c r="V17" s="43"/>
      <c r="W17" s="43"/>
      <c r="X17" s="43"/>
      <c r="Y17" s="44"/>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3">
      <c r="A18" s="57"/>
      <c r="B18" s="80" t="s">
        <v>57</v>
      </c>
      <c r="C18" s="73"/>
      <c r="D18" s="26"/>
      <c r="E18" s="66">
        <f>DATE(2021,6,21)</f>
        <v>44368</v>
      </c>
      <c r="F18" s="66">
        <f>E18+11</f>
        <v>44379</v>
      </c>
      <c r="G18" s="16"/>
      <c r="H18" s="16">
        <f t="shared" si="6"/>
        <v>12</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3">
      <c r="A19" s="57" t="s">
        <v>28</v>
      </c>
      <c r="B19" s="27" t="s">
        <v>49</v>
      </c>
      <c r="C19" s="74"/>
      <c r="D19" s="28"/>
      <c r="E19" s="29"/>
      <c r="F19" s="30"/>
      <c r="G19" s="16"/>
      <c r="H19" s="16" t="str">
        <f t="shared" si="6"/>
        <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3">
      <c r="A20" s="57"/>
      <c r="B20" s="81" t="s">
        <v>50</v>
      </c>
      <c r="C20" s="75"/>
      <c r="D20" s="31"/>
      <c r="E20" s="67">
        <f>DATE(2021,7,5)</f>
        <v>44382</v>
      </c>
      <c r="F20" s="67">
        <f>E20+4</f>
        <v>44386</v>
      </c>
      <c r="G20" s="16"/>
      <c r="H20" s="16">
        <f t="shared" si="6"/>
        <v>5</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3">
      <c r="A21" s="57"/>
      <c r="B21" s="81" t="s">
        <v>51</v>
      </c>
      <c r="C21" s="75"/>
      <c r="D21" s="31"/>
      <c r="E21" s="67">
        <f>F20+3</f>
        <v>44389</v>
      </c>
      <c r="F21" s="67">
        <f>E21+4</f>
        <v>44393</v>
      </c>
      <c r="G21" s="16"/>
      <c r="H21" s="16">
        <f t="shared" si="6"/>
        <v>5</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3">
      <c r="A22" s="57"/>
      <c r="B22" s="81" t="s">
        <v>52</v>
      </c>
      <c r="C22" s="75"/>
      <c r="D22" s="31"/>
      <c r="E22" s="67">
        <f>E21+7</f>
        <v>44396</v>
      </c>
      <c r="F22" s="67">
        <f>E22+4</f>
        <v>44400</v>
      </c>
      <c r="G22" s="16"/>
      <c r="H22" s="16">
        <f t="shared" si="6"/>
        <v>5</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3">
      <c r="A23" s="57"/>
      <c r="B23" s="81" t="s">
        <v>53</v>
      </c>
      <c r="C23" s="75"/>
      <c r="D23" s="31"/>
      <c r="E23" s="67">
        <f>F22+3</f>
        <v>44403</v>
      </c>
      <c r="F23" s="67">
        <f>E23+4</f>
        <v>44407</v>
      </c>
      <c r="G23" s="16"/>
      <c r="H23" s="16">
        <f t="shared" si="6"/>
        <v>5</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3">
      <c r="A24" s="57" t="s">
        <v>28</v>
      </c>
      <c r="B24" s="32" t="s">
        <v>54</v>
      </c>
      <c r="C24" s="76"/>
      <c r="D24" s="33"/>
      <c r="E24" s="34"/>
      <c r="F24" s="35"/>
      <c r="G24" s="16"/>
      <c r="H24" s="16" t="str">
        <f t="shared" si="6"/>
        <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3">
      <c r="A25" s="57"/>
      <c r="B25" s="82" t="s">
        <v>55</v>
      </c>
      <c r="C25" s="77"/>
      <c r="D25" s="36"/>
      <c r="E25" s="68">
        <f>DATE(2021,8,3)</f>
        <v>44411</v>
      </c>
      <c r="F25" s="68">
        <f>DATE(2021,8,13)</f>
        <v>44421</v>
      </c>
      <c r="G25" s="16"/>
      <c r="H25" s="16">
        <f t="shared" si="6"/>
        <v>11</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3">
      <c r="A26" s="57"/>
      <c r="B26" s="82" t="s">
        <v>56</v>
      </c>
      <c r="C26" s="77"/>
      <c r="D26" s="36"/>
      <c r="E26" s="68">
        <f>DATE(2021,8,31)</f>
        <v>44439</v>
      </c>
      <c r="F26" s="68">
        <f>DATE(2021,9,4)</f>
        <v>44443</v>
      </c>
      <c r="G26" s="16"/>
      <c r="H26" s="16">
        <f t="shared" si="6"/>
        <v>5</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3">
      <c r="A27" s="57" t="s">
        <v>30</v>
      </c>
      <c r="B27" s="83"/>
      <c r="C27" s="78"/>
      <c r="D27" s="15"/>
      <c r="E27" s="69"/>
      <c r="F27" s="69"/>
      <c r="G27" s="16"/>
      <c r="H27" s="16" t="str">
        <f t="shared" si="6"/>
        <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3">
      <c r="A28" s="58" t="s">
        <v>29</v>
      </c>
      <c r="B28" s="37" t="s">
        <v>0</v>
      </c>
      <c r="C28" s="38"/>
      <c r="D28" s="39"/>
      <c r="E28" s="40"/>
      <c r="F28" s="41"/>
      <c r="G28" s="42"/>
      <c r="H28" s="42" t="str">
        <f t="shared" si="6"/>
        <v/>
      </c>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row>
    <row r="29" spans="1:64" ht="30" customHeight="1" x14ac:dyDescent="0.25">
      <c r="G29" s="6"/>
    </row>
    <row r="30" spans="1:64" ht="30" customHeight="1" x14ac:dyDescent="0.25">
      <c r="C30" s="13"/>
      <c r="F30" s="59"/>
    </row>
    <row r="31" spans="1:64" ht="30" customHeight="1" x14ac:dyDescent="0.25">
      <c r="C31" s="14"/>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8">
    <cfRule type="expression" dxfId="2" priority="33">
      <formula>AND(TODAY()&gt;=I$5,TODAY()&lt;J$5)</formula>
    </cfRule>
  </conditionalFormatting>
  <conditionalFormatting sqref="I7:BL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95B1B-4C3A-42EA-B791-EF9F975884F6}">
  <dimension ref="A1:E95"/>
  <sheetViews>
    <sheetView tabSelected="1" workbookViewId="0">
      <pane ySplit="1" topLeftCell="A22" activePane="bottomLeft" state="frozen"/>
      <selection pane="bottomLeft" activeCell="C26" sqref="C26"/>
    </sheetView>
  </sheetViews>
  <sheetFormatPr defaultRowHeight="15" x14ac:dyDescent="0.25"/>
  <cols>
    <col min="1" max="1" width="47.28515625" style="61" customWidth="1"/>
    <col min="2" max="2" width="20.28515625" style="61" customWidth="1"/>
    <col min="3" max="3" width="42.85546875" style="61" customWidth="1"/>
    <col min="4" max="4" width="25.5703125" style="61" customWidth="1"/>
    <col min="5" max="5" width="22" style="61" customWidth="1"/>
    <col min="6" max="16384" width="9.140625" style="61"/>
  </cols>
  <sheetData>
    <row r="1" spans="1:5" s="96" customFormat="1" ht="37.5" x14ac:dyDescent="0.25">
      <c r="A1" s="95" t="s">
        <v>138</v>
      </c>
      <c r="B1" s="95" t="s">
        <v>93</v>
      </c>
      <c r="C1" s="95" t="s">
        <v>60</v>
      </c>
      <c r="D1" s="95" t="s">
        <v>104</v>
      </c>
      <c r="E1" s="95" t="s">
        <v>105</v>
      </c>
    </row>
    <row r="3" spans="1:5" ht="45" x14ac:dyDescent="0.25">
      <c r="A3" s="61" t="s">
        <v>61</v>
      </c>
      <c r="B3" s="61" t="s">
        <v>94</v>
      </c>
      <c r="C3" s="61" t="s">
        <v>62</v>
      </c>
    </row>
    <row r="4" spans="1:5" ht="30" x14ac:dyDescent="0.25">
      <c r="A4" s="61" t="s">
        <v>63</v>
      </c>
      <c r="B4" s="61" t="s">
        <v>103</v>
      </c>
      <c r="C4" s="94" t="s">
        <v>113</v>
      </c>
      <c r="D4" s="61" t="s">
        <v>106</v>
      </c>
      <c r="E4" s="61" t="s">
        <v>108</v>
      </c>
    </row>
    <row r="5" spans="1:5" x14ac:dyDescent="0.25">
      <c r="A5" s="61" t="s">
        <v>64</v>
      </c>
      <c r="B5" s="61" t="s">
        <v>85</v>
      </c>
      <c r="C5" s="61" t="s">
        <v>62</v>
      </c>
    </row>
    <row r="6" spans="1:5" ht="60" x14ac:dyDescent="0.25">
      <c r="A6" s="61" t="s">
        <v>65</v>
      </c>
      <c r="B6" s="61" t="s">
        <v>86</v>
      </c>
      <c r="C6" s="61" t="s">
        <v>62</v>
      </c>
    </row>
    <row r="7" spans="1:5" ht="30" x14ac:dyDescent="0.25">
      <c r="A7" s="61" t="s">
        <v>66</v>
      </c>
      <c r="B7" s="61" t="s">
        <v>70</v>
      </c>
      <c r="C7" s="61" t="s">
        <v>62</v>
      </c>
    </row>
    <row r="8" spans="1:5" ht="30" x14ac:dyDescent="0.25">
      <c r="A8" s="61" t="s">
        <v>67</v>
      </c>
      <c r="B8" s="61" t="s">
        <v>87</v>
      </c>
      <c r="C8" s="94" t="s">
        <v>112</v>
      </c>
      <c r="D8" s="61" t="s">
        <v>107</v>
      </c>
      <c r="E8" s="61" t="s">
        <v>109</v>
      </c>
    </row>
    <row r="9" spans="1:5" ht="67.5" x14ac:dyDescent="0.25">
      <c r="A9" s="61" t="s">
        <v>68</v>
      </c>
      <c r="B9" s="61" t="s">
        <v>84</v>
      </c>
      <c r="C9" s="97" t="s">
        <v>139</v>
      </c>
      <c r="D9" s="61" t="s">
        <v>110</v>
      </c>
      <c r="E9" s="61" t="s">
        <v>111</v>
      </c>
    </row>
    <row r="10" spans="1:5" ht="67.5" x14ac:dyDescent="0.25">
      <c r="A10" s="61" t="s">
        <v>69</v>
      </c>
      <c r="B10" s="61" t="s">
        <v>87</v>
      </c>
      <c r="C10" s="97" t="s">
        <v>140</v>
      </c>
      <c r="D10" s="61" t="s">
        <v>114</v>
      </c>
      <c r="E10" s="61" t="s">
        <v>115</v>
      </c>
    </row>
    <row r="12" spans="1:5" ht="45" x14ac:dyDescent="0.25">
      <c r="A12" s="61" t="s">
        <v>79</v>
      </c>
      <c r="B12" s="61" t="s">
        <v>88</v>
      </c>
      <c r="C12" s="61" t="s">
        <v>62</v>
      </c>
    </row>
    <row r="13" spans="1:5" ht="105" x14ac:dyDescent="0.25">
      <c r="A13" s="61" t="s">
        <v>80</v>
      </c>
      <c r="B13" s="61" t="s">
        <v>89</v>
      </c>
      <c r="C13" s="61" t="s">
        <v>118</v>
      </c>
      <c r="D13" s="61" t="s">
        <v>116</v>
      </c>
      <c r="E13" s="61" t="s">
        <v>117</v>
      </c>
    </row>
    <row r="14" spans="1:5" ht="30" x14ac:dyDescent="0.25">
      <c r="A14" s="61" t="s">
        <v>81</v>
      </c>
      <c r="B14" s="61" t="s">
        <v>85</v>
      </c>
      <c r="C14" s="61" t="s">
        <v>62</v>
      </c>
    </row>
    <row r="15" spans="1:5" ht="60" x14ac:dyDescent="0.25">
      <c r="A15" s="86" t="s">
        <v>90</v>
      </c>
      <c r="B15" s="61" t="s">
        <v>89</v>
      </c>
      <c r="C15" s="61" t="s">
        <v>121</v>
      </c>
      <c r="D15" s="61" t="s">
        <v>119</v>
      </c>
      <c r="E15" s="61" t="s">
        <v>120</v>
      </c>
    </row>
    <row r="16" spans="1:5" ht="60" x14ac:dyDescent="0.25">
      <c r="A16" s="86" t="s">
        <v>82</v>
      </c>
      <c r="B16" s="61" t="s">
        <v>91</v>
      </c>
      <c r="C16" s="94" t="s">
        <v>124</v>
      </c>
      <c r="D16" s="61" t="s">
        <v>122</v>
      </c>
      <c r="E16" s="61" t="s">
        <v>123</v>
      </c>
    </row>
    <row r="17" spans="1:5" x14ac:dyDescent="0.25">
      <c r="A17" s="61" t="s">
        <v>83</v>
      </c>
      <c r="B17" s="61" t="s">
        <v>85</v>
      </c>
      <c r="C17" s="61" t="s">
        <v>62</v>
      </c>
    </row>
    <row r="18" spans="1:5" ht="30" x14ac:dyDescent="0.25">
      <c r="A18" s="86" t="s">
        <v>71</v>
      </c>
      <c r="B18" s="61" t="s">
        <v>70</v>
      </c>
    </row>
    <row r="19" spans="1:5" ht="105" x14ac:dyDescent="0.25">
      <c r="A19" s="86" t="s">
        <v>92</v>
      </c>
      <c r="B19" s="61" t="s">
        <v>89</v>
      </c>
      <c r="C19" s="61" t="s">
        <v>127</v>
      </c>
      <c r="D19" s="61" t="s">
        <v>125</v>
      </c>
      <c r="E19" s="61" t="s">
        <v>126</v>
      </c>
    </row>
    <row r="20" spans="1:5" ht="45" x14ac:dyDescent="0.25">
      <c r="A20" s="86" t="s">
        <v>72</v>
      </c>
      <c r="B20" s="61" t="s">
        <v>87</v>
      </c>
      <c r="C20" s="94" t="s">
        <v>112</v>
      </c>
      <c r="D20" s="61" t="s">
        <v>128</v>
      </c>
      <c r="E20" s="61" t="s">
        <v>129</v>
      </c>
    </row>
    <row r="21" spans="1:5" x14ac:dyDescent="0.25">
      <c r="A21" s="86" t="s">
        <v>73</v>
      </c>
      <c r="B21" s="61" t="s">
        <v>85</v>
      </c>
    </row>
    <row r="22" spans="1:5" ht="60" x14ac:dyDescent="0.25">
      <c r="A22" s="86" t="s">
        <v>74</v>
      </c>
      <c r="B22" s="61" t="s">
        <v>95</v>
      </c>
      <c r="C22" s="61" t="s">
        <v>132</v>
      </c>
      <c r="D22" s="61" t="s">
        <v>130</v>
      </c>
      <c r="E22" s="61" t="s">
        <v>131</v>
      </c>
    </row>
    <row r="23" spans="1:5" x14ac:dyDescent="0.25">
      <c r="A23" s="61" t="s">
        <v>75</v>
      </c>
      <c r="B23" s="61" t="s">
        <v>85</v>
      </c>
    </row>
    <row r="24" spans="1:5" ht="30" x14ac:dyDescent="0.25">
      <c r="A24" s="61" t="s">
        <v>76</v>
      </c>
      <c r="B24" s="61" t="s">
        <v>87</v>
      </c>
      <c r="C24" s="94" t="s">
        <v>112</v>
      </c>
      <c r="D24" s="61" t="s">
        <v>133</v>
      </c>
      <c r="E24" s="61" t="s">
        <v>134</v>
      </c>
    </row>
    <row r="25" spans="1:5" x14ac:dyDescent="0.25">
      <c r="A25" s="61" t="s">
        <v>77</v>
      </c>
      <c r="B25" s="61" t="s">
        <v>85</v>
      </c>
    </row>
    <row r="26" spans="1:5" ht="105" x14ac:dyDescent="0.25">
      <c r="A26" s="61" t="s">
        <v>78</v>
      </c>
      <c r="B26" s="61" t="s">
        <v>91</v>
      </c>
      <c r="C26" s="61" t="s">
        <v>137</v>
      </c>
      <c r="D26" s="61" t="s">
        <v>135</v>
      </c>
      <c r="E26" s="61" t="s">
        <v>136</v>
      </c>
    </row>
    <row r="28" spans="1:5" x14ac:dyDescent="0.25">
      <c r="A28" s="61" t="s">
        <v>96</v>
      </c>
      <c r="B28" s="61" t="s">
        <v>98</v>
      </c>
    </row>
    <row r="29" spans="1:5" x14ac:dyDescent="0.25">
      <c r="A29" s="61" t="s">
        <v>97</v>
      </c>
      <c r="B29" s="61" t="s">
        <v>98</v>
      </c>
    </row>
    <row r="31" spans="1:5" ht="45" x14ac:dyDescent="0.25">
      <c r="A31" s="61" t="s">
        <v>99</v>
      </c>
      <c r="B31" s="61" t="s">
        <v>100</v>
      </c>
    </row>
    <row r="32" spans="1:5" ht="210" x14ac:dyDescent="0.25">
      <c r="A32" s="61" t="s">
        <v>101</v>
      </c>
      <c r="B32" s="61" t="s">
        <v>102</v>
      </c>
    </row>
    <row r="95" spans="2:2" x14ac:dyDescent="0.25">
      <c r="B95" s="61" t="s">
        <v>70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7" customWidth="1"/>
    <col min="2" max="16384" width="9.140625" style="2"/>
  </cols>
  <sheetData>
    <row r="1" spans="1:2" ht="46.5" customHeight="1" x14ac:dyDescent="0.2"/>
    <row r="2" spans="1:2" s="49" customFormat="1" ht="15.75" x14ac:dyDescent="0.25">
      <c r="A2" s="48" t="s">
        <v>13</v>
      </c>
      <c r="B2" s="48"/>
    </row>
    <row r="3" spans="1:2" s="53" customFormat="1" ht="27" customHeight="1" x14ac:dyDescent="0.25">
      <c r="A3" s="54" t="s">
        <v>18</v>
      </c>
      <c r="B3" s="54"/>
    </row>
    <row r="4" spans="1:2" s="50" customFormat="1" ht="26.25" x14ac:dyDescent="0.4">
      <c r="A4" s="51" t="s">
        <v>12</v>
      </c>
    </row>
    <row r="5" spans="1:2" ht="74.099999999999994" customHeight="1" x14ac:dyDescent="0.2">
      <c r="A5" s="52" t="s">
        <v>21</v>
      </c>
    </row>
    <row r="6" spans="1:2" ht="26.25" customHeight="1" x14ac:dyDescent="0.2">
      <c r="A6" s="51" t="s">
        <v>26</v>
      </c>
    </row>
    <row r="7" spans="1:2" s="47" customFormat="1" ht="204.95" customHeight="1" x14ac:dyDescent="0.25">
      <c r="A7" s="56" t="s">
        <v>25</v>
      </c>
    </row>
    <row r="8" spans="1:2" s="50" customFormat="1" ht="26.25" x14ac:dyDescent="0.4">
      <c r="A8" s="51" t="s">
        <v>14</v>
      </c>
    </row>
    <row r="9" spans="1:2" ht="60" x14ac:dyDescent="0.2">
      <c r="A9" s="52" t="s">
        <v>22</v>
      </c>
    </row>
    <row r="10" spans="1:2" s="47" customFormat="1" ht="27.95" customHeight="1" x14ac:dyDescent="0.25">
      <c r="A10" s="55" t="s">
        <v>20</v>
      </c>
    </row>
    <row r="11" spans="1:2" s="50" customFormat="1" ht="26.25" x14ac:dyDescent="0.4">
      <c r="A11" s="51" t="s">
        <v>11</v>
      </c>
    </row>
    <row r="12" spans="1:2" ht="30" x14ac:dyDescent="0.2">
      <c r="A12" s="52" t="s">
        <v>19</v>
      </c>
    </row>
    <row r="13" spans="1:2" s="47" customFormat="1" ht="27.95" customHeight="1" x14ac:dyDescent="0.25">
      <c r="A13" s="55" t="s">
        <v>5</v>
      </c>
    </row>
    <row r="14" spans="1:2" s="50" customFormat="1" ht="26.25" x14ac:dyDescent="0.4">
      <c r="A14" s="51" t="s">
        <v>15</v>
      </c>
    </row>
    <row r="15" spans="1:2" ht="75" customHeight="1" x14ac:dyDescent="0.2">
      <c r="A15" s="52" t="s">
        <v>16</v>
      </c>
    </row>
    <row r="16" spans="1:2" ht="75" x14ac:dyDescent="0.2">
      <c r="A16" s="52" t="s">
        <v>17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ProjectSchedule</vt:lpstr>
      <vt:lpstr>Validation</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2021-06-25T09:44:55Z</dcterms:modified>
</cp:coreProperties>
</file>