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ere\Dropbox\Actuariat automne 2016\Modèle\Dépannag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L3" i="1"/>
  <c r="L4" i="1"/>
  <c r="L5" i="1"/>
  <c r="L6" i="1"/>
  <c r="L7" i="1"/>
  <c r="L8" i="1"/>
  <c r="L2" i="1"/>
  <c r="N2" i="1"/>
  <c r="G8" i="1"/>
  <c r="M3" i="1"/>
  <c r="M4" i="1"/>
  <c r="M5" i="1"/>
  <c r="M6" i="1"/>
  <c r="M7" i="1"/>
  <c r="M8" i="1"/>
  <c r="M2" i="1"/>
  <c r="B14" i="1"/>
  <c r="A14" i="1"/>
  <c r="A13" i="1"/>
  <c r="G6" i="1"/>
  <c r="B13" i="1"/>
  <c r="J4" i="1"/>
  <c r="I2" i="1"/>
  <c r="G4" i="1"/>
  <c r="K3" i="1"/>
  <c r="K4" i="1"/>
  <c r="K5" i="1"/>
  <c r="K6" i="1"/>
  <c r="K7" i="1"/>
  <c r="K8" i="1"/>
  <c r="K2" i="1"/>
  <c r="J5" i="1"/>
  <c r="J8" i="1"/>
  <c r="J2" i="1"/>
  <c r="I3" i="1"/>
  <c r="J3" i="1" s="1"/>
  <c r="I4" i="1"/>
  <c r="I5" i="1"/>
  <c r="I6" i="1"/>
  <c r="J6" i="1" s="1"/>
  <c r="I7" i="1"/>
  <c r="J7" i="1" s="1"/>
  <c r="I8" i="1"/>
  <c r="G7" i="1" l="1"/>
  <c r="G3" i="1"/>
  <c r="G5" i="1" s="1"/>
</calcChain>
</file>

<file path=xl/sharedStrings.xml><?xml version="1.0" encoding="utf-8"?>
<sst xmlns="http://schemas.openxmlformats.org/spreadsheetml/2006/main" count="28" uniqueCount="25">
  <si>
    <t>x</t>
  </si>
  <si>
    <t>y</t>
  </si>
  <si>
    <t>t</t>
  </si>
  <si>
    <t>beta0</t>
  </si>
  <si>
    <t>beta1</t>
  </si>
  <si>
    <t>ychapeau</t>
  </si>
  <si>
    <t>yt-ychaeau</t>
  </si>
  <si>
    <t>s2</t>
  </si>
  <si>
    <t>xt-xbarre</t>
  </si>
  <si>
    <t>xbarre</t>
  </si>
  <si>
    <t>somme xt-xbarre</t>
  </si>
  <si>
    <t>racine variance(beta1)</t>
  </si>
  <si>
    <t>Q1</t>
  </si>
  <si>
    <t>interval de confiance</t>
  </si>
  <si>
    <t>racine variance(beta0)</t>
  </si>
  <si>
    <t>ssr</t>
  </si>
  <si>
    <t>sse</t>
  </si>
  <si>
    <t>ybarre</t>
  </si>
  <si>
    <t>ssr total</t>
  </si>
  <si>
    <t>sst</t>
  </si>
  <si>
    <t>msr</t>
  </si>
  <si>
    <t>mse</t>
  </si>
  <si>
    <t>F</t>
  </si>
  <si>
    <t>tbeta0</t>
  </si>
  <si>
    <t>tbeta1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</si>
</sst>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00"/>
    <numFmt numFmtId="167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F14" sqref="F14"/>
    </sheetView>
  </sheetViews>
  <sheetFormatPr defaultRowHeight="15" x14ac:dyDescent="0.25"/>
  <cols>
    <col min="6" max="6" width="21" bestFit="1" customWidth="1"/>
    <col min="9" max="9" width="14.28515625" customWidth="1"/>
    <col min="10" max="10" width="11.7109375" customWidth="1"/>
  </cols>
  <sheetData>
    <row r="1" spans="1:14" x14ac:dyDescent="0.25">
      <c r="A1" t="s">
        <v>2</v>
      </c>
      <c r="B1" t="s">
        <v>0</v>
      </c>
      <c r="C1" t="s">
        <v>1</v>
      </c>
      <c r="D1" t="s">
        <v>9</v>
      </c>
      <c r="E1">
        <v>20</v>
      </c>
      <c r="F1" t="s">
        <v>3</v>
      </c>
      <c r="G1">
        <v>3.5053000000000001</v>
      </c>
      <c r="I1" t="s">
        <v>5</v>
      </c>
      <c r="J1" t="s">
        <v>6</v>
      </c>
      <c r="K1" t="s">
        <v>8</v>
      </c>
      <c r="L1" t="s">
        <v>15</v>
      </c>
      <c r="M1" t="s">
        <v>16</v>
      </c>
      <c r="N1" t="s">
        <v>19</v>
      </c>
    </row>
    <row r="2" spans="1:14" x14ac:dyDescent="0.25">
      <c r="A2">
        <v>1</v>
      </c>
      <c r="B2">
        <v>2</v>
      </c>
      <c r="C2">
        <v>6</v>
      </c>
      <c r="D2" t="s">
        <v>17</v>
      </c>
      <c r="E2">
        <v>34</v>
      </c>
      <c r="F2" t="s">
        <v>4</v>
      </c>
      <c r="G2">
        <v>1.524735</v>
      </c>
      <c r="I2" s="2">
        <f>$G$1+$G$2*B2</f>
        <v>6.5547699999999995</v>
      </c>
      <c r="J2" s="2">
        <f>(C2-I2)^2</f>
        <v>0.30776975289999947</v>
      </c>
      <c r="K2">
        <f>($E$1-B2)^2</f>
        <v>324</v>
      </c>
      <c r="L2">
        <f>(I2-$E$2)^2</f>
        <v>753.24064975290014</v>
      </c>
      <c r="M2">
        <f>(C2-I2)^2</f>
        <v>0.30776975289999947</v>
      </c>
      <c r="N2">
        <f>(C2-E2)^2</f>
        <v>784</v>
      </c>
    </row>
    <row r="3" spans="1:14" x14ac:dyDescent="0.25">
      <c r="A3">
        <v>2</v>
      </c>
      <c r="B3">
        <v>4</v>
      </c>
      <c r="C3">
        <v>11</v>
      </c>
      <c r="F3" t="s">
        <v>7</v>
      </c>
      <c r="G3">
        <f>SUM(J2:J8)/(7-2)</f>
        <v>3.3229681978799888</v>
      </c>
      <c r="I3" s="2">
        <f t="shared" ref="I3:I8" si="0">$G$1+$G$2*B3</f>
        <v>9.6042400000000008</v>
      </c>
      <c r="J3" s="2">
        <f t="shared" ref="J3:J8" si="1">(C3-I3)^2</f>
        <v>1.9481459775999979</v>
      </c>
      <c r="K3">
        <f t="shared" ref="K3:K8" si="2">($E$1-B3)^2</f>
        <v>256</v>
      </c>
      <c r="L3">
        <f t="shared" ref="L3:L8" si="3">(I3-$E$2)^2</f>
        <v>595.15310597759992</v>
      </c>
      <c r="M3">
        <f t="shared" ref="M3:M8" si="4">(C3-I3)^2</f>
        <v>1.9481459775999979</v>
      </c>
    </row>
    <row r="4" spans="1:14" x14ac:dyDescent="0.25">
      <c r="A4">
        <v>3</v>
      </c>
      <c r="B4">
        <v>8</v>
      </c>
      <c r="C4">
        <v>15</v>
      </c>
      <c r="F4" t="s">
        <v>10</v>
      </c>
      <c r="G4">
        <f>SUM(K2:K8)</f>
        <v>2264</v>
      </c>
      <c r="I4" s="2">
        <f t="shared" si="0"/>
        <v>15.70318</v>
      </c>
      <c r="J4" s="2">
        <f>(C4-I4)^2</f>
        <v>0.49446211239999954</v>
      </c>
      <c r="K4">
        <f t="shared" si="2"/>
        <v>144</v>
      </c>
      <c r="L4">
        <f t="shared" si="3"/>
        <v>334.77362211240001</v>
      </c>
      <c r="M4">
        <f t="shared" si="4"/>
        <v>0.49446211239999954</v>
      </c>
    </row>
    <row r="5" spans="1:14" x14ac:dyDescent="0.25">
      <c r="A5">
        <v>4</v>
      </c>
      <c r="B5">
        <v>10</v>
      </c>
      <c r="C5">
        <v>20</v>
      </c>
      <c r="F5" t="s">
        <v>11</v>
      </c>
      <c r="G5">
        <f>SQRT(G3/G4)</f>
        <v>3.8311122887130136E-2</v>
      </c>
      <c r="I5" s="2">
        <f t="shared" si="0"/>
        <v>18.752649999999999</v>
      </c>
      <c r="J5" s="2">
        <f t="shared" si="1"/>
        <v>1.5558820225000021</v>
      </c>
      <c r="K5">
        <f t="shared" si="2"/>
        <v>100</v>
      </c>
      <c r="L5">
        <f t="shared" si="3"/>
        <v>232.48168202250002</v>
      </c>
      <c r="M5">
        <f t="shared" si="4"/>
        <v>1.5558820225000021</v>
      </c>
    </row>
    <row r="6" spans="1:14" x14ac:dyDescent="0.25">
      <c r="A6">
        <v>5</v>
      </c>
      <c r="B6">
        <v>24</v>
      </c>
      <c r="C6">
        <v>39</v>
      </c>
      <c r="F6" t="s">
        <v>14</v>
      </c>
      <c r="G6">
        <f>SQRT((G3/7)+((G3*20^2) / G4))</f>
        <v>1.0304400017969986</v>
      </c>
      <c r="I6" s="2">
        <f t="shared" si="0"/>
        <v>40.098939999999999</v>
      </c>
      <c r="J6" s="2">
        <f t="shared" si="1"/>
        <v>1.2076691235999977</v>
      </c>
      <c r="K6">
        <f t="shared" si="2"/>
        <v>16</v>
      </c>
      <c r="L6">
        <f t="shared" si="3"/>
        <v>37.197069123599988</v>
      </c>
      <c r="M6">
        <f t="shared" si="4"/>
        <v>1.2076691235999977</v>
      </c>
    </row>
    <row r="7" spans="1:14" x14ac:dyDescent="0.25">
      <c r="A7">
        <v>6</v>
      </c>
      <c r="B7">
        <v>40</v>
      </c>
      <c r="C7">
        <v>62</v>
      </c>
      <c r="F7" t="s">
        <v>18</v>
      </c>
      <c r="G7">
        <f>SUM(L2:L8)</f>
        <v>5263.3852809893997</v>
      </c>
      <c r="I7" s="2">
        <f t="shared" si="0"/>
        <v>64.494699999999995</v>
      </c>
      <c r="J7" s="2">
        <f t="shared" si="1"/>
        <v>6.2235280899999728</v>
      </c>
      <c r="K7">
        <f t="shared" si="2"/>
        <v>400</v>
      </c>
      <c r="L7">
        <f t="shared" si="3"/>
        <v>929.92672808999964</v>
      </c>
      <c r="M7">
        <f t="shared" si="4"/>
        <v>6.2235280899999728</v>
      </c>
    </row>
    <row r="8" spans="1:14" x14ac:dyDescent="0.25">
      <c r="A8">
        <v>7</v>
      </c>
      <c r="B8">
        <v>52</v>
      </c>
      <c r="C8">
        <v>85</v>
      </c>
      <c r="F8" t="s">
        <v>16</v>
      </c>
      <c r="G8">
        <f>SUM(M2:M8)</f>
        <v>16.614840989399944</v>
      </c>
      <c r="I8" s="2">
        <f t="shared" si="0"/>
        <v>82.791520000000006</v>
      </c>
      <c r="J8" s="2">
        <f t="shared" si="1"/>
        <v>4.8773839103999759</v>
      </c>
      <c r="K8">
        <f t="shared" si="2"/>
        <v>1024</v>
      </c>
      <c r="L8">
        <f t="shared" si="3"/>
        <v>2380.6124239104006</v>
      </c>
      <c r="M8">
        <f t="shared" si="4"/>
        <v>4.8773839103999759</v>
      </c>
    </row>
    <row r="9" spans="1:14" x14ac:dyDescent="0.25">
      <c r="F9" t="s">
        <v>20</v>
      </c>
      <c r="G9">
        <f>G7/1</f>
        <v>5263.3852809893997</v>
      </c>
      <c r="I9" s="1"/>
    </row>
    <row r="10" spans="1:14" x14ac:dyDescent="0.25">
      <c r="A10" t="s">
        <v>12</v>
      </c>
      <c r="F10" t="s">
        <v>21</v>
      </c>
      <c r="G10">
        <f>G8/(7-2)</f>
        <v>3.3229681978799888</v>
      </c>
    </row>
    <row r="11" spans="1:14" x14ac:dyDescent="0.25">
      <c r="A11" t="s">
        <v>13</v>
      </c>
      <c r="F11" t="s">
        <v>22</v>
      </c>
      <c r="G11">
        <f>G9/G10</f>
        <v>1583.9409129306059</v>
      </c>
    </row>
    <row r="12" spans="1:14" x14ac:dyDescent="0.25">
      <c r="F12" t="s">
        <v>23</v>
      </c>
      <c r="G12">
        <f>(G1)/(G6)</f>
        <v>3.4017507025028717</v>
      </c>
    </row>
    <row r="13" spans="1:14" x14ac:dyDescent="0.25">
      <c r="A13">
        <f>G2-2.571*G5</f>
        <v>1.4262371030571883</v>
      </c>
      <c r="B13">
        <f>G2+2.571*G5</f>
        <v>1.6232328969428116</v>
      </c>
      <c r="C13" t="s">
        <v>4</v>
      </c>
      <c r="F13" t="s">
        <v>24</v>
      </c>
      <c r="G13">
        <f>(G2)/G5</f>
        <v>39.798755168103007</v>
      </c>
    </row>
    <row r="14" spans="1:14" x14ac:dyDescent="0.25">
      <c r="A14">
        <f>G1-2.571*G6</f>
        <v>0.85603875537991669</v>
      </c>
      <c r="B14">
        <f>G1+2.571*G6</f>
        <v>6.1545612446200835</v>
      </c>
      <c r="C1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Beauchemin</dc:creator>
  <cp:lastModifiedBy>David Beauchemin</cp:lastModifiedBy>
  <dcterms:created xsi:type="dcterms:W3CDTF">2016-11-05T02:44:48Z</dcterms:created>
  <dcterms:modified xsi:type="dcterms:W3CDTF">2016-11-05T05:01:32Z</dcterms:modified>
</cp:coreProperties>
</file>