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Documents\MBC 638\"/>
    </mc:Choice>
  </mc:AlternateContent>
  <xr:revisionPtr revIDLastSave="0" documentId="13_ncr:1_{79540603-8856-45E3-A00A-73C9433F11B7}" xr6:coauthVersionLast="45" xr6:coauthVersionMax="45" xr10:uidLastSave="{00000000-0000-0000-0000-000000000000}"/>
  <bookViews>
    <workbookView xWindow="-108" yWindow="-108" windowWidth="23256" windowHeight="12576" tabRatio="731" activeTab="5" xr2:uid="{00000000-000D-0000-FFFF-FFFF00000000}"/>
  </bookViews>
  <sheets>
    <sheet name="timeseries_questions" sheetId="23" r:id="rId1"/>
    <sheet name="data" sheetId="20" r:id="rId2"/>
    <sheet name="Residuals" sheetId="25" r:id="rId3"/>
    <sheet name="Question 1" sheetId="24" r:id="rId4"/>
    <sheet name="Question 2 &amp; 3 (First Order AR1" sheetId="26" r:id="rId5"/>
    <sheet name="Exponential Smoothing" sheetId="27" r:id="rId6"/>
    <sheet name="Moving Average" sheetId="28" r:id="rId7"/>
  </sheets>
  <definedNames>
    <definedName name="_xlnm.Print_Area" localSheetId="1">data!$A$1:$N$66</definedName>
    <definedName name="_xlnm.Print_Area" localSheetId="5">'Exponential Smoothing'!$A$1:$N$66</definedName>
    <definedName name="_xlnm.Print_Area" localSheetId="6">'Moving Average'!$A$1:$N$66</definedName>
    <definedName name="_xlnm.Print_Area" localSheetId="2">Residuals!$A$1:$N$66</definedName>
    <definedName name="_xlnm.Print_Area" localSheetId="0">timeseries_questions!$A$1:$B$14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7" l="1"/>
  <c r="D6" i="27"/>
  <c r="D5" i="27"/>
  <c r="D33" i="28" l="1"/>
  <c r="D10" i="28"/>
  <c r="D9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E33" i="27"/>
  <c r="D33" i="27"/>
  <c r="D32" i="27"/>
  <c r="E7" i="27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5" i="27"/>
  <c r="D7" i="27"/>
  <c r="D8" i="27" s="1"/>
  <c r="D9" i="27" s="1"/>
  <c r="D10" i="27" s="1"/>
  <c r="D11" i="27" s="1"/>
  <c r="D12" i="27" s="1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G29" i="26"/>
</calcChain>
</file>

<file path=xl/sharedStrings.xml><?xml version="1.0" encoding="utf-8"?>
<sst xmlns="http://schemas.openxmlformats.org/spreadsheetml/2006/main" count="102" uniqueCount="59">
  <si>
    <t>Year (x)</t>
  </si>
  <si>
    <t>Rushing yards/Game (y)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</si>
  <si>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</si>
  <si>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</si>
  <si>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</si>
  <si>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</si>
  <si>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</si>
  <si>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</si>
  <si>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</si>
  <si>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</si>
  <si>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</si>
  <si>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 xml:space="preserve">Rushing yards per game trends downward until about 1995 and then from there on seems to stay pretty level only slightly increasing. </t>
  </si>
  <si>
    <t>Lagged Output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</si>
  <si>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</si>
  <si>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</si>
  <si>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</si>
  <si>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</si>
  <si>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</si>
  <si>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</si>
  <si>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</si>
  <si>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</si>
  <si>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</si>
  <si>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</si>
  <si>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</si>
  <si>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</si>
  <si>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</si>
  <si>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</si>
  <si>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</si>
  <si>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</si>
  <si>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</si>
  <si>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</si>
  <si>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</si>
  <si>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</si>
  <si>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</si>
  <si>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</si>
  <si>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</si>
  <si>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</si>
  <si>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</si>
  <si>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</si>
  <si>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</si>
  <si>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</si>
  <si>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</si>
  <si>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Lagged Residual</t>
  </si>
  <si>
    <t>x</t>
  </si>
  <si>
    <t>y</t>
  </si>
  <si>
    <t>x Input</t>
  </si>
  <si>
    <t>y Output</t>
  </si>
  <si>
    <t xml:space="preserve"> y Predicted = 0.668886x + 37.908352</t>
  </si>
  <si>
    <t>2009 Predicted is based on 2008 data</t>
  </si>
  <si>
    <t xml:space="preserve">2009 Predicted </t>
  </si>
  <si>
    <t>2008 Value</t>
  </si>
  <si>
    <t>dampfact=.8</t>
  </si>
  <si>
    <t>dampfact=.2</t>
  </si>
  <si>
    <t>smoother</t>
  </si>
  <si>
    <t>more weight on most recent value</t>
  </si>
  <si>
    <t>0.8 Dampening Factor</t>
  </si>
  <si>
    <t>0.2 Dampening Factor</t>
  </si>
  <si>
    <t>Moving Average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</si>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</sst>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0" fillId="5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Continuous"/>
    </xf>
    <xf numFmtId="0" fontId="9" fillId="0" borderId="0" xfId="0" applyFont="1"/>
    <xf numFmtId="0" fontId="2" fillId="0" borderId="0" xfId="0" applyFont="1" applyFill="1"/>
    <xf numFmtId="0" fontId="9" fillId="2" borderId="0" xfId="0" applyFont="1" applyFill="1"/>
    <xf numFmtId="0" fontId="0" fillId="2" borderId="0" xfId="0" applyFill="1"/>
    <xf numFmtId="0" fontId="0" fillId="2" borderId="0" xfId="0" applyFont="1" applyFill="1"/>
    <xf numFmtId="0" fontId="8" fillId="0" borderId="0" xfId="0" applyFont="1"/>
    <xf numFmtId="0" fontId="0" fillId="3" borderId="0" xfId="0" applyFill="1"/>
    <xf numFmtId="0" fontId="0" fillId="3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93088363954504E-2"/>
                  <c:y val="-0.47217228054826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Residuals!$E$6:$E$32</c:f>
              <c:numCache>
                <c:formatCode>General</c:formatCode>
                <c:ptCount val="27"/>
                <c:pt idx="0">
                  <c:v>6.9087369197925455</c:v>
                </c:pt>
                <c:pt idx="1">
                  <c:v>-7.1303655763325224</c:v>
                </c:pt>
                <c:pt idx="2">
                  <c:v>12.996927001489951</c:v>
                </c:pt>
                <c:pt idx="3">
                  <c:v>-0.76281134615942392</c:v>
                </c:pt>
                <c:pt idx="4">
                  <c:v>4.1167249913503525</c:v>
                </c:pt>
                <c:pt idx="5">
                  <c:v>-2.7521605840823611</c:v>
                </c:pt>
                <c:pt idx="6">
                  <c:v>6.5949299836005224</c:v>
                </c:pt>
                <c:pt idx="7">
                  <c:v>0.61672499135035252</c:v>
                </c:pt>
                <c:pt idx="8">
                  <c:v>-3.8110610700678507</c:v>
                </c:pt>
                <c:pt idx="9">
                  <c:v>-1.1308590599282269</c:v>
                </c:pt>
                <c:pt idx="10">
                  <c:v>-6.394419254322429</c:v>
                </c:pt>
                <c:pt idx="11">
                  <c:v>0.55267131336044883</c:v>
                </c:pt>
                <c:pt idx="12">
                  <c:v>-1.8202082978511669</c:v>
                </c:pt>
                <c:pt idx="13">
                  <c:v>-7.1857655101348143</c:v>
                </c:pt>
                <c:pt idx="14">
                  <c:v>0.42688226983172228</c:v>
                </c:pt>
                <c:pt idx="15">
                  <c:v>-1.2148829168126412</c:v>
                </c:pt>
                <c:pt idx="16">
                  <c:v>2.1831200652979135</c:v>
                </c:pt>
                <c:pt idx="17">
                  <c:v>-0.79242223643296938</c:v>
                </c:pt>
                <c:pt idx="18">
                  <c:v>-6.7917565638031618</c:v>
                </c:pt>
                <c:pt idx="19">
                  <c:v>3.4553340038797273</c:v>
                </c:pt>
                <c:pt idx="20">
                  <c:v>-1.4248680062598851</c:v>
                </c:pt>
                <c:pt idx="21">
                  <c:v>3.4102404540863063</c:v>
                </c:pt>
                <c:pt idx="22">
                  <c:v>2.3340324797255931</c:v>
                </c:pt>
                <c:pt idx="23">
                  <c:v>-0.16996155605330898</c:v>
                </c:pt>
                <c:pt idx="24">
                  <c:v>-3.4004103079907821</c:v>
                </c:pt>
                <c:pt idx="25">
                  <c:v>4.1420205512833803</c:v>
                </c:pt>
                <c:pt idx="26">
                  <c:v>-5.4686302107936626</c:v>
                </c:pt>
              </c:numCache>
            </c:numRef>
          </c:xVal>
          <c:yVal>
            <c:numRef>
              <c:f>Residuals!$F$6:$F$32</c:f>
              <c:numCache>
                <c:formatCode>General</c:formatCode>
                <c:ptCount val="27"/>
                <c:pt idx="0">
                  <c:v>-7.1303655763325198</c:v>
                </c:pt>
                <c:pt idx="1">
                  <c:v>12.996927001489951</c:v>
                </c:pt>
                <c:pt idx="2">
                  <c:v>-0.76281134615942392</c:v>
                </c:pt>
                <c:pt idx="3">
                  <c:v>4.1167249913503525</c:v>
                </c:pt>
                <c:pt idx="4">
                  <c:v>-2.7521605840823611</c:v>
                </c:pt>
                <c:pt idx="5">
                  <c:v>6.5949299836005224</c:v>
                </c:pt>
                <c:pt idx="6">
                  <c:v>0.61672499135035252</c:v>
                </c:pt>
                <c:pt idx="7">
                  <c:v>-3.8110610700678507</c:v>
                </c:pt>
                <c:pt idx="8">
                  <c:v>-1.1308590599282269</c:v>
                </c:pt>
                <c:pt idx="9">
                  <c:v>-6.394419254322429</c:v>
                </c:pt>
                <c:pt idx="10">
                  <c:v>0.55267131336044883</c:v>
                </c:pt>
                <c:pt idx="11">
                  <c:v>-1.8202082978511669</c:v>
                </c:pt>
                <c:pt idx="12">
                  <c:v>-7.1857655101348143</c:v>
                </c:pt>
                <c:pt idx="13">
                  <c:v>0.42688226983172228</c:v>
                </c:pt>
                <c:pt idx="14">
                  <c:v>-1.2148829168126412</c:v>
                </c:pt>
                <c:pt idx="15">
                  <c:v>2.1831200652979135</c:v>
                </c:pt>
                <c:pt idx="16">
                  <c:v>-0.79242223643296938</c:v>
                </c:pt>
                <c:pt idx="17">
                  <c:v>-6.7917565638031618</c:v>
                </c:pt>
                <c:pt idx="18">
                  <c:v>3.4553340038797273</c:v>
                </c:pt>
                <c:pt idx="19">
                  <c:v>-1.4248680062598851</c:v>
                </c:pt>
                <c:pt idx="20">
                  <c:v>3.4102404540863063</c:v>
                </c:pt>
                <c:pt idx="21">
                  <c:v>2.3340324797255931</c:v>
                </c:pt>
                <c:pt idx="22">
                  <c:v>-0.16996155605330898</c:v>
                </c:pt>
                <c:pt idx="23">
                  <c:v>-3.4004103079907821</c:v>
                </c:pt>
                <c:pt idx="24">
                  <c:v>4.1420205512833803</c:v>
                </c:pt>
                <c:pt idx="25">
                  <c:v>-5.4686302107936626</c:v>
                </c:pt>
                <c:pt idx="26">
                  <c:v>2.5122374719757516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0-49C4-943F-C0ED252B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74607"/>
        <c:axId val="268340527"/>
      </c:scatterChart>
      <c:valAx>
        <c:axId val="198337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40527"/>
        <c:crosses val="autoZero"/>
        <c:crossBetween val="midCat"/>
      </c:valAx>
      <c:valAx>
        <c:axId val="2683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7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Rushing yards/Game (y)</a:t>
            </a:r>
          </a:p>
          <a:p>
            <a:pPr>
              <a:defRPr/>
            </a:pPr>
            <a:r>
              <a:rPr lang="en-US"/>
              <a:t>(Altered Y-Axis to get a better view)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4D46-BBE8-30CF2BFB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81520"/>
        <c:axId val="2011046800"/>
      </c:scatterChart>
      <c:valAx>
        <c:axId val="20114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46800"/>
        <c:crosses val="autoZero"/>
        <c:crossBetween val="midCat"/>
      </c:valAx>
      <c:valAx>
        <c:axId val="201104680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81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A-4CD7-87F5-FDCA553B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81520"/>
        <c:axId val="2011046800"/>
      </c:scatterChart>
      <c:valAx>
        <c:axId val="20114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46800"/>
        <c:crosses val="autoZero"/>
        <c:crossBetween val="midCat"/>
      </c:valAx>
      <c:valAx>
        <c:axId val="201104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  <a:p>
            <a:pPr>
              <a:defRPr/>
            </a:pPr>
            <a:r>
              <a:rPr lang="en-US"/>
              <a:t>.8 Dampening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6-4C05-B7DC-CADE95CF587B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Smoothing'!$D$4:$D$32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128.02000000000001</c:v>
                </c:pt>
                <c:pt idx="3">
                  <c:v>125.97600000000001</c:v>
                </c:pt>
                <c:pt idx="4">
                  <c:v>126.72080000000001</c:v>
                </c:pt>
                <c:pt idx="5">
                  <c:v>126.15664000000001</c:v>
                </c:pt>
                <c:pt idx="6">
                  <c:v>125.90531200000002</c:v>
                </c:pt>
                <c:pt idx="7">
                  <c:v>124.46424960000002</c:v>
                </c:pt>
                <c:pt idx="8">
                  <c:v>124.35139968000001</c:v>
                </c:pt>
                <c:pt idx="9">
                  <c:v>123.76111974400001</c:v>
                </c:pt>
                <c:pt idx="10">
                  <c:v>122.06889579520002</c:v>
                </c:pt>
                <c:pt idx="11">
                  <c:v>120.43511663616002</c:v>
                </c:pt>
                <c:pt idx="12">
                  <c:v>117.88809330892802</c:v>
                </c:pt>
                <c:pt idx="13">
                  <c:v>116.41047464714242</c:v>
                </c:pt>
                <c:pt idx="14">
                  <c:v>115.12837971771394</c:v>
                </c:pt>
                <c:pt idx="15">
                  <c:v>112.96270377417116</c:v>
                </c:pt>
                <c:pt idx="16">
                  <c:v>111.99016301933693</c:v>
                </c:pt>
                <c:pt idx="17">
                  <c:v>111.39213041546955</c:v>
                </c:pt>
                <c:pt idx="18">
                  <c:v>111.71370433237564</c:v>
                </c:pt>
                <c:pt idx="19">
                  <c:v>111.91096346590052</c:v>
                </c:pt>
                <c:pt idx="20">
                  <c:v>110.82877077272042</c:v>
                </c:pt>
                <c:pt idx="21">
                  <c:v>111.18301661817634</c:v>
                </c:pt>
                <c:pt idx="22">
                  <c:v>111.30641329454107</c:v>
                </c:pt>
                <c:pt idx="23">
                  <c:v>112.26513063563286</c:v>
                </c:pt>
                <c:pt idx="24">
                  <c:v>113.39210450850629</c:v>
                </c:pt>
                <c:pt idx="25">
                  <c:v>114.03368360680504</c:v>
                </c:pt>
                <c:pt idx="26">
                  <c:v>113.72694688544404</c:v>
                </c:pt>
                <c:pt idx="27">
                  <c:v>114.44155750835523</c:v>
                </c:pt>
                <c:pt idx="28">
                  <c:v>113.7332460066842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6-4C05-B7DC-CADE95CF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43679"/>
        <c:axId val="505370063"/>
      </c:lineChart>
      <c:catAx>
        <c:axId val="44264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5370063"/>
        <c:crosses val="autoZero"/>
        <c:auto val="1"/>
        <c:lblAlgn val="ctr"/>
        <c:lblOffset val="100"/>
        <c:noMultiLvlLbl val="0"/>
      </c:catAx>
      <c:valAx>
        <c:axId val="50537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643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.2 Dampening Factor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C-4473-B560-72122BE42BEB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Smoothing'!$E$4:$E$32</c:f>
              <c:numCache>
                <c:formatCode>General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129.57999999999998</c:v>
                </c:pt>
                <c:pt idx="3">
                  <c:v>120.15600000000001</c:v>
                </c:pt>
                <c:pt idx="4">
                  <c:v>127.79119999999999</c:v>
                </c:pt>
                <c:pt idx="5">
                  <c:v>124.67824</c:v>
                </c:pt>
                <c:pt idx="6">
                  <c:v>124.85564800000002</c:v>
                </c:pt>
                <c:pt idx="7">
                  <c:v>119.93112960000002</c:v>
                </c:pt>
                <c:pt idx="8">
                  <c:v>123.10622592000001</c:v>
                </c:pt>
                <c:pt idx="9">
                  <c:v>121.74124518400001</c:v>
                </c:pt>
                <c:pt idx="10">
                  <c:v>116.58824903680001</c:v>
                </c:pt>
                <c:pt idx="11">
                  <c:v>114.43764980736</c:v>
                </c:pt>
                <c:pt idx="12">
                  <c:v>109.04752996147201</c:v>
                </c:pt>
                <c:pt idx="13">
                  <c:v>110.20950599229441</c:v>
                </c:pt>
                <c:pt idx="14">
                  <c:v>110.04190119845889</c:v>
                </c:pt>
                <c:pt idx="15">
                  <c:v>105.44838023969177</c:v>
                </c:pt>
                <c:pt idx="16">
                  <c:v>107.56967604793837</c:v>
                </c:pt>
                <c:pt idx="17">
                  <c:v>108.71393520958767</c:v>
                </c:pt>
                <c:pt idx="18">
                  <c:v>112.14278704191754</c:v>
                </c:pt>
                <c:pt idx="19">
                  <c:v>112.58855740838352</c:v>
                </c:pt>
                <c:pt idx="20">
                  <c:v>107.7177114816767</c:v>
                </c:pt>
                <c:pt idx="21">
                  <c:v>111.62354229633536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C-4473-B560-72122BE4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99295"/>
        <c:axId val="505370479"/>
      </c:lineChart>
      <c:catAx>
        <c:axId val="55429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5370479"/>
        <c:crosses val="autoZero"/>
        <c:auto val="1"/>
        <c:lblAlgn val="ctr"/>
        <c:lblOffset val="100"/>
        <c:noMultiLvlLbl val="0"/>
      </c:catAx>
      <c:valAx>
        <c:axId val="50537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299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31F-ACD5-646EB5C99C1B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Average'!$D$5:$D$33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125.8</c:v>
                </c:pt>
                <c:pt idx="5">
                  <c:v>125.28</c:v>
                </c:pt>
                <c:pt idx="6">
                  <c:v>123</c:v>
                </c:pt>
                <c:pt idx="7">
                  <c:v>124.22</c:v>
                </c:pt>
                <c:pt idx="8">
                  <c:v>122.55999999999999</c:v>
                </c:pt>
                <c:pt idx="9">
                  <c:v>120.83999999999999</c:v>
                </c:pt>
                <c:pt idx="10">
                  <c:v>118.64000000000001</c:v>
                </c:pt>
                <c:pt idx="11">
                  <c:v>116.44000000000001</c:v>
                </c:pt>
                <c:pt idx="12">
                  <c:v>113.75999999999999</c:v>
                </c:pt>
                <c:pt idx="13">
                  <c:v>111.47999999999999</c:v>
                </c:pt>
                <c:pt idx="14">
                  <c:v>109.28</c:v>
                </c:pt>
                <c:pt idx="15">
                  <c:v>108.12</c:v>
                </c:pt>
                <c:pt idx="16">
                  <c:v>108.38000000000002</c:v>
                </c:pt>
                <c:pt idx="17">
                  <c:v>108.88000000000002</c:v>
                </c:pt>
                <c:pt idx="18">
                  <c:v>109.42</c:v>
                </c:pt>
                <c:pt idx="19">
                  <c:v>109.85999999999999</c:v>
                </c:pt>
                <c:pt idx="20">
                  <c:v>110.75999999999999</c:v>
                </c:pt>
                <c:pt idx="21">
                  <c:v>111.32000000000001</c:v>
                </c:pt>
                <c:pt idx="22">
                  <c:v>111.94000000000001</c:v>
                </c:pt>
                <c:pt idx="23">
                  <c:v>112.98000000000002</c:v>
                </c:pt>
                <c:pt idx="24">
                  <c:v>115</c:v>
                </c:pt>
                <c:pt idx="25">
                  <c:v>114.98000000000002</c:v>
                </c:pt>
                <c:pt idx="26">
                  <c:v>116.08</c:v>
                </c:pt>
                <c:pt idx="27">
                  <c:v>115.04</c:v>
                </c:pt>
                <c:pt idx="28">
                  <c:v>114.38000000000002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2-431F-ACD5-646EB5C9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10511"/>
        <c:axId val="505409999"/>
      </c:lineChart>
      <c:catAx>
        <c:axId val="55661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5409999"/>
        <c:crosses val="autoZero"/>
        <c:auto val="1"/>
        <c:lblAlgn val="ctr"/>
        <c:lblOffset val="100"/>
        <c:noMultiLvlLbl val="0"/>
      </c:catAx>
      <c:valAx>
        <c:axId val="505409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610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811530</xdr:colOff>
      <xdr:row>7</xdr:row>
      <xdr:rowOff>26670</xdr:rowOff>
    </xdr:from>
    <xdr:to>
      <xdr:col>13</xdr:col>
      <xdr:colOff>506730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EBE0-B3D6-440D-9CA3-8C92700C9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3</xdr:row>
      <xdr:rowOff>53340</xdr:rowOff>
    </xdr:from>
    <xdr:to>
      <xdr:col>17</xdr:col>
      <xdr:colOff>205740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FE95C-B27E-4B5A-96DC-3AD3C3A7B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3</xdr:row>
      <xdr:rowOff>38100</xdr:rowOff>
    </xdr:from>
    <xdr:to>
      <xdr:col>8</xdr:col>
      <xdr:colOff>365760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408D3-54F8-46D1-9A88-3EC7B609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175260</xdr:rowOff>
    </xdr:from>
    <xdr:to>
      <xdr:col>13</xdr:col>
      <xdr:colOff>548640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25472-80EA-46EA-B54C-4AAFB45C6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21</xdr:row>
      <xdr:rowOff>38100</xdr:rowOff>
    </xdr:from>
    <xdr:to>
      <xdr:col>13</xdr:col>
      <xdr:colOff>556260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002C4-A475-477D-8226-2A6FD734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4</xdr:row>
      <xdr:rowOff>175260</xdr:rowOff>
    </xdr:from>
    <xdr:to>
      <xdr:col>13</xdr:col>
      <xdr:colOff>30480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6728D-9641-4179-9D15-3D747F54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A21" sqref="A21"/>
    </sheetView>
  </sheetViews>
  <sheetFormatPr defaultColWidth="9.109375" defaultRowHeight="15" x14ac:dyDescent="0.25"/>
  <cols>
    <col min="1" max="1" width="85.5546875" style="8" customWidth="1"/>
    <col min="2" max="8" width="9.109375" style="8"/>
    <col min="9" max="9" width="5.44140625" style="8" customWidth="1"/>
    <col min="10" max="13" width="9.109375" style="8" hidden="1" customWidth="1"/>
    <col min="14" max="14" width="73.5546875" style="8" customWidth="1"/>
    <col min="15" max="16384" width="9.109375" style="8"/>
  </cols>
  <sheetData>
    <row r="1" spans="1:9" ht="15.6" x14ac:dyDescent="0.3">
      <c r="A1" s="6" t="s">
        <v>2</v>
      </c>
      <c r="B1" s="7"/>
      <c r="C1" s="7"/>
      <c r="D1"/>
      <c r="E1"/>
      <c r="F1"/>
      <c r="G1"/>
      <c r="H1"/>
      <c r="I1"/>
    </row>
    <row r="3" spans="1:9" ht="46.8" x14ac:dyDescent="0.3">
      <c r="A3" s="9" t="s">
        <v>3</v>
      </c>
    </row>
    <row r="4" spans="1:9" ht="15.6" thickBot="1" x14ac:dyDescent="0.3"/>
    <row r="5" spans="1:9" ht="31.2" x14ac:dyDescent="0.3">
      <c r="A5" s="10" t="s">
        <v>4</v>
      </c>
    </row>
    <row r="6" spans="1:9" ht="15.6" x14ac:dyDescent="0.3">
      <c r="A6" s="11"/>
    </row>
    <row r="7" spans="1:9" ht="31.2" x14ac:dyDescent="0.3">
      <c r="A7" s="12" t="s">
        <v>5</v>
      </c>
    </row>
    <row r="8" spans="1:9" ht="15.6" x14ac:dyDescent="0.3">
      <c r="A8" s="11"/>
    </row>
    <row r="9" spans="1:9" ht="31.2" x14ac:dyDescent="0.3">
      <c r="A9" s="12" t="s">
        <v>6</v>
      </c>
    </row>
    <row r="10" spans="1:9" ht="15.6" x14ac:dyDescent="0.3">
      <c r="A10" s="11"/>
    </row>
    <row r="11" spans="1:9" ht="46.8" x14ac:dyDescent="0.3">
      <c r="A11" s="12" t="s">
        <v>9</v>
      </c>
    </row>
    <row r="12" spans="1:9" ht="15.6" x14ac:dyDescent="0.3">
      <c r="A12" s="11"/>
    </row>
    <row r="13" spans="1:9" ht="31.8" thickBot="1" x14ac:dyDescent="0.35">
      <c r="A13" s="13" t="s">
        <v>10</v>
      </c>
    </row>
    <row r="24" spans="1:1" x14ac:dyDescent="0.25">
      <c r="A24" s="8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3"/>
  <sheetViews>
    <sheetView workbookViewId="0"/>
  </sheetViews>
  <sheetFormatPr defaultRowHeight="14.4" x14ac:dyDescent="0.3"/>
  <cols>
    <col min="1" max="1" width="3.6640625" customWidth="1"/>
    <col min="2" max="2" width="12" customWidth="1"/>
    <col min="3" max="3" width="21.44140625" customWidth="1"/>
    <col min="4" max="4" width="12.77734375" bestFit="1" customWidth="1"/>
    <col min="5" max="5" width="12.77734375" customWidth="1"/>
    <col min="6" max="6" width="17" customWidth="1"/>
    <col min="7" max="7" width="14.33203125" customWidth="1"/>
    <col min="9" max="9" width="12.33203125" customWidth="1"/>
    <col min="18" max="19" width="6" customWidth="1"/>
  </cols>
  <sheetData>
    <row r="1" spans="1:3" x14ac:dyDescent="0.3">
      <c r="A1" s="5" t="s">
        <v>8</v>
      </c>
    </row>
    <row r="2" spans="1:3" x14ac:dyDescent="0.3">
      <c r="C2" s="4"/>
    </row>
    <row r="3" spans="1:3" x14ac:dyDescent="0.3">
      <c r="A3" s="1"/>
      <c r="B3" s="3" t="s">
        <v>0</v>
      </c>
      <c r="C3" s="3" t="s">
        <v>1</v>
      </c>
    </row>
    <row r="4" spans="1:3" x14ac:dyDescent="0.3">
      <c r="A4">
        <v>1</v>
      </c>
      <c r="B4" s="2">
        <v>1980</v>
      </c>
      <c r="C4" s="2">
        <v>127.5</v>
      </c>
    </row>
    <row r="5" spans="1:3" x14ac:dyDescent="0.3">
      <c r="A5">
        <v>2</v>
      </c>
      <c r="B5" s="2">
        <v>1981</v>
      </c>
      <c r="C5" s="2">
        <v>130.1</v>
      </c>
    </row>
    <row r="6" spans="1:3" x14ac:dyDescent="0.3">
      <c r="A6">
        <v>3</v>
      </c>
      <c r="B6" s="2">
        <v>1982</v>
      </c>
      <c r="C6" s="2">
        <v>117.8</v>
      </c>
    </row>
    <row r="7" spans="1:3" x14ac:dyDescent="0.3">
      <c r="A7">
        <v>4</v>
      </c>
      <c r="B7" s="2">
        <v>1983</v>
      </c>
      <c r="C7" s="2">
        <v>129.69999999999999</v>
      </c>
    </row>
    <row r="8" spans="1:3" x14ac:dyDescent="0.3">
      <c r="A8">
        <v>5</v>
      </c>
      <c r="B8" s="2">
        <v>1984</v>
      </c>
      <c r="C8" s="2">
        <v>123.9</v>
      </c>
    </row>
    <row r="9" spans="1:3" x14ac:dyDescent="0.3">
      <c r="A9">
        <v>6</v>
      </c>
      <c r="B9" s="2">
        <v>1985</v>
      </c>
      <c r="C9" s="2">
        <v>124.9</v>
      </c>
    </row>
    <row r="10" spans="1:3" x14ac:dyDescent="0.3">
      <c r="A10">
        <v>7</v>
      </c>
      <c r="B10" s="2">
        <v>1986</v>
      </c>
      <c r="C10" s="2">
        <v>118.7</v>
      </c>
    </row>
    <row r="11" spans="1:3" x14ac:dyDescent="0.3">
      <c r="A11">
        <v>8</v>
      </c>
      <c r="B11" s="2">
        <v>1987</v>
      </c>
      <c r="C11" s="2">
        <v>123.9</v>
      </c>
    </row>
    <row r="12" spans="1:3" x14ac:dyDescent="0.3">
      <c r="A12">
        <v>9</v>
      </c>
      <c r="B12" s="2">
        <v>1988</v>
      </c>
      <c r="C12" s="2">
        <v>121.4</v>
      </c>
    </row>
    <row r="13" spans="1:3" x14ac:dyDescent="0.3">
      <c r="A13">
        <v>10</v>
      </c>
      <c r="B13" s="2">
        <v>1989</v>
      </c>
      <c r="C13" s="2">
        <v>115.3</v>
      </c>
    </row>
    <row r="14" spans="1:3" x14ac:dyDescent="0.3">
      <c r="A14">
        <v>11</v>
      </c>
      <c r="B14" s="2">
        <v>1990</v>
      </c>
      <c r="C14" s="2">
        <v>113.9</v>
      </c>
    </row>
    <row r="15" spans="1:3" x14ac:dyDescent="0.3">
      <c r="A15">
        <v>12</v>
      </c>
      <c r="B15" s="2">
        <v>1991</v>
      </c>
      <c r="C15" s="2">
        <v>107.7</v>
      </c>
    </row>
    <row r="16" spans="1:3" x14ac:dyDescent="0.3">
      <c r="A16">
        <v>13</v>
      </c>
      <c r="B16" s="2">
        <v>1992</v>
      </c>
      <c r="C16" s="2">
        <v>110.5</v>
      </c>
    </row>
    <row r="17" spans="1:3" x14ac:dyDescent="0.3">
      <c r="A17">
        <v>14</v>
      </c>
      <c r="B17" s="2">
        <v>1993</v>
      </c>
      <c r="C17" s="2">
        <v>110</v>
      </c>
    </row>
    <row r="18" spans="1:3" x14ac:dyDescent="0.3">
      <c r="A18">
        <v>15</v>
      </c>
      <c r="B18" s="2">
        <v>1994</v>
      </c>
      <c r="C18" s="2">
        <v>104.3</v>
      </c>
    </row>
    <row r="19" spans="1:3" x14ac:dyDescent="0.3">
      <c r="A19">
        <v>16</v>
      </c>
      <c r="B19" s="2">
        <v>1995</v>
      </c>
      <c r="C19" s="2">
        <v>108.10000000000001</v>
      </c>
    </row>
    <row r="20" spans="1:3" x14ac:dyDescent="0.3">
      <c r="A20">
        <v>17</v>
      </c>
      <c r="B20" s="2">
        <v>1996</v>
      </c>
      <c r="C20" s="2">
        <v>109</v>
      </c>
    </row>
    <row r="21" spans="1:3" x14ac:dyDescent="0.3">
      <c r="A21">
        <v>18</v>
      </c>
      <c r="B21" s="2">
        <v>1997</v>
      </c>
      <c r="C21" s="2">
        <v>113</v>
      </c>
    </row>
    <row r="22" spans="1:3" x14ac:dyDescent="0.3">
      <c r="A22">
        <v>19</v>
      </c>
      <c r="B22" s="2">
        <v>1998</v>
      </c>
      <c r="C22" s="2">
        <v>112.7</v>
      </c>
    </row>
    <row r="23" spans="1:3" x14ac:dyDescent="0.3">
      <c r="A23">
        <v>20</v>
      </c>
      <c r="B23" s="2">
        <v>1999</v>
      </c>
      <c r="C23" s="2">
        <v>106.5</v>
      </c>
    </row>
    <row r="24" spans="1:3" x14ac:dyDescent="0.3">
      <c r="A24">
        <v>21</v>
      </c>
      <c r="B24" s="2">
        <v>2000</v>
      </c>
      <c r="C24" s="2">
        <v>112.60000000000001</v>
      </c>
    </row>
    <row r="25" spans="1:3" x14ac:dyDescent="0.3">
      <c r="A25">
        <v>22</v>
      </c>
      <c r="B25" s="2">
        <v>2001</v>
      </c>
      <c r="C25" s="2">
        <v>111.8</v>
      </c>
    </row>
    <row r="26" spans="1:3" x14ac:dyDescent="0.3">
      <c r="A26">
        <v>23</v>
      </c>
      <c r="B26" s="2">
        <v>2002</v>
      </c>
      <c r="C26" s="2">
        <v>116.10000000000001</v>
      </c>
    </row>
    <row r="27" spans="1:3" x14ac:dyDescent="0.3">
      <c r="A27">
        <v>24</v>
      </c>
      <c r="B27" s="2">
        <v>2003</v>
      </c>
      <c r="C27" s="2">
        <v>117.9</v>
      </c>
    </row>
    <row r="28" spans="1:3" x14ac:dyDescent="0.3">
      <c r="A28">
        <v>25</v>
      </c>
      <c r="B28" s="2">
        <v>2004</v>
      </c>
      <c r="C28" s="2">
        <v>116.60000000000001</v>
      </c>
    </row>
    <row r="29" spans="1:3" x14ac:dyDescent="0.3">
      <c r="A29">
        <v>26</v>
      </c>
      <c r="B29" s="2">
        <v>2005</v>
      </c>
      <c r="C29" s="2">
        <v>112.5</v>
      </c>
    </row>
    <row r="30" spans="1:3" x14ac:dyDescent="0.3">
      <c r="A30">
        <v>27</v>
      </c>
      <c r="B30" s="2">
        <v>2006</v>
      </c>
      <c r="C30" s="2">
        <v>117.3</v>
      </c>
    </row>
    <row r="31" spans="1:3" x14ac:dyDescent="0.3">
      <c r="A31">
        <v>28</v>
      </c>
      <c r="B31" s="2">
        <v>2007</v>
      </c>
      <c r="C31" s="2">
        <v>110.9</v>
      </c>
    </row>
    <row r="32" spans="1:3" x14ac:dyDescent="0.3">
      <c r="A32">
        <v>29</v>
      </c>
      <c r="B32" s="2">
        <v>2008</v>
      </c>
      <c r="C32" s="2">
        <v>114.60000000000001</v>
      </c>
    </row>
    <row r="33" spans="1:3" x14ac:dyDescent="0.3">
      <c r="A33">
        <v>30</v>
      </c>
      <c r="B33" s="1"/>
      <c r="C33" s="1"/>
    </row>
  </sheetData>
  <pageMargins left="0.7" right="0.7" top="0.75" bottom="0.75" header="0.3" footer="0.3"/>
  <pageSetup scale="5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7EA6-0F4C-4813-94F9-B9C5A31C1309}">
  <sheetPr>
    <pageSetUpPr fitToPage="1"/>
  </sheetPr>
  <dimension ref="A1:Q56"/>
  <sheetViews>
    <sheetView workbookViewId="0">
      <selection activeCell="G19" sqref="G19"/>
    </sheetView>
  </sheetViews>
  <sheetFormatPr defaultRowHeight="14.4" x14ac:dyDescent="0.3"/>
  <cols>
    <col min="1" max="1" width="3.6640625" customWidth="1"/>
    <col min="2" max="2" width="12" customWidth="1"/>
    <col min="3" max="3" width="21.44140625" customWidth="1"/>
    <col min="4" max="4" width="12.77734375" bestFit="1" customWidth="1"/>
    <col min="5" max="5" width="12.77734375" customWidth="1"/>
    <col min="6" max="6" width="17" customWidth="1"/>
    <col min="7" max="7" width="14.33203125" customWidth="1"/>
    <col min="9" max="9" width="12.33203125" customWidth="1"/>
    <col min="18" max="19" width="6" customWidth="1"/>
  </cols>
  <sheetData>
    <row r="1" spans="1:14" x14ac:dyDescent="0.3">
      <c r="A1" s="5" t="s">
        <v>8</v>
      </c>
    </row>
    <row r="2" spans="1:14" ht="15" thickBot="1" x14ac:dyDescent="0.35">
      <c r="C2" s="4" t="s">
        <v>44</v>
      </c>
      <c r="D2" t="s">
        <v>43</v>
      </c>
      <c r="E2" t="s">
        <v>45</v>
      </c>
      <c r="F2" t="s">
        <v>46</v>
      </c>
    </row>
    <row r="3" spans="1:14" x14ac:dyDescent="0.3">
      <c r="A3" s="1"/>
      <c r="B3" s="3" t="s">
        <v>0</v>
      </c>
      <c r="C3" s="3" t="s">
        <v>1</v>
      </c>
      <c r="D3" t="s">
        <v>12</v>
      </c>
      <c r="E3" t="s">
        <v>42</v>
      </c>
      <c r="F3" s="17" t="s">
        <v>41</v>
      </c>
    </row>
    <row r="4" spans="1:14" x14ac:dyDescent="0.3">
      <c r="A4">
        <v>1</v>
      </c>
      <c r="B4" s="2">
        <v>1980</v>
      </c>
      <c r="C4" s="2">
        <v>127.5</v>
      </c>
      <c r="D4" s="14"/>
      <c r="E4" s="14"/>
    </row>
    <row r="5" spans="1:14" x14ac:dyDescent="0.3">
      <c r="A5">
        <v>2</v>
      </c>
      <c r="B5" s="2">
        <v>1981</v>
      </c>
      <c r="C5" s="2">
        <v>130.1</v>
      </c>
      <c r="D5" s="2">
        <v>127.5</v>
      </c>
      <c r="E5" s="2"/>
      <c r="F5" s="15">
        <v>6.9087369197925455</v>
      </c>
      <c r="I5" t="s">
        <v>13</v>
      </c>
    </row>
    <row r="6" spans="1:14" ht="15" thickBot="1" x14ac:dyDescent="0.35">
      <c r="A6">
        <v>3</v>
      </c>
      <c r="B6" s="2">
        <v>1982</v>
      </c>
      <c r="C6" s="2">
        <v>117.8</v>
      </c>
      <c r="D6" s="2">
        <v>130.1</v>
      </c>
      <c r="E6" s="2">
        <v>6.9087369197925455</v>
      </c>
      <c r="F6" s="15">
        <v>-7.1303655763325198</v>
      </c>
    </row>
    <row r="7" spans="1:14" x14ac:dyDescent="0.3">
      <c r="A7">
        <v>4</v>
      </c>
      <c r="B7" s="2">
        <v>1983</v>
      </c>
      <c r="C7" s="2">
        <v>129.69999999999999</v>
      </c>
      <c r="D7" s="2">
        <v>117.8</v>
      </c>
      <c r="E7" s="2">
        <v>-7.1303655763325224</v>
      </c>
      <c r="F7" s="15">
        <v>12.996927001489951</v>
      </c>
      <c r="I7" s="18" t="s">
        <v>14</v>
      </c>
      <c r="J7" s="18"/>
    </row>
    <row r="8" spans="1:14" x14ac:dyDescent="0.3">
      <c r="A8">
        <v>5</v>
      </c>
      <c r="B8" s="2">
        <v>1984</v>
      </c>
      <c r="C8" s="2">
        <v>123.9</v>
      </c>
      <c r="D8" s="2">
        <v>129.69999999999999</v>
      </c>
      <c r="E8" s="2">
        <v>12.996927001489951</v>
      </c>
      <c r="F8" s="15">
        <v>-0.76281134615942392</v>
      </c>
      <c r="I8" s="15" t="s">
        <v>15</v>
      </c>
      <c r="J8" s="15">
        <v>0.70683597531229692</v>
      </c>
    </row>
    <row r="9" spans="1:14" x14ac:dyDescent="0.3">
      <c r="A9">
        <v>6</v>
      </c>
      <c r="B9" s="2">
        <v>1985</v>
      </c>
      <c r="C9" s="2">
        <v>124.9</v>
      </c>
      <c r="D9" s="2">
        <v>123.9</v>
      </c>
      <c r="E9" s="2">
        <v>-0.76281134615942392</v>
      </c>
      <c r="F9" s="15">
        <v>4.1167249913503525</v>
      </c>
      <c r="I9" s="15" t="s">
        <v>16</v>
      </c>
      <c r="J9" s="15">
        <v>0.49961709599568599</v>
      </c>
    </row>
    <row r="10" spans="1:14" x14ac:dyDescent="0.3">
      <c r="A10">
        <v>7</v>
      </c>
      <c r="B10" s="2">
        <v>1986</v>
      </c>
      <c r="C10" s="2">
        <v>118.7</v>
      </c>
      <c r="D10" s="2">
        <v>124.9</v>
      </c>
      <c r="E10" s="2">
        <v>4.1167249913503525</v>
      </c>
      <c r="F10" s="15">
        <v>-2.7521605840823611</v>
      </c>
      <c r="I10" s="15" t="s">
        <v>17</v>
      </c>
      <c r="J10" s="15">
        <v>0.48037159968782778</v>
      </c>
    </row>
    <row r="11" spans="1:14" x14ac:dyDescent="0.3">
      <c r="A11">
        <v>8</v>
      </c>
      <c r="B11" s="2">
        <v>1987</v>
      </c>
      <c r="C11" s="2">
        <v>123.9</v>
      </c>
      <c r="D11" s="2">
        <v>118.7</v>
      </c>
      <c r="E11" s="2">
        <v>-2.7521605840823611</v>
      </c>
      <c r="F11" s="15">
        <v>6.5949299836005224</v>
      </c>
      <c r="I11" s="15" t="s">
        <v>18</v>
      </c>
      <c r="J11" s="15">
        <v>4.7942587394350857</v>
      </c>
    </row>
    <row r="12" spans="1:14" ht="15" thickBot="1" x14ac:dyDescent="0.35">
      <c r="A12">
        <v>9</v>
      </c>
      <c r="B12" s="2">
        <v>1988</v>
      </c>
      <c r="C12" s="2">
        <v>121.4</v>
      </c>
      <c r="D12" s="2">
        <v>123.9</v>
      </c>
      <c r="E12" s="2">
        <v>6.5949299836005224</v>
      </c>
      <c r="F12" s="15">
        <v>0.61672499135035252</v>
      </c>
      <c r="I12" s="16" t="s">
        <v>19</v>
      </c>
      <c r="J12" s="16">
        <v>28</v>
      </c>
    </row>
    <row r="13" spans="1:14" x14ac:dyDescent="0.3">
      <c r="A13">
        <v>10</v>
      </c>
      <c r="B13" s="2">
        <v>1989</v>
      </c>
      <c r="C13" s="2">
        <v>115.3</v>
      </c>
      <c r="D13" s="2">
        <v>121.4</v>
      </c>
      <c r="E13" s="2">
        <v>0.61672499135035252</v>
      </c>
      <c r="F13" s="15">
        <v>-3.8110610700678507</v>
      </c>
    </row>
    <row r="14" spans="1:14" ht="15" thickBot="1" x14ac:dyDescent="0.35">
      <c r="A14">
        <v>11</v>
      </c>
      <c r="B14" s="2">
        <v>1990</v>
      </c>
      <c r="C14" s="2">
        <v>113.9</v>
      </c>
      <c r="D14" s="2">
        <v>115.3</v>
      </c>
      <c r="E14" s="2">
        <v>-3.8110610700678507</v>
      </c>
      <c r="F14" s="15">
        <v>-1.1308590599282269</v>
      </c>
      <c r="I14" t="s">
        <v>20</v>
      </c>
    </row>
    <row r="15" spans="1:14" x14ac:dyDescent="0.3">
      <c r="A15">
        <v>12</v>
      </c>
      <c r="B15" s="2">
        <v>1991</v>
      </c>
      <c r="C15" s="2">
        <v>107.7</v>
      </c>
      <c r="D15" s="2">
        <v>113.9</v>
      </c>
      <c r="E15" s="2">
        <v>-1.1308590599282269</v>
      </c>
      <c r="F15" s="15">
        <v>-6.394419254322429</v>
      </c>
      <c r="I15" s="17"/>
      <c r="J15" s="17" t="s">
        <v>25</v>
      </c>
      <c r="K15" s="17" t="s">
        <v>26</v>
      </c>
      <c r="L15" s="17" t="s">
        <v>27</v>
      </c>
      <c r="M15" s="17" t="s">
        <v>28</v>
      </c>
      <c r="N15" s="17" t="s">
        <v>29</v>
      </c>
    </row>
    <row r="16" spans="1:14" x14ac:dyDescent="0.3">
      <c r="A16">
        <v>13</v>
      </c>
      <c r="B16" s="2">
        <v>1992</v>
      </c>
      <c r="C16" s="2">
        <v>110.5</v>
      </c>
      <c r="D16" s="2">
        <v>107.7</v>
      </c>
      <c r="E16" s="2">
        <v>-6.394419254322429</v>
      </c>
      <c r="F16" s="15">
        <v>0.55267131336044883</v>
      </c>
      <c r="I16" s="15" t="s">
        <v>21</v>
      </c>
      <c r="J16" s="15">
        <v>1</v>
      </c>
      <c r="K16" s="15">
        <v>596.69323305167904</v>
      </c>
      <c r="L16" s="15">
        <v>596.69323305167904</v>
      </c>
      <c r="M16" s="15">
        <v>25.960208456234234</v>
      </c>
      <c r="N16" s="15">
        <v>2.6150116103923949E-5</v>
      </c>
    </row>
    <row r="17" spans="1:17" x14ac:dyDescent="0.3">
      <c r="A17">
        <v>14</v>
      </c>
      <c r="B17" s="2">
        <v>1993</v>
      </c>
      <c r="C17" s="2">
        <v>110</v>
      </c>
      <c r="D17" s="2">
        <v>110.5</v>
      </c>
      <c r="E17" s="2">
        <v>0.55267131336044883</v>
      </c>
      <c r="F17" s="15">
        <v>-1.8202082978511669</v>
      </c>
      <c r="I17" s="15" t="s">
        <v>22</v>
      </c>
      <c r="J17" s="15">
        <v>26</v>
      </c>
      <c r="K17" s="15">
        <v>597.607838376892</v>
      </c>
      <c r="L17" s="15">
        <v>22.984916860649694</v>
      </c>
      <c r="M17" s="15"/>
      <c r="N17" s="15"/>
    </row>
    <row r="18" spans="1:17" ht="15" thickBot="1" x14ac:dyDescent="0.35">
      <c r="A18">
        <v>15</v>
      </c>
      <c r="B18" s="2">
        <v>1994</v>
      </c>
      <c r="C18" s="2">
        <v>104.3</v>
      </c>
      <c r="D18" s="2">
        <v>110</v>
      </c>
      <c r="E18" s="2">
        <v>-1.8202082978511669</v>
      </c>
      <c r="F18" s="15">
        <v>-7.1857655101348143</v>
      </c>
      <c r="I18" s="16" t="s">
        <v>23</v>
      </c>
      <c r="J18" s="16">
        <v>27</v>
      </c>
      <c r="K18" s="16">
        <v>1194.301071428571</v>
      </c>
      <c r="L18" s="16"/>
      <c r="M18" s="16"/>
      <c r="N18" s="16"/>
    </row>
    <row r="19" spans="1:17" ht="15" thickBot="1" x14ac:dyDescent="0.35">
      <c r="A19">
        <v>16</v>
      </c>
      <c r="B19" s="2">
        <v>1995</v>
      </c>
      <c r="C19" s="2">
        <v>108.10000000000001</v>
      </c>
      <c r="D19" s="2">
        <v>104.3</v>
      </c>
      <c r="E19" s="2">
        <v>-7.1857655101348143</v>
      </c>
      <c r="F19" s="15">
        <v>0.42688226983172228</v>
      </c>
    </row>
    <row r="20" spans="1:17" x14ac:dyDescent="0.3">
      <c r="A20">
        <v>17</v>
      </c>
      <c r="B20" s="2">
        <v>1996</v>
      </c>
      <c r="C20" s="2">
        <v>109</v>
      </c>
      <c r="D20" s="2">
        <v>108.10000000000001</v>
      </c>
      <c r="E20" s="2">
        <v>0.42688226983172228</v>
      </c>
      <c r="F20" s="15">
        <v>-1.2148829168126412</v>
      </c>
      <c r="I20" s="17"/>
      <c r="J20" s="17" t="s">
        <v>30</v>
      </c>
      <c r="K20" s="17" t="s">
        <v>18</v>
      </c>
      <c r="L20" s="17" t="s">
        <v>31</v>
      </c>
      <c r="M20" s="17" t="s">
        <v>32</v>
      </c>
      <c r="N20" s="17" t="s">
        <v>33</v>
      </c>
      <c r="O20" s="17" t="s">
        <v>34</v>
      </c>
      <c r="P20" s="17" t="s">
        <v>35</v>
      </c>
      <c r="Q20" s="17" t="s">
        <v>36</v>
      </c>
    </row>
    <row r="21" spans="1:17" x14ac:dyDescent="0.3">
      <c r="A21">
        <v>18</v>
      </c>
      <c r="B21" s="2">
        <v>1997</v>
      </c>
      <c r="C21" s="2">
        <v>113</v>
      </c>
      <c r="D21" s="2">
        <v>109</v>
      </c>
      <c r="E21" s="2">
        <v>-1.2148829168126412</v>
      </c>
      <c r="F21" s="15">
        <v>2.1831200652979135</v>
      </c>
      <c r="I21" s="15" t="s">
        <v>24</v>
      </c>
      <c r="J21" s="15">
        <v>37.908352212535362</v>
      </c>
      <c r="K21" s="15">
        <v>15.239466815006491</v>
      </c>
      <c r="L21" s="15">
        <v>2.4875117136779705</v>
      </c>
      <c r="M21" s="15">
        <v>1.9603154467406497E-2</v>
      </c>
      <c r="N21" s="15">
        <v>6.5831795450683757</v>
      </c>
      <c r="O21" s="15">
        <v>69.233524880002349</v>
      </c>
      <c r="P21" s="15">
        <v>6.5831795450683757</v>
      </c>
      <c r="Q21" s="15">
        <v>69.233524880002349</v>
      </c>
    </row>
    <row r="22" spans="1:17" ht="15" thickBot="1" x14ac:dyDescent="0.35">
      <c r="A22">
        <v>19</v>
      </c>
      <c r="B22" s="2">
        <v>1998</v>
      </c>
      <c r="C22" s="2">
        <v>112.7</v>
      </c>
      <c r="D22" s="2">
        <v>113</v>
      </c>
      <c r="E22" s="2">
        <v>2.1831200652979135</v>
      </c>
      <c r="F22" s="15">
        <v>-0.79242223643296938</v>
      </c>
      <c r="I22" s="16" t="s">
        <v>37</v>
      </c>
      <c r="J22" s="16">
        <v>0.6688855754327222</v>
      </c>
      <c r="K22" s="16">
        <v>0.13127975052204288</v>
      </c>
      <c r="L22" s="16">
        <v>5.0951161376591063</v>
      </c>
      <c r="M22" s="16">
        <v>2.61501161039238E-5</v>
      </c>
      <c r="N22" s="16">
        <v>0.39903618353697096</v>
      </c>
      <c r="O22" s="16">
        <v>0.9387349673284735</v>
      </c>
      <c r="P22" s="16">
        <v>0.39903618353697096</v>
      </c>
      <c r="Q22" s="16">
        <v>0.9387349673284735</v>
      </c>
    </row>
    <row r="23" spans="1:17" x14ac:dyDescent="0.3">
      <c r="A23">
        <v>20</v>
      </c>
      <c r="B23" s="2">
        <v>1999</v>
      </c>
      <c r="C23" s="2">
        <v>106.5</v>
      </c>
      <c r="D23" s="2">
        <v>112.7</v>
      </c>
      <c r="E23" s="2">
        <v>-0.79242223643296938</v>
      </c>
      <c r="F23" s="15">
        <v>-6.7917565638031618</v>
      </c>
    </row>
    <row r="24" spans="1:17" x14ac:dyDescent="0.3">
      <c r="A24">
        <v>21</v>
      </c>
      <c r="B24" s="2">
        <v>2000</v>
      </c>
      <c r="C24" s="2">
        <v>112.60000000000001</v>
      </c>
      <c r="D24" s="2">
        <v>106.5</v>
      </c>
      <c r="E24" s="2">
        <v>-6.7917565638031618</v>
      </c>
      <c r="F24" s="15">
        <v>3.4553340038797273</v>
      </c>
    </row>
    <row r="25" spans="1:17" x14ac:dyDescent="0.3">
      <c r="A25">
        <v>22</v>
      </c>
      <c r="B25" s="2">
        <v>2001</v>
      </c>
      <c r="C25" s="2">
        <v>111.8</v>
      </c>
      <c r="D25" s="2">
        <v>112.60000000000001</v>
      </c>
      <c r="E25" s="2">
        <v>3.4553340038797273</v>
      </c>
      <c r="F25" s="15">
        <v>-1.4248680062598851</v>
      </c>
    </row>
    <row r="26" spans="1:17" x14ac:dyDescent="0.3">
      <c r="A26">
        <v>23</v>
      </c>
      <c r="B26" s="2">
        <v>2002</v>
      </c>
      <c r="C26" s="2">
        <v>116.10000000000001</v>
      </c>
      <c r="D26" s="2">
        <v>111.8</v>
      </c>
      <c r="E26" s="2">
        <v>-1.4248680062598851</v>
      </c>
      <c r="F26" s="15">
        <v>3.4102404540863063</v>
      </c>
      <c r="I26" t="s">
        <v>38</v>
      </c>
    </row>
    <row r="27" spans="1:17" ht="15" thickBot="1" x14ac:dyDescent="0.35">
      <c r="A27">
        <v>24</v>
      </c>
      <c r="B27" s="2">
        <v>2003</v>
      </c>
      <c r="C27" s="2">
        <v>117.9</v>
      </c>
      <c r="D27" s="2">
        <v>116.10000000000001</v>
      </c>
      <c r="E27" s="2">
        <v>3.4102404540863063</v>
      </c>
      <c r="F27" s="15">
        <v>2.3340324797255931</v>
      </c>
    </row>
    <row r="28" spans="1:17" x14ac:dyDescent="0.3">
      <c r="A28">
        <v>25</v>
      </c>
      <c r="B28" s="2">
        <v>2004</v>
      </c>
      <c r="C28" s="2">
        <v>116.60000000000001</v>
      </c>
      <c r="D28" s="2">
        <v>117.9</v>
      </c>
      <c r="E28" s="2">
        <v>2.3340324797255931</v>
      </c>
      <c r="F28" s="15">
        <v>-0.16996155605330898</v>
      </c>
      <c r="I28" s="17" t="s">
        <v>39</v>
      </c>
      <c r="J28" s="17" t="s">
        <v>40</v>
      </c>
      <c r="K28" s="17" t="s">
        <v>41</v>
      </c>
    </row>
    <row r="29" spans="1:17" x14ac:dyDescent="0.3">
      <c r="A29">
        <v>26</v>
      </c>
      <c r="B29" s="2">
        <v>2005</v>
      </c>
      <c r="C29" s="2">
        <v>112.5</v>
      </c>
      <c r="D29" s="2">
        <v>116.60000000000001</v>
      </c>
      <c r="E29" s="2">
        <v>-0.16996155605330898</v>
      </c>
      <c r="F29" s="15">
        <v>-3.4004103079907821</v>
      </c>
      <c r="I29" s="15">
        <v>1</v>
      </c>
      <c r="J29" s="15">
        <v>123.19126308020745</v>
      </c>
      <c r="K29" s="15">
        <v>6.9087369197925455</v>
      </c>
    </row>
    <row r="30" spans="1:17" x14ac:dyDescent="0.3">
      <c r="A30">
        <v>27</v>
      </c>
      <c r="B30" s="2">
        <v>2006</v>
      </c>
      <c r="C30" s="2">
        <v>117.3</v>
      </c>
      <c r="D30" s="2">
        <v>112.5</v>
      </c>
      <c r="E30" s="2">
        <v>-3.4004103079907821</v>
      </c>
      <c r="F30" s="15">
        <v>4.1420205512833803</v>
      </c>
      <c r="I30" s="15">
        <v>2</v>
      </c>
      <c r="J30" s="15">
        <v>124.93036557633252</v>
      </c>
      <c r="K30" s="15">
        <v>-7.1303655763325224</v>
      </c>
    </row>
    <row r="31" spans="1:17" x14ac:dyDescent="0.3">
      <c r="A31">
        <v>28</v>
      </c>
      <c r="B31" s="2">
        <v>2007</v>
      </c>
      <c r="C31" s="2">
        <v>110.9</v>
      </c>
      <c r="D31" s="2">
        <v>117.3</v>
      </c>
      <c r="E31" s="2">
        <v>4.1420205512833803</v>
      </c>
      <c r="F31" s="15">
        <v>-5.4686302107936626</v>
      </c>
      <c r="I31" s="15">
        <v>3</v>
      </c>
      <c r="J31" s="15">
        <v>116.70307299851004</v>
      </c>
      <c r="K31" s="15">
        <v>12.996927001489951</v>
      </c>
    </row>
    <row r="32" spans="1:17" ht="15" thickBot="1" x14ac:dyDescent="0.35">
      <c r="A32">
        <v>29</v>
      </c>
      <c r="B32" s="2">
        <v>2008</v>
      </c>
      <c r="C32" s="2">
        <v>114.60000000000001</v>
      </c>
      <c r="D32" s="2">
        <v>110.9</v>
      </c>
      <c r="E32" s="2">
        <v>-5.4686302107936626</v>
      </c>
      <c r="F32" s="16">
        <v>2.5122374719757516</v>
      </c>
      <c r="I32" s="15">
        <v>4</v>
      </c>
      <c r="J32" s="15">
        <v>124.66281134615943</v>
      </c>
      <c r="K32" s="15">
        <v>-0.76281134615942392</v>
      </c>
    </row>
    <row r="33" spans="1:11" x14ac:dyDescent="0.3">
      <c r="A33">
        <v>30</v>
      </c>
      <c r="B33" s="1"/>
      <c r="C33" s="1"/>
      <c r="D33" s="2">
        <v>114.60000000000001</v>
      </c>
      <c r="E33" s="2">
        <v>2.5122374719757516</v>
      </c>
      <c r="I33" s="15">
        <v>5</v>
      </c>
      <c r="J33" s="15">
        <v>120.78327500864965</v>
      </c>
      <c r="K33" s="15">
        <v>4.1167249913503525</v>
      </c>
    </row>
    <row r="34" spans="1:11" x14ac:dyDescent="0.3">
      <c r="I34" s="15">
        <v>6</v>
      </c>
      <c r="J34" s="15">
        <v>121.45216058408236</v>
      </c>
      <c r="K34" s="15">
        <v>-2.7521605840823611</v>
      </c>
    </row>
    <row r="35" spans="1:11" x14ac:dyDescent="0.3">
      <c r="I35" s="15">
        <v>7</v>
      </c>
      <c r="J35" s="15">
        <v>117.30507001639948</v>
      </c>
      <c r="K35" s="15">
        <v>6.5949299836005224</v>
      </c>
    </row>
    <row r="36" spans="1:11" x14ac:dyDescent="0.3">
      <c r="I36" s="15">
        <v>8</v>
      </c>
      <c r="J36" s="15">
        <v>120.78327500864965</v>
      </c>
      <c r="K36" s="15">
        <v>0.61672499135035252</v>
      </c>
    </row>
    <row r="37" spans="1:11" x14ac:dyDescent="0.3">
      <c r="I37" s="15">
        <v>9</v>
      </c>
      <c r="J37" s="15">
        <v>119.11106107006785</v>
      </c>
      <c r="K37" s="15">
        <v>-3.8110610700678507</v>
      </c>
    </row>
    <row r="38" spans="1:11" x14ac:dyDescent="0.3">
      <c r="I38" s="15">
        <v>10</v>
      </c>
      <c r="J38" s="15">
        <v>115.03085905992823</v>
      </c>
      <c r="K38" s="15">
        <v>-1.1308590599282269</v>
      </c>
    </row>
    <row r="39" spans="1:11" x14ac:dyDescent="0.3">
      <c r="I39" s="15">
        <v>11</v>
      </c>
      <c r="J39" s="15">
        <v>114.09441925432243</v>
      </c>
      <c r="K39" s="15">
        <v>-6.394419254322429</v>
      </c>
    </row>
    <row r="40" spans="1:11" x14ac:dyDescent="0.3">
      <c r="I40" s="15">
        <v>12</v>
      </c>
      <c r="J40" s="15">
        <v>109.94732868663955</v>
      </c>
      <c r="K40" s="15">
        <v>0.55267131336044883</v>
      </c>
    </row>
    <row r="41" spans="1:11" x14ac:dyDescent="0.3">
      <c r="I41" s="15">
        <v>13</v>
      </c>
      <c r="J41" s="15">
        <v>111.82020829785117</v>
      </c>
      <c r="K41" s="15">
        <v>-1.8202082978511669</v>
      </c>
    </row>
    <row r="42" spans="1:11" x14ac:dyDescent="0.3">
      <c r="I42" s="15">
        <v>14</v>
      </c>
      <c r="J42" s="15">
        <v>111.48576551013481</v>
      </c>
      <c r="K42" s="15">
        <v>-7.1857655101348143</v>
      </c>
    </row>
    <row r="43" spans="1:11" x14ac:dyDescent="0.3">
      <c r="I43" s="15">
        <v>15</v>
      </c>
      <c r="J43" s="15">
        <v>107.67311773016829</v>
      </c>
      <c r="K43" s="15">
        <v>0.42688226983172228</v>
      </c>
    </row>
    <row r="44" spans="1:11" x14ac:dyDescent="0.3">
      <c r="I44" s="15">
        <v>16</v>
      </c>
      <c r="J44" s="15">
        <v>110.21488291681264</v>
      </c>
      <c r="K44" s="15">
        <v>-1.2148829168126412</v>
      </c>
    </row>
    <row r="45" spans="1:11" x14ac:dyDescent="0.3">
      <c r="I45" s="15">
        <v>17</v>
      </c>
      <c r="J45" s="15">
        <v>110.81687993470209</v>
      </c>
      <c r="K45" s="15">
        <v>2.1831200652979135</v>
      </c>
    </row>
    <row r="46" spans="1:11" x14ac:dyDescent="0.3">
      <c r="I46" s="15">
        <v>18</v>
      </c>
      <c r="J46" s="15">
        <v>113.49242223643297</v>
      </c>
      <c r="K46" s="15">
        <v>-0.79242223643296938</v>
      </c>
    </row>
    <row r="47" spans="1:11" x14ac:dyDescent="0.3">
      <c r="I47" s="15">
        <v>19</v>
      </c>
      <c r="J47" s="15">
        <v>113.29175656380316</v>
      </c>
      <c r="K47" s="15">
        <v>-6.7917565638031618</v>
      </c>
    </row>
    <row r="48" spans="1:11" x14ac:dyDescent="0.3">
      <c r="I48" s="15">
        <v>20</v>
      </c>
      <c r="J48" s="15">
        <v>109.14466599612028</v>
      </c>
      <c r="K48" s="15">
        <v>3.4553340038797273</v>
      </c>
    </row>
    <row r="49" spans="9:11" x14ac:dyDescent="0.3">
      <c r="I49" s="15">
        <v>21</v>
      </c>
      <c r="J49" s="15">
        <v>113.22486800625988</v>
      </c>
      <c r="K49" s="15">
        <v>-1.4248680062598851</v>
      </c>
    </row>
    <row r="50" spans="9:11" x14ac:dyDescent="0.3">
      <c r="I50" s="15">
        <v>22</v>
      </c>
      <c r="J50" s="15">
        <v>112.6897595459137</v>
      </c>
      <c r="K50" s="15">
        <v>3.4102404540863063</v>
      </c>
    </row>
    <row r="51" spans="9:11" x14ac:dyDescent="0.3">
      <c r="I51" s="15">
        <v>23</v>
      </c>
      <c r="J51" s="15">
        <v>115.56596752027441</v>
      </c>
      <c r="K51" s="15">
        <v>2.3340324797255931</v>
      </c>
    </row>
    <row r="52" spans="9:11" x14ac:dyDescent="0.3">
      <c r="I52" s="15">
        <v>24</v>
      </c>
      <c r="J52" s="15">
        <v>116.76996155605332</v>
      </c>
      <c r="K52" s="15">
        <v>-0.16996155605330898</v>
      </c>
    </row>
    <row r="53" spans="9:11" x14ac:dyDescent="0.3">
      <c r="I53" s="15">
        <v>25</v>
      </c>
      <c r="J53" s="15">
        <v>115.90041030799078</v>
      </c>
      <c r="K53" s="15">
        <v>-3.4004103079907821</v>
      </c>
    </row>
    <row r="54" spans="9:11" x14ac:dyDescent="0.3">
      <c r="I54" s="15">
        <v>26</v>
      </c>
      <c r="J54" s="15">
        <v>113.15797944871662</v>
      </c>
      <c r="K54" s="15">
        <v>4.1420205512833803</v>
      </c>
    </row>
    <row r="55" spans="9:11" x14ac:dyDescent="0.3">
      <c r="I55" s="15">
        <v>27</v>
      </c>
      <c r="J55" s="15">
        <v>116.36863021079367</v>
      </c>
      <c r="K55" s="15">
        <v>-5.4686302107936626</v>
      </c>
    </row>
    <row r="56" spans="9:11" ht="15" thickBot="1" x14ac:dyDescent="0.35">
      <c r="I56" s="16">
        <v>28</v>
      </c>
      <c r="J56" s="16">
        <v>112.08776252802426</v>
      </c>
      <c r="K56" s="16">
        <v>2.5122374719757516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598-FCAD-47EE-B896-FD0BD17C956B}">
  <dimension ref="C24"/>
  <sheetViews>
    <sheetView workbookViewId="0">
      <selection activeCell="H31" sqref="H31"/>
    </sheetView>
  </sheetViews>
  <sheetFormatPr defaultRowHeight="14.4" x14ac:dyDescent="0.3"/>
  <sheetData>
    <row r="24" spans="3:3" x14ac:dyDescent="0.3">
      <c r="C24" s="19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1B93-9A28-4D45-960D-650042BE2E0E}">
  <dimension ref="A1:O33"/>
  <sheetViews>
    <sheetView topLeftCell="A10" workbookViewId="0">
      <selection activeCell="G29" sqref="G29"/>
    </sheetView>
  </sheetViews>
  <sheetFormatPr defaultRowHeight="14.4" x14ac:dyDescent="0.3"/>
  <cols>
    <col min="3" max="3" width="21.5546875" bestFit="1" customWidth="1"/>
    <col min="4" max="4" width="12.77734375" bestFit="1" customWidth="1"/>
  </cols>
  <sheetData>
    <row r="1" spans="1:12" x14ac:dyDescent="0.3">
      <c r="A1" s="5" t="s">
        <v>8</v>
      </c>
    </row>
    <row r="2" spans="1:12" x14ac:dyDescent="0.3">
      <c r="C2" t="s">
        <v>44</v>
      </c>
      <c r="D2" t="s">
        <v>43</v>
      </c>
    </row>
    <row r="3" spans="1:12" x14ac:dyDescent="0.3">
      <c r="A3" s="1"/>
      <c r="B3" s="3" t="s">
        <v>0</v>
      </c>
      <c r="C3" s="3" t="s">
        <v>1</v>
      </c>
      <c r="D3" s="19" t="s">
        <v>12</v>
      </c>
    </row>
    <row r="4" spans="1:12" x14ac:dyDescent="0.3">
      <c r="A4">
        <v>1</v>
      </c>
      <c r="B4" s="2">
        <v>1980</v>
      </c>
      <c r="C4" s="2">
        <v>127.5</v>
      </c>
      <c r="D4" s="14"/>
      <c r="G4" t="s">
        <v>13</v>
      </c>
    </row>
    <row r="5" spans="1:12" ht="15" thickBot="1" x14ac:dyDescent="0.35">
      <c r="A5">
        <v>2</v>
      </c>
      <c r="B5" s="2">
        <v>1981</v>
      </c>
      <c r="C5" s="2">
        <v>130.1</v>
      </c>
      <c r="D5" s="2">
        <v>127.5</v>
      </c>
    </row>
    <row r="6" spans="1:12" x14ac:dyDescent="0.3">
      <c r="A6">
        <v>3</v>
      </c>
      <c r="B6" s="2">
        <v>1982</v>
      </c>
      <c r="C6" s="2">
        <v>117.8</v>
      </c>
      <c r="D6" s="2">
        <v>130.1</v>
      </c>
      <c r="G6" s="18" t="s">
        <v>14</v>
      </c>
      <c r="H6" s="18"/>
    </row>
    <row r="7" spans="1:12" x14ac:dyDescent="0.3">
      <c r="A7">
        <v>4</v>
      </c>
      <c r="B7" s="2">
        <v>1983</v>
      </c>
      <c r="C7" s="2">
        <v>129.69999999999999</v>
      </c>
      <c r="D7" s="2">
        <v>117.8</v>
      </c>
      <c r="G7" s="15" t="s">
        <v>15</v>
      </c>
      <c r="H7" s="15">
        <v>0.70683597531229692</v>
      </c>
    </row>
    <row r="8" spans="1:12" x14ac:dyDescent="0.3">
      <c r="A8">
        <v>5</v>
      </c>
      <c r="B8" s="2">
        <v>1984</v>
      </c>
      <c r="C8" s="2">
        <v>123.9</v>
      </c>
      <c r="D8" s="2">
        <v>129.69999999999999</v>
      </c>
      <c r="G8" s="15" t="s">
        <v>16</v>
      </c>
      <c r="H8" s="15">
        <v>0.49961709599568599</v>
      </c>
    </row>
    <row r="9" spans="1:12" x14ac:dyDescent="0.3">
      <c r="A9">
        <v>6</v>
      </c>
      <c r="B9" s="2">
        <v>1985</v>
      </c>
      <c r="C9" s="2">
        <v>124.9</v>
      </c>
      <c r="D9" s="2">
        <v>123.9</v>
      </c>
      <c r="G9" s="15" t="s">
        <v>17</v>
      </c>
      <c r="H9" s="15">
        <v>0.48037159968782778</v>
      </c>
    </row>
    <row r="10" spans="1:12" x14ac:dyDescent="0.3">
      <c r="A10">
        <v>7</v>
      </c>
      <c r="B10" s="2">
        <v>1986</v>
      </c>
      <c r="C10" s="2">
        <v>118.7</v>
      </c>
      <c r="D10" s="2">
        <v>124.9</v>
      </c>
      <c r="G10" s="15" t="s">
        <v>18</v>
      </c>
      <c r="H10" s="15">
        <v>4.7942587394350857</v>
      </c>
    </row>
    <row r="11" spans="1:12" ht="15" thickBot="1" x14ac:dyDescent="0.35">
      <c r="A11">
        <v>8</v>
      </c>
      <c r="B11" s="2">
        <v>1987</v>
      </c>
      <c r="C11" s="2">
        <v>123.9</v>
      </c>
      <c r="D11" s="2">
        <v>118.7</v>
      </c>
      <c r="G11" s="16" t="s">
        <v>19</v>
      </c>
      <c r="H11" s="16">
        <v>28</v>
      </c>
    </row>
    <row r="12" spans="1:12" x14ac:dyDescent="0.3">
      <c r="A12">
        <v>9</v>
      </c>
      <c r="B12" s="2">
        <v>1988</v>
      </c>
      <c r="C12" s="2">
        <v>121.4</v>
      </c>
      <c r="D12" s="2">
        <v>123.9</v>
      </c>
    </row>
    <row r="13" spans="1:12" ht="15" thickBot="1" x14ac:dyDescent="0.35">
      <c r="A13">
        <v>10</v>
      </c>
      <c r="B13" s="2">
        <v>1989</v>
      </c>
      <c r="C13" s="2">
        <v>115.3</v>
      </c>
      <c r="D13" s="2">
        <v>121.4</v>
      </c>
      <c r="G13" t="s">
        <v>20</v>
      </c>
    </row>
    <row r="14" spans="1:12" x14ac:dyDescent="0.3">
      <c r="A14">
        <v>11</v>
      </c>
      <c r="B14" s="2">
        <v>1990</v>
      </c>
      <c r="C14" s="2">
        <v>113.9</v>
      </c>
      <c r="D14" s="2">
        <v>115.3</v>
      </c>
      <c r="G14" s="17"/>
      <c r="H14" s="17" t="s">
        <v>25</v>
      </c>
      <c r="I14" s="17" t="s">
        <v>26</v>
      </c>
      <c r="J14" s="17" t="s">
        <v>27</v>
      </c>
      <c r="K14" s="17" t="s">
        <v>28</v>
      </c>
      <c r="L14" s="17" t="s">
        <v>29</v>
      </c>
    </row>
    <row r="15" spans="1:12" x14ac:dyDescent="0.3">
      <c r="A15">
        <v>12</v>
      </c>
      <c r="B15" s="2">
        <v>1991</v>
      </c>
      <c r="C15" s="2">
        <v>107.7</v>
      </c>
      <c r="D15" s="2">
        <v>113.9</v>
      </c>
      <c r="G15" s="15" t="s">
        <v>21</v>
      </c>
      <c r="H15" s="15">
        <v>1</v>
      </c>
      <c r="I15" s="15">
        <v>596.69323305167904</v>
      </c>
      <c r="J15" s="15">
        <v>596.69323305167904</v>
      </c>
      <c r="K15" s="15">
        <v>25.960208456234234</v>
      </c>
      <c r="L15" s="15">
        <v>2.6150116103923949E-5</v>
      </c>
    </row>
    <row r="16" spans="1:12" x14ac:dyDescent="0.3">
      <c r="A16">
        <v>13</v>
      </c>
      <c r="B16" s="2">
        <v>1992</v>
      </c>
      <c r="C16" s="2">
        <v>110.5</v>
      </c>
      <c r="D16" s="2">
        <v>107.7</v>
      </c>
      <c r="G16" s="15" t="s">
        <v>22</v>
      </c>
      <c r="H16" s="15">
        <v>26</v>
      </c>
      <c r="I16" s="15">
        <v>597.607838376892</v>
      </c>
      <c r="J16" s="15">
        <v>22.984916860649694</v>
      </c>
      <c r="K16" s="15"/>
      <c r="L16" s="15"/>
    </row>
    <row r="17" spans="1:15" ht="15" thickBot="1" x14ac:dyDescent="0.35">
      <c r="A17">
        <v>14</v>
      </c>
      <c r="B17" s="2">
        <v>1993</v>
      </c>
      <c r="C17" s="2">
        <v>110</v>
      </c>
      <c r="D17" s="2">
        <v>110.5</v>
      </c>
      <c r="G17" s="16" t="s">
        <v>23</v>
      </c>
      <c r="H17" s="16">
        <v>27</v>
      </c>
      <c r="I17" s="16">
        <v>1194.301071428571</v>
      </c>
      <c r="J17" s="16"/>
      <c r="K17" s="16"/>
      <c r="L17" s="16"/>
    </row>
    <row r="18" spans="1:15" ht="15" thickBot="1" x14ac:dyDescent="0.35">
      <c r="A18">
        <v>15</v>
      </c>
      <c r="B18" s="2">
        <v>1994</v>
      </c>
      <c r="C18" s="2">
        <v>104.3</v>
      </c>
      <c r="D18" s="2">
        <v>110</v>
      </c>
    </row>
    <row r="19" spans="1:15" x14ac:dyDescent="0.3">
      <c r="A19">
        <v>16</v>
      </c>
      <c r="B19" s="2">
        <v>1995</v>
      </c>
      <c r="C19" s="2">
        <v>108.10000000000001</v>
      </c>
      <c r="D19" s="2">
        <v>104.3</v>
      </c>
      <c r="G19" s="17"/>
      <c r="H19" s="17" t="s">
        <v>30</v>
      </c>
      <c r="I19" s="17" t="s">
        <v>18</v>
      </c>
      <c r="J19" s="17" t="s">
        <v>31</v>
      </c>
      <c r="K19" s="17" t="s">
        <v>32</v>
      </c>
      <c r="L19" s="17" t="s">
        <v>33</v>
      </c>
      <c r="M19" s="17" t="s">
        <v>34</v>
      </c>
      <c r="N19" s="17" t="s">
        <v>35</v>
      </c>
      <c r="O19" s="17" t="s">
        <v>36</v>
      </c>
    </row>
    <row r="20" spans="1:15" x14ac:dyDescent="0.3">
      <c r="A20">
        <v>17</v>
      </c>
      <c r="B20" s="2">
        <v>1996</v>
      </c>
      <c r="C20" s="2">
        <v>109</v>
      </c>
      <c r="D20" s="2">
        <v>108.10000000000001</v>
      </c>
      <c r="G20" s="15" t="s">
        <v>24</v>
      </c>
      <c r="H20" s="15">
        <v>37.908352212535398</v>
      </c>
      <c r="I20" s="15">
        <v>15.239466815006491</v>
      </c>
      <c r="J20" s="15">
        <v>2.4875117136779705</v>
      </c>
      <c r="K20" s="15">
        <v>1.9603154467406497E-2</v>
      </c>
      <c r="L20" s="15">
        <v>6.5831795450683757</v>
      </c>
      <c r="M20" s="15">
        <v>69.233524880002349</v>
      </c>
      <c r="N20" s="15">
        <v>6.5831795450683757</v>
      </c>
      <c r="O20" s="15">
        <v>69.233524880002349</v>
      </c>
    </row>
    <row r="21" spans="1:15" ht="15" thickBot="1" x14ac:dyDescent="0.35">
      <c r="A21">
        <v>18</v>
      </c>
      <c r="B21" s="2">
        <v>1997</v>
      </c>
      <c r="C21" s="2">
        <v>113</v>
      </c>
      <c r="D21" s="2">
        <v>109</v>
      </c>
      <c r="G21" s="16" t="s">
        <v>37</v>
      </c>
      <c r="H21" s="16">
        <v>0.66888557543272198</v>
      </c>
      <c r="I21" s="16">
        <v>0.13127975052204288</v>
      </c>
      <c r="J21" s="16">
        <v>5.0951161376591063</v>
      </c>
      <c r="K21" s="16">
        <v>2.61501161039238E-5</v>
      </c>
      <c r="L21" s="16">
        <v>0.39903618353697096</v>
      </c>
      <c r="M21" s="16">
        <v>0.9387349673284735</v>
      </c>
      <c r="N21" s="16">
        <v>0.39903618353697096</v>
      </c>
      <c r="O21" s="16">
        <v>0.9387349673284735</v>
      </c>
    </row>
    <row r="22" spans="1:15" x14ac:dyDescent="0.3">
      <c r="A22">
        <v>19</v>
      </c>
      <c r="B22" s="2">
        <v>1998</v>
      </c>
      <c r="C22" s="2">
        <v>112.7</v>
      </c>
      <c r="D22" s="2">
        <v>113</v>
      </c>
    </row>
    <row r="23" spans="1:15" x14ac:dyDescent="0.3">
      <c r="A23">
        <v>20</v>
      </c>
      <c r="B23" s="2">
        <v>1999</v>
      </c>
      <c r="C23" s="2">
        <v>106.5</v>
      </c>
      <c r="D23" s="2">
        <v>112.7</v>
      </c>
    </row>
    <row r="24" spans="1:15" x14ac:dyDescent="0.3">
      <c r="A24">
        <v>21</v>
      </c>
      <c r="B24" s="2">
        <v>2000</v>
      </c>
      <c r="C24" s="2">
        <v>112.60000000000001</v>
      </c>
      <c r="D24" s="2">
        <v>106.5</v>
      </c>
      <c r="G24" t="s">
        <v>47</v>
      </c>
    </row>
    <row r="25" spans="1:15" x14ac:dyDescent="0.3">
      <c r="A25">
        <v>22</v>
      </c>
      <c r="B25" s="2">
        <v>2001</v>
      </c>
      <c r="C25" s="2">
        <v>111.8</v>
      </c>
      <c r="D25" s="2">
        <v>112.60000000000001</v>
      </c>
    </row>
    <row r="26" spans="1:15" x14ac:dyDescent="0.3">
      <c r="A26">
        <v>23</v>
      </c>
      <c r="B26" s="2">
        <v>2002</v>
      </c>
      <c r="C26" s="2">
        <v>116.10000000000001</v>
      </c>
      <c r="D26" s="2">
        <v>111.8</v>
      </c>
      <c r="G26" s="24" t="s">
        <v>48</v>
      </c>
    </row>
    <row r="27" spans="1:15" x14ac:dyDescent="0.3">
      <c r="A27">
        <v>24</v>
      </c>
      <c r="B27" s="2">
        <v>2003</v>
      </c>
      <c r="C27" s="2">
        <v>117.9</v>
      </c>
      <c r="D27" s="2">
        <v>116.10000000000001</v>
      </c>
      <c r="G27" s="20">
        <v>114.6</v>
      </c>
      <c r="H27" t="s">
        <v>50</v>
      </c>
    </row>
    <row r="28" spans="1:15" x14ac:dyDescent="0.3">
      <c r="A28">
        <v>25</v>
      </c>
      <c r="B28" s="2">
        <v>2004</v>
      </c>
      <c r="C28" s="2">
        <v>116.60000000000001</v>
      </c>
      <c r="D28" s="2">
        <v>117.9</v>
      </c>
    </row>
    <row r="29" spans="1:15" x14ac:dyDescent="0.3">
      <c r="A29">
        <v>26</v>
      </c>
      <c r="B29" s="2">
        <v>2005</v>
      </c>
      <c r="C29" s="2">
        <v>112.5</v>
      </c>
      <c r="D29" s="2">
        <v>116.60000000000001</v>
      </c>
      <c r="G29" s="23">
        <f>0.668886*(114.6)+37.908352</f>
        <v>114.5626876</v>
      </c>
      <c r="H29" s="21" t="s">
        <v>49</v>
      </c>
      <c r="I29" s="22"/>
    </row>
    <row r="30" spans="1:15" x14ac:dyDescent="0.3">
      <c r="A30">
        <v>27</v>
      </c>
      <c r="B30" s="2">
        <v>2006</v>
      </c>
      <c r="C30" s="2">
        <v>117.3</v>
      </c>
      <c r="D30" s="2">
        <v>112.5</v>
      </c>
    </row>
    <row r="31" spans="1:15" x14ac:dyDescent="0.3">
      <c r="A31">
        <v>28</v>
      </c>
      <c r="B31" s="2">
        <v>2007</v>
      </c>
      <c r="C31" s="2">
        <v>110.9</v>
      </c>
      <c r="D31" s="2">
        <v>117.3</v>
      </c>
    </row>
    <row r="32" spans="1:15" x14ac:dyDescent="0.3">
      <c r="A32">
        <v>29</v>
      </c>
      <c r="B32" s="2">
        <v>2008</v>
      </c>
      <c r="C32" s="20">
        <v>114.60000000000001</v>
      </c>
      <c r="D32" s="2">
        <v>110.9</v>
      </c>
    </row>
    <row r="33" spans="1:4" x14ac:dyDescent="0.3">
      <c r="A33">
        <v>30</v>
      </c>
      <c r="B33" s="1">
        <v>2009</v>
      </c>
      <c r="C33" s="1"/>
      <c r="D33" s="2">
        <v>114.60000000000001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ECA9-33CF-4E24-9A61-78DD706265E7}">
  <sheetPr>
    <pageSetUpPr fitToPage="1"/>
  </sheetPr>
  <dimension ref="A1:E34"/>
  <sheetViews>
    <sheetView tabSelected="1" workbookViewId="0">
      <selection activeCell="E7" sqref="E7"/>
    </sheetView>
  </sheetViews>
  <sheetFormatPr defaultRowHeight="14.4" x14ac:dyDescent="0.3"/>
  <cols>
    <col min="1" max="1" width="3.6640625" customWidth="1"/>
    <col min="2" max="2" width="12" customWidth="1"/>
    <col min="3" max="3" width="21.44140625" customWidth="1"/>
    <col min="4" max="4" width="19" bestFit="1" customWidth="1"/>
    <col min="5" max="5" width="20.109375" customWidth="1"/>
    <col min="6" max="6" width="17" customWidth="1"/>
    <col min="7" max="7" width="14.33203125" customWidth="1"/>
    <col min="9" max="9" width="12.33203125" customWidth="1"/>
    <col min="18" max="19" width="6" customWidth="1"/>
  </cols>
  <sheetData>
    <row r="1" spans="1:5" x14ac:dyDescent="0.3">
      <c r="A1" s="5" t="s">
        <v>8</v>
      </c>
    </row>
    <row r="2" spans="1:5" x14ac:dyDescent="0.3">
      <c r="C2" s="4"/>
      <c r="D2" s="25" t="s">
        <v>53</v>
      </c>
      <c r="E2" s="25" t="s">
        <v>54</v>
      </c>
    </row>
    <row r="3" spans="1:5" x14ac:dyDescent="0.3">
      <c r="A3" s="1"/>
      <c r="B3" s="3" t="s">
        <v>0</v>
      </c>
      <c r="C3" s="3" t="s">
        <v>1</v>
      </c>
      <c r="D3" s="26" t="s">
        <v>51</v>
      </c>
      <c r="E3" s="26" t="s">
        <v>52</v>
      </c>
    </row>
    <row r="4" spans="1:5" x14ac:dyDescent="0.3">
      <c r="A4">
        <v>1</v>
      </c>
      <c r="B4" s="2">
        <v>1980</v>
      </c>
      <c r="C4" s="2">
        <v>127.5</v>
      </c>
      <c r="D4" t="e">
        <v>#N/A</v>
      </c>
      <c r="E4" t="e">
        <v>#N/A</v>
      </c>
    </row>
    <row r="5" spans="1:5" x14ac:dyDescent="0.3">
      <c r="A5">
        <v>2</v>
      </c>
      <c r="B5" s="2">
        <v>1981</v>
      </c>
      <c r="C5" s="2">
        <v>130.1</v>
      </c>
      <c r="D5">
        <f>C4</f>
        <v>127.5</v>
      </c>
      <c r="E5">
        <f>C4</f>
        <v>127.5</v>
      </c>
    </row>
    <row r="6" spans="1:5" x14ac:dyDescent="0.3">
      <c r="A6">
        <v>3</v>
      </c>
      <c r="B6" s="2">
        <v>1982</v>
      </c>
      <c r="C6" s="2">
        <v>117.8</v>
      </c>
      <c r="D6">
        <f>0.2*C5+0.8*D5</f>
        <v>128.02000000000001</v>
      </c>
      <c r="E6">
        <f>0.8*C5+0.2*E5</f>
        <v>129.57999999999998</v>
      </c>
    </row>
    <row r="7" spans="1:5" x14ac:dyDescent="0.3">
      <c r="A7">
        <v>4</v>
      </c>
      <c r="B7" s="2">
        <v>1983</v>
      </c>
      <c r="C7" s="2">
        <v>129.69999999999999</v>
      </c>
      <c r="D7">
        <f t="shared" ref="D6:D31" si="0">0.2*C6+0.8*D6</f>
        <v>125.97600000000001</v>
      </c>
      <c r="E7">
        <f t="shared" ref="E6:E33" si="1">0.8*C6+0.2*E6</f>
        <v>120.15600000000001</v>
      </c>
    </row>
    <row r="8" spans="1:5" x14ac:dyDescent="0.3">
      <c r="A8">
        <v>5</v>
      </c>
      <c r="B8" s="2">
        <v>1984</v>
      </c>
      <c r="C8" s="2">
        <v>123.9</v>
      </c>
      <c r="D8">
        <f t="shared" si="0"/>
        <v>126.72080000000001</v>
      </c>
      <c r="E8">
        <f t="shared" si="1"/>
        <v>127.79119999999999</v>
      </c>
    </row>
    <row r="9" spans="1:5" x14ac:dyDescent="0.3">
      <c r="A9">
        <v>6</v>
      </c>
      <c r="B9" s="2">
        <v>1985</v>
      </c>
      <c r="C9" s="2">
        <v>124.9</v>
      </c>
      <c r="D9">
        <f t="shared" si="0"/>
        <v>126.15664000000001</v>
      </c>
      <c r="E9">
        <f t="shared" si="1"/>
        <v>124.67824</v>
      </c>
    </row>
    <row r="10" spans="1:5" x14ac:dyDescent="0.3">
      <c r="A10">
        <v>7</v>
      </c>
      <c r="B10" s="2">
        <v>1986</v>
      </c>
      <c r="C10" s="2">
        <v>118.7</v>
      </c>
      <c r="D10">
        <f t="shared" si="0"/>
        <v>125.90531200000002</v>
      </c>
      <c r="E10">
        <f t="shared" si="1"/>
        <v>124.85564800000002</v>
      </c>
    </row>
    <row r="11" spans="1:5" x14ac:dyDescent="0.3">
      <c r="A11">
        <v>8</v>
      </c>
      <c r="B11" s="2">
        <v>1987</v>
      </c>
      <c r="C11" s="2">
        <v>123.9</v>
      </c>
      <c r="D11">
        <f t="shared" si="0"/>
        <v>124.46424960000002</v>
      </c>
      <c r="E11">
        <f t="shared" si="1"/>
        <v>119.93112960000002</v>
      </c>
    </row>
    <row r="12" spans="1:5" x14ac:dyDescent="0.3">
      <c r="A12">
        <v>9</v>
      </c>
      <c r="B12" s="2">
        <v>1988</v>
      </c>
      <c r="C12" s="2">
        <v>121.4</v>
      </c>
      <c r="D12">
        <f t="shared" si="0"/>
        <v>124.35139968000001</v>
      </c>
      <c r="E12">
        <f t="shared" si="1"/>
        <v>123.10622592000001</v>
      </c>
    </row>
    <row r="13" spans="1:5" x14ac:dyDescent="0.3">
      <c r="A13">
        <v>10</v>
      </c>
      <c r="B13" s="2">
        <v>1989</v>
      </c>
      <c r="C13" s="2">
        <v>115.3</v>
      </c>
      <c r="D13">
        <f t="shared" si="0"/>
        <v>123.76111974400001</v>
      </c>
      <c r="E13">
        <f t="shared" si="1"/>
        <v>121.74124518400001</v>
      </c>
    </row>
    <row r="14" spans="1:5" x14ac:dyDescent="0.3">
      <c r="A14">
        <v>11</v>
      </c>
      <c r="B14" s="2">
        <v>1990</v>
      </c>
      <c r="C14" s="2">
        <v>113.9</v>
      </c>
      <c r="D14">
        <f t="shared" si="0"/>
        <v>122.06889579520002</v>
      </c>
      <c r="E14">
        <f t="shared" si="1"/>
        <v>116.58824903680001</v>
      </c>
    </row>
    <row r="15" spans="1:5" x14ac:dyDescent="0.3">
      <c r="A15">
        <v>12</v>
      </c>
      <c r="B15" s="2">
        <v>1991</v>
      </c>
      <c r="C15" s="2">
        <v>107.7</v>
      </c>
      <c r="D15">
        <f t="shared" si="0"/>
        <v>120.43511663616002</v>
      </c>
      <c r="E15">
        <f t="shared" si="1"/>
        <v>114.43764980736</v>
      </c>
    </row>
    <row r="16" spans="1:5" x14ac:dyDescent="0.3">
      <c r="A16">
        <v>13</v>
      </c>
      <c r="B16" s="2">
        <v>1992</v>
      </c>
      <c r="C16" s="2">
        <v>110.5</v>
      </c>
      <c r="D16">
        <f t="shared" si="0"/>
        <v>117.88809330892802</v>
      </c>
      <c r="E16">
        <f t="shared" si="1"/>
        <v>109.04752996147201</v>
      </c>
    </row>
    <row r="17" spans="1:5" x14ac:dyDescent="0.3">
      <c r="A17">
        <v>14</v>
      </c>
      <c r="B17" s="2">
        <v>1993</v>
      </c>
      <c r="C17" s="2">
        <v>110</v>
      </c>
      <c r="D17">
        <f t="shared" si="0"/>
        <v>116.41047464714242</v>
      </c>
      <c r="E17">
        <f t="shared" si="1"/>
        <v>110.20950599229441</v>
      </c>
    </row>
    <row r="18" spans="1:5" x14ac:dyDescent="0.3">
      <c r="A18">
        <v>15</v>
      </c>
      <c r="B18" s="2">
        <v>1994</v>
      </c>
      <c r="C18" s="2">
        <v>104.3</v>
      </c>
      <c r="D18">
        <f t="shared" si="0"/>
        <v>115.12837971771394</v>
      </c>
      <c r="E18">
        <f t="shared" si="1"/>
        <v>110.04190119845889</v>
      </c>
    </row>
    <row r="19" spans="1:5" x14ac:dyDescent="0.3">
      <c r="A19">
        <v>16</v>
      </c>
      <c r="B19" s="2">
        <v>1995</v>
      </c>
      <c r="C19" s="2">
        <v>108.10000000000001</v>
      </c>
      <c r="D19">
        <f t="shared" si="0"/>
        <v>112.96270377417116</v>
      </c>
      <c r="E19">
        <f t="shared" si="1"/>
        <v>105.44838023969177</v>
      </c>
    </row>
    <row r="20" spans="1:5" x14ac:dyDescent="0.3">
      <c r="A20">
        <v>17</v>
      </c>
      <c r="B20" s="2">
        <v>1996</v>
      </c>
      <c r="C20" s="2">
        <v>109</v>
      </c>
      <c r="D20">
        <f t="shared" si="0"/>
        <v>111.99016301933693</v>
      </c>
      <c r="E20">
        <f t="shared" si="1"/>
        <v>107.56967604793837</v>
      </c>
    </row>
    <row r="21" spans="1:5" x14ac:dyDescent="0.3">
      <c r="A21">
        <v>18</v>
      </c>
      <c r="B21" s="2">
        <v>1997</v>
      </c>
      <c r="C21" s="2">
        <v>113</v>
      </c>
      <c r="D21">
        <f t="shared" si="0"/>
        <v>111.39213041546955</v>
      </c>
      <c r="E21">
        <f t="shared" si="1"/>
        <v>108.71393520958767</v>
      </c>
    </row>
    <row r="22" spans="1:5" x14ac:dyDescent="0.3">
      <c r="A22">
        <v>19</v>
      </c>
      <c r="B22" s="2">
        <v>1998</v>
      </c>
      <c r="C22" s="2">
        <v>112.7</v>
      </c>
      <c r="D22">
        <f t="shared" si="0"/>
        <v>111.71370433237564</v>
      </c>
      <c r="E22">
        <f t="shared" si="1"/>
        <v>112.14278704191754</v>
      </c>
    </row>
    <row r="23" spans="1:5" x14ac:dyDescent="0.3">
      <c r="A23">
        <v>20</v>
      </c>
      <c r="B23" s="2">
        <v>1999</v>
      </c>
      <c r="C23" s="2">
        <v>106.5</v>
      </c>
      <c r="D23">
        <f t="shared" si="0"/>
        <v>111.91096346590052</v>
      </c>
      <c r="E23">
        <f t="shared" si="1"/>
        <v>112.58855740838352</v>
      </c>
    </row>
    <row r="24" spans="1:5" x14ac:dyDescent="0.3">
      <c r="A24">
        <v>21</v>
      </c>
      <c r="B24" s="2">
        <v>2000</v>
      </c>
      <c r="C24" s="2">
        <v>112.60000000000001</v>
      </c>
      <c r="D24">
        <f t="shared" si="0"/>
        <v>110.82877077272042</v>
      </c>
      <c r="E24">
        <f t="shared" si="1"/>
        <v>107.7177114816767</v>
      </c>
    </row>
    <row r="25" spans="1:5" x14ac:dyDescent="0.3">
      <c r="A25">
        <v>22</v>
      </c>
      <c r="B25" s="2">
        <v>2001</v>
      </c>
      <c r="C25" s="2">
        <v>111.8</v>
      </c>
      <c r="D25">
        <f t="shared" si="0"/>
        <v>111.18301661817634</v>
      </c>
      <c r="E25">
        <f t="shared" si="1"/>
        <v>111.62354229633536</v>
      </c>
    </row>
    <row r="26" spans="1:5" x14ac:dyDescent="0.3">
      <c r="A26">
        <v>23</v>
      </c>
      <c r="B26" s="2">
        <v>2002</v>
      </c>
      <c r="C26" s="2">
        <v>116.10000000000001</v>
      </c>
      <c r="D26">
        <f t="shared" si="0"/>
        <v>111.30641329454107</v>
      </c>
      <c r="E26">
        <f t="shared" si="1"/>
        <v>111.76470845926707</v>
      </c>
    </row>
    <row r="27" spans="1:5" x14ac:dyDescent="0.3">
      <c r="A27">
        <v>24</v>
      </c>
      <c r="B27" s="2">
        <v>2003</v>
      </c>
      <c r="C27" s="2">
        <v>117.9</v>
      </c>
      <c r="D27">
        <f t="shared" si="0"/>
        <v>112.26513063563286</v>
      </c>
      <c r="E27">
        <f t="shared" si="1"/>
        <v>115.23294169185343</v>
      </c>
    </row>
    <row r="28" spans="1:5" x14ac:dyDescent="0.3">
      <c r="A28">
        <v>25</v>
      </c>
      <c r="B28" s="2">
        <v>2004</v>
      </c>
      <c r="C28" s="2">
        <v>116.60000000000001</v>
      </c>
      <c r="D28">
        <f t="shared" si="0"/>
        <v>113.39210450850629</v>
      </c>
      <c r="E28">
        <f t="shared" si="1"/>
        <v>117.36658833837069</v>
      </c>
    </row>
    <row r="29" spans="1:5" x14ac:dyDescent="0.3">
      <c r="A29">
        <v>26</v>
      </c>
      <c r="B29" s="2">
        <v>2005</v>
      </c>
      <c r="C29" s="2">
        <v>112.5</v>
      </c>
      <c r="D29">
        <f t="shared" si="0"/>
        <v>114.03368360680504</v>
      </c>
      <c r="E29">
        <f t="shared" si="1"/>
        <v>116.75331766767415</v>
      </c>
    </row>
    <row r="30" spans="1:5" x14ac:dyDescent="0.3">
      <c r="A30">
        <v>27</v>
      </c>
      <c r="B30" s="2">
        <v>2006</v>
      </c>
      <c r="C30" s="2">
        <v>117.3</v>
      </c>
      <c r="D30">
        <f t="shared" si="0"/>
        <v>113.72694688544404</v>
      </c>
      <c r="E30">
        <f t="shared" si="1"/>
        <v>113.35066353353483</v>
      </c>
    </row>
    <row r="31" spans="1:5" x14ac:dyDescent="0.3">
      <c r="A31">
        <v>28</v>
      </c>
      <c r="B31" s="2">
        <v>2007</v>
      </c>
      <c r="C31" s="2">
        <v>110.9</v>
      </c>
      <c r="D31">
        <f t="shared" si="0"/>
        <v>114.44155750835523</v>
      </c>
      <c r="E31">
        <f t="shared" si="1"/>
        <v>116.51013270670697</v>
      </c>
    </row>
    <row r="32" spans="1:5" x14ac:dyDescent="0.3">
      <c r="A32">
        <v>29</v>
      </c>
      <c r="B32" s="2">
        <v>2008</v>
      </c>
      <c r="C32" s="2">
        <v>114.60000000000001</v>
      </c>
      <c r="D32">
        <f>0.2*C31+0.8*D31</f>
        <v>113.7332460066842</v>
      </c>
      <c r="E32">
        <f t="shared" si="1"/>
        <v>112.0220265413414</v>
      </c>
    </row>
    <row r="33" spans="1:5" x14ac:dyDescent="0.3">
      <c r="A33">
        <v>30</v>
      </c>
      <c r="B33" s="1">
        <v>2009</v>
      </c>
      <c r="C33" s="1"/>
      <c r="D33" s="22">
        <f>0.2*C32+0.8*D32</f>
        <v>113.90659680534736</v>
      </c>
      <c r="E33" s="22">
        <f t="shared" si="1"/>
        <v>114.08440530826829</v>
      </c>
    </row>
    <row r="34" spans="1:5" x14ac:dyDescent="0.3">
      <c r="D34" s="19" t="s">
        <v>55</v>
      </c>
      <c r="E34" s="19" t="s">
        <v>56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E5C4-62A2-459D-96C7-85A86FE9F075}">
  <sheetPr>
    <pageSetUpPr fitToPage="1"/>
  </sheetPr>
  <dimension ref="A1:D33"/>
  <sheetViews>
    <sheetView topLeftCell="A7" workbookViewId="0">
      <selection activeCell="D33" sqref="D33"/>
    </sheetView>
  </sheetViews>
  <sheetFormatPr defaultRowHeight="14.4" x14ac:dyDescent="0.3"/>
  <cols>
    <col min="1" max="1" width="3.6640625" customWidth="1"/>
    <col min="2" max="2" width="12" customWidth="1"/>
    <col min="3" max="3" width="21.44140625" customWidth="1"/>
    <col min="4" max="4" width="14.88671875" bestFit="1" customWidth="1"/>
    <col min="5" max="5" width="12.77734375" customWidth="1"/>
    <col min="6" max="6" width="17" customWidth="1"/>
    <col min="7" max="7" width="14.33203125" customWidth="1"/>
    <col min="9" max="9" width="12.33203125" customWidth="1"/>
    <col min="18" max="19" width="6" customWidth="1"/>
  </cols>
  <sheetData>
    <row r="1" spans="1:4" x14ac:dyDescent="0.3">
      <c r="A1" s="5" t="s">
        <v>8</v>
      </c>
    </row>
    <row r="2" spans="1:4" x14ac:dyDescent="0.3">
      <c r="C2" s="4"/>
      <c r="D2" s="4" t="s">
        <v>58</v>
      </c>
    </row>
    <row r="3" spans="1:4" x14ac:dyDescent="0.3">
      <c r="A3" s="1"/>
      <c r="B3" s="3" t="s">
        <v>0</v>
      </c>
      <c r="C3" s="3" t="s">
        <v>1</v>
      </c>
      <c r="D3" s="3" t="s">
        <v>57</v>
      </c>
    </row>
    <row r="4" spans="1:4" x14ac:dyDescent="0.3">
      <c r="A4">
        <v>1</v>
      </c>
      <c r="B4" s="2">
        <v>1980</v>
      </c>
      <c r="C4" s="2">
        <v>127.5</v>
      </c>
      <c r="D4" s="27"/>
    </row>
    <row r="5" spans="1:4" x14ac:dyDescent="0.3">
      <c r="A5">
        <v>2</v>
      </c>
      <c r="B5" s="2">
        <v>1981</v>
      </c>
      <c r="C5" s="2">
        <v>130.1</v>
      </c>
      <c r="D5" t="e">
        <v>#N/A</v>
      </c>
    </row>
    <row r="6" spans="1:4" x14ac:dyDescent="0.3">
      <c r="A6">
        <v>3</v>
      </c>
      <c r="B6" s="2">
        <v>1982</v>
      </c>
      <c r="C6" s="2">
        <v>117.8</v>
      </c>
      <c r="D6" t="e">
        <v>#N/A</v>
      </c>
    </row>
    <row r="7" spans="1:4" x14ac:dyDescent="0.3">
      <c r="A7">
        <v>4</v>
      </c>
      <c r="B7" s="2">
        <v>1983</v>
      </c>
      <c r="C7" s="2">
        <v>129.69999999999999</v>
      </c>
      <c r="D7" t="e">
        <v>#N/A</v>
      </c>
    </row>
    <row r="8" spans="1:4" x14ac:dyDescent="0.3">
      <c r="A8">
        <v>5</v>
      </c>
      <c r="B8" s="2">
        <v>1984</v>
      </c>
      <c r="C8" s="2">
        <v>123.9</v>
      </c>
      <c r="D8" t="e">
        <v>#N/A</v>
      </c>
    </row>
    <row r="9" spans="1:4" x14ac:dyDescent="0.3">
      <c r="A9">
        <v>6</v>
      </c>
      <c r="B9" s="2">
        <v>1985</v>
      </c>
      <c r="C9" s="2">
        <v>124.9</v>
      </c>
      <c r="D9">
        <f>AVERAGE(C4:C8)</f>
        <v>125.8</v>
      </c>
    </row>
    <row r="10" spans="1:4" x14ac:dyDescent="0.3">
      <c r="A10">
        <v>7</v>
      </c>
      <c r="B10" s="2">
        <v>1986</v>
      </c>
      <c r="C10" s="2">
        <v>118.7</v>
      </c>
      <c r="D10">
        <f>AVERAGE(C5:C9)</f>
        <v>125.28</v>
      </c>
    </row>
    <row r="11" spans="1:4" x14ac:dyDescent="0.3">
      <c r="A11">
        <v>8</v>
      </c>
      <c r="B11" s="2">
        <v>1987</v>
      </c>
      <c r="C11" s="2">
        <v>123.9</v>
      </c>
      <c r="D11">
        <f t="shared" ref="D11:D32" si="0">AVERAGE(C6:C10)</f>
        <v>123</v>
      </c>
    </row>
    <row r="12" spans="1:4" x14ac:dyDescent="0.3">
      <c r="A12">
        <v>9</v>
      </c>
      <c r="B12" s="2">
        <v>1988</v>
      </c>
      <c r="C12" s="2">
        <v>121.4</v>
      </c>
      <c r="D12">
        <f t="shared" si="0"/>
        <v>124.22</v>
      </c>
    </row>
    <row r="13" spans="1:4" x14ac:dyDescent="0.3">
      <c r="A13">
        <v>10</v>
      </c>
      <c r="B13" s="2">
        <v>1989</v>
      </c>
      <c r="C13" s="2">
        <v>115.3</v>
      </c>
      <c r="D13">
        <f t="shared" si="0"/>
        <v>122.55999999999999</v>
      </c>
    </row>
    <row r="14" spans="1:4" x14ac:dyDescent="0.3">
      <c r="A14">
        <v>11</v>
      </c>
      <c r="B14" s="2">
        <v>1990</v>
      </c>
      <c r="C14" s="2">
        <v>113.9</v>
      </c>
      <c r="D14">
        <f t="shared" si="0"/>
        <v>120.83999999999999</v>
      </c>
    </row>
    <row r="15" spans="1:4" x14ac:dyDescent="0.3">
      <c r="A15">
        <v>12</v>
      </c>
      <c r="B15" s="2">
        <v>1991</v>
      </c>
      <c r="C15" s="2">
        <v>107.7</v>
      </c>
      <c r="D15">
        <f t="shared" si="0"/>
        <v>118.64000000000001</v>
      </c>
    </row>
    <row r="16" spans="1:4" x14ac:dyDescent="0.3">
      <c r="A16">
        <v>13</v>
      </c>
      <c r="B16" s="2">
        <v>1992</v>
      </c>
      <c r="C16" s="2">
        <v>110.5</v>
      </c>
      <c r="D16">
        <f t="shared" si="0"/>
        <v>116.44000000000001</v>
      </c>
    </row>
    <row r="17" spans="1:4" x14ac:dyDescent="0.3">
      <c r="A17">
        <v>14</v>
      </c>
      <c r="B17" s="2">
        <v>1993</v>
      </c>
      <c r="C17" s="2">
        <v>110</v>
      </c>
      <c r="D17">
        <f t="shared" si="0"/>
        <v>113.75999999999999</v>
      </c>
    </row>
    <row r="18" spans="1:4" x14ac:dyDescent="0.3">
      <c r="A18">
        <v>15</v>
      </c>
      <c r="B18" s="2">
        <v>1994</v>
      </c>
      <c r="C18" s="2">
        <v>104.3</v>
      </c>
      <c r="D18">
        <f t="shared" si="0"/>
        <v>111.47999999999999</v>
      </c>
    </row>
    <row r="19" spans="1:4" x14ac:dyDescent="0.3">
      <c r="A19">
        <v>16</v>
      </c>
      <c r="B19" s="2">
        <v>1995</v>
      </c>
      <c r="C19" s="2">
        <v>108.10000000000001</v>
      </c>
      <c r="D19">
        <f t="shared" si="0"/>
        <v>109.28</v>
      </c>
    </row>
    <row r="20" spans="1:4" x14ac:dyDescent="0.3">
      <c r="A20">
        <v>17</v>
      </c>
      <c r="B20" s="2">
        <v>1996</v>
      </c>
      <c r="C20" s="2">
        <v>109</v>
      </c>
      <c r="D20">
        <f t="shared" si="0"/>
        <v>108.12</v>
      </c>
    </row>
    <row r="21" spans="1:4" x14ac:dyDescent="0.3">
      <c r="A21">
        <v>18</v>
      </c>
      <c r="B21" s="2">
        <v>1997</v>
      </c>
      <c r="C21" s="2">
        <v>113</v>
      </c>
      <c r="D21">
        <f t="shared" si="0"/>
        <v>108.38000000000002</v>
      </c>
    </row>
    <row r="22" spans="1:4" x14ac:dyDescent="0.3">
      <c r="A22">
        <v>19</v>
      </c>
      <c r="B22" s="2">
        <v>1998</v>
      </c>
      <c r="C22" s="2">
        <v>112.7</v>
      </c>
      <c r="D22">
        <f t="shared" si="0"/>
        <v>108.88000000000002</v>
      </c>
    </row>
    <row r="23" spans="1:4" x14ac:dyDescent="0.3">
      <c r="A23">
        <v>20</v>
      </c>
      <c r="B23" s="2">
        <v>1999</v>
      </c>
      <c r="C23" s="2">
        <v>106.5</v>
      </c>
      <c r="D23">
        <f t="shared" si="0"/>
        <v>109.42</v>
      </c>
    </row>
    <row r="24" spans="1:4" x14ac:dyDescent="0.3">
      <c r="A24">
        <v>21</v>
      </c>
      <c r="B24" s="2">
        <v>2000</v>
      </c>
      <c r="C24" s="2">
        <v>112.60000000000001</v>
      </c>
      <c r="D24">
        <f t="shared" si="0"/>
        <v>109.85999999999999</v>
      </c>
    </row>
    <row r="25" spans="1:4" x14ac:dyDescent="0.3">
      <c r="A25">
        <v>22</v>
      </c>
      <c r="B25" s="2">
        <v>2001</v>
      </c>
      <c r="C25" s="2">
        <v>111.8</v>
      </c>
      <c r="D25">
        <f t="shared" si="0"/>
        <v>110.75999999999999</v>
      </c>
    </row>
    <row r="26" spans="1:4" x14ac:dyDescent="0.3">
      <c r="A26">
        <v>23</v>
      </c>
      <c r="B26" s="2">
        <v>2002</v>
      </c>
      <c r="C26" s="2">
        <v>116.10000000000001</v>
      </c>
      <c r="D26">
        <f t="shared" si="0"/>
        <v>111.32000000000001</v>
      </c>
    </row>
    <row r="27" spans="1:4" x14ac:dyDescent="0.3">
      <c r="A27">
        <v>24</v>
      </c>
      <c r="B27" s="2">
        <v>2003</v>
      </c>
      <c r="C27" s="2">
        <v>117.9</v>
      </c>
      <c r="D27">
        <f t="shared" si="0"/>
        <v>111.94000000000001</v>
      </c>
    </row>
    <row r="28" spans="1:4" x14ac:dyDescent="0.3">
      <c r="A28">
        <v>25</v>
      </c>
      <c r="B28" s="2">
        <v>2004</v>
      </c>
      <c r="C28" s="2">
        <v>116.60000000000001</v>
      </c>
      <c r="D28">
        <f t="shared" si="0"/>
        <v>112.98000000000002</v>
      </c>
    </row>
    <row r="29" spans="1:4" x14ac:dyDescent="0.3">
      <c r="A29">
        <v>26</v>
      </c>
      <c r="B29" s="2">
        <v>2005</v>
      </c>
      <c r="C29" s="2">
        <v>112.5</v>
      </c>
      <c r="D29">
        <f t="shared" si="0"/>
        <v>115</v>
      </c>
    </row>
    <row r="30" spans="1:4" x14ac:dyDescent="0.3">
      <c r="A30">
        <v>27</v>
      </c>
      <c r="B30" s="2">
        <v>2006</v>
      </c>
      <c r="C30" s="2">
        <v>117.3</v>
      </c>
      <c r="D30">
        <f t="shared" si="0"/>
        <v>114.98000000000002</v>
      </c>
    </row>
    <row r="31" spans="1:4" x14ac:dyDescent="0.3">
      <c r="A31">
        <v>28</v>
      </c>
      <c r="B31" s="2">
        <v>2007</v>
      </c>
      <c r="C31" s="2">
        <v>110.9</v>
      </c>
      <c r="D31">
        <f t="shared" si="0"/>
        <v>116.08</v>
      </c>
    </row>
    <row r="32" spans="1:4" x14ac:dyDescent="0.3">
      <c r="A32">
        <v>29</v>
      </c>
      <c r="B32" s="2">
        <v>2008</v>
      </c>
      <c r="C32" s="2">
        <v>114.60000000000001</v>
      </c>
      <c r="D32">
        <f t="shared" si="0"/>
        <v>115.04</v>
      </c>
    </row>
    <row r="33" spans="1:4" x14ac:dyDescent="0.3">
      <c r="A33">
        <v>30</v>
      </c>
      <c r="B33" s="1">
        <v>2009</v>
      </c>
      <c r="C33" s="1"/>
      <c r="D33" s="22">
        <f>AVERAGE(C28:C32)</f>
        <v>114.38000000000002</v>
      </c>
    </row>
  </sheetData>
  <pageMargins left="0.7" right="0.7" top="0.75" bottom="0.75" header="0.3" footer="0.3"/>
  <pageSetup scale="5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timeseries_questions</vt:lpstr>
      <vt:lpstr>data</vt:lpstr>
      <vt:lpstr>Residuals</vt:lpstr>
      <vt:lpstr>Question 1</vt:lpstr>
      <vt:lpstr>Question 2 &amp; 3 (First Order AR1</vt:lpstr>
      <vt:lpstr>Exponential Smoothing</vt:lpstr>
      <vt:lpstr>Moving Average</vt:lpstr>
      <vt:lpstr>data!Print_Area</vt:lpstr>
      <vt:lpstr>'Exponential Smoothing'!Print_Area</vt:lpstr>
      <vt:lpstr>'Moving Average'!Print_Area</vt:lpstr>
      <vt:lpstr>Residuals!Print_Area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mike doman</cp:lastModifiedBy>
  <cp:lastPrinted>2014-02-24T18:09:50Z</cp:lastPrinted>
  <dcterms:created xsi:type="dcterms:W3CDTF">2009-03-18T16:32:17Z</dcterms:created>
  <dcterms:modified xsi:type="dcterms:W3CDTF">2020-06-15T18:32:03Z</dcterms:modified>
</cp:coreProperties>
</file>