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interstellar/"/>
    </mc:Choice>
  </mc:AlternateContent>
  <xr:revisionPtr revIDLastSave="0" documentId="13_ncr:1_{0EBE1611-4071-5545-A67B-5EC6EEED252B}" xr6:coauthVersionLast="47" xr6:coauthVersionMax="47" xr10:uidLastSave="{00000000-0000-0000-0000-000000000000}"/>
  <bookViews>
    <workbookView xWindow="0" yWindow="760" windowWidth="34560" windowHeight="20180" activeTab="1" xr2:uid="{6556BD7E-3A50-8642-8356-2B00FFC27EE4}"/>
  </bookViews>
  <sheets>
    <sheet name="orbital velocity" sheetId="1" r:id="rId1"/>
    <sheet name="energ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G13" i="2"/>
  <c r="G12" i="2"/>
  <c r="G11" i="2"/>
  <c r="F11" i="2"/>
  <c r="D5" i="2"/>
  <c r="D4" i="2"/>
  <c r="C2" i="1"/>
  <c r="U17" i="1" s="1"/>
  <c r="U15" i="1"/>
  <c r="U16" i="1"/>
  <c r="U18" i="1"/>
  <c r="U19" i="1"/>
  <c r="U20" i="1"/>
  <c r="U21" i="1"/>
  <c r="U22" i="1"/>
  <c r="U14" i="1"/>
  <c r="T14" i="1"/>
  <c r="T15" i="1"/>
  <c r="T16" i="1"/>
  <c r="T17" i="1"/>
  <c r="T18" i="1"/>
  <c r="T19" i="1"/>
  <c r="T20" i="1"/>
  <c r="T21" i="1"/>
  <c r="T22" i="1"/>
  <c r="T13" i="1"/>
  <c r="U13" i="1" s="1"/>
  <c r="P8" i="1"/>
  <c r="Q8" i="1"/>
  <c r="O8" i="1"/>
  <c r="L8" i="1"/>
  <c r="M8" i="1" s="1"/>
  <c r="H8" i="1"/>
  <c r="I8" i="1" s="1"/>
  <c r="D8" i="1"/>
  <c r="E8" i="1" s="1"/>
  <c r="F8" i="1" s="1"/>
  <c r="C8" i="1" s="1"/>
  <c r="K7" i="1"/>
  <c r="G7" i="1"/>
  <c r="C7" i="1"/>
  <c r="C4" i="1"/>
  <c r="J8" i="1" l="1"/>
  <c r="G8" i="1" s="1"/>
  <c r="N8" i="1"/>
  <c r="K8" i="1" s="1"/>
  <c r="L9" i="1"/>
  <c r="M9" i="1" s="1"/>
  <c r="H9" i="1"/>
  <c r="I9" i="1" s="1"/>
  <c r="D9" i="1"/>
  <c r="E9" i="1" s="1"/>
  <c r="F9" i="1" s="1"/>
  <c r="C9" i="1" s="1"/>
  <c r="D10" i="1" s="1"/>
  <c r="E10" i="1" s="1"/>
  <c r="F10" i="1" s="1"/>
  <c r="C10" i="1" s="1"/>
  <c r="J9" i="1" l="1"/>
  <c r="G9" i="1" s="1"/>
  <c r="H10" i="1" s="1"/>
  <c r="I10" i="1" s="1"/>
  <c r="J10" i="1" s="1"/>
  <c r="G10" i="1" s="1"/>
  <c r="H11" i="1" s="1"/>
  <c r="I11" i="1" s="1"/>
  <c r="N9" i="1"/>
  <c r="K9" i="1" s="1"/>
  <c r="D11" i="1"/>
  <c r="E11" i="1" s="1"/>
  <c r="F11" i="1" s="1"/>
  <c r="C11" i="1" s="1"/>
  <c r="D12" i="1" s="1"/>
  <c r="E12" i="1" s="1"/>
  <c r="F12" i="1" s="1"/>
  <c r="C12" i="1" l="1"/>
  <c r="J11" i="1"/>
  <c r="G11" i="1" s="1"/>
  <c r="L10" i="1"/>
  <c r="M10" i="1" s="1"/>
  <c r="N10" i="1" s="1"/>
  <c r="K10" i="1" s="1"/>
  <c r="L11" i="1" s="1"/>
  <c r="M11" i="1" s="1"/>
  <c r="N11" i="1" s="1"/>
  <c r="K11" i="1" s="1"/>
  <c r="L12" i="1" s="1"/>
  <c r="M12" i="1" s="1"/>
  <c r="H12" i="1"/>
  <c r="I12" i="1" s="1"/>
  <c r="J12" i="1" s="1"/>
  <c r="G12" i="1" s="1"/>
  <c r="D13" i="1"/>
  <c r="E13" i="1" s="1"/>
  <c r="F13" i="1" s="1"/>
  <c r="C13" i="1" s="1"/>
  <c r="N12" i="1" l="1"/>
  <c r="K12" i="1" s="1"/>
  <c r="L13" i="1" s="1"/>
  <c r="M13" i="1" s="1"/>
  <c r="H13" i="1"/>
  <c r="I13" i="1" s="1"/>
  <c r="J13" i="1" s="1"/>
  <c r="G13" i="1" s="1"/>
  <c r="D14" i="1"/>
  <c r="E14" i="1" s="1"/>
  <c r="F14" i="1" s="1"/>
  <c r="C14" i="1" s="1"/>
  <c r="N13" i="1" l="1"/>
  <c r="K13" i="1" s="1"/>
  <c r="L14" i="1"/>
  <c r="M14" i="1" s="1"/>
  <c r="H14" i="1"/>
  <c r="I14" i="1" s="1"/>
  <c r="J14" i="1" s="1"/>
  <c r="G14" i="1" s="1"/>
  <c r="D15" i="1"/>
  <c r="E15" i="1" s="1"/>
  <c r="F15" i="1" s="1"/>
  <c r="C15" i="1" s="1"/>
  <c r="N14" i="1" l="1"/>
  <c r="K14" i="1" s="1"/>
  <c r="L15" i="1"/>
  <c r="M15" i="1" s="1"/>
  <c r="H15" i="1"/>
  <c r="I15" i="1" s="1"/>
  <c r="J15" i="1" s="1"/>
  <c r="G15" i="1" s="1"/>
  <c r="D16" i="1"/>
  <c r="E16" i="1" s="1"/>
  <c r="F16" i="1" s="1"/>
  <c r="C16" i="1" s="1"/>
  <c r="N15" i="1" l="1"/>
  <c r="K15" i="1" s="1"/>
  <c r="L16" i="1"/>
  <c r="M16" i="1" s="1"/>
  <c r="H16" i="1"/>
  <c r="I16" i="1" s="1"/>
  <c r="J16" i="1" s="1"/>
  <c r="G16" i="1" s="1"/>
  <c r="D17" i="1"/>
  <c r="E17" i="1" s="1"/>
  <c r="F17" i="1" s="1"/>
  <c r="C17" i="1" s="1"/>
  <c r="N16" i="1" l="1"/>
  <c r="K16" i="1" s="1"/>
  <c r="L17" i="1"/>
  <c r="M17" i="1" s="1"/>
  <c r="H17" i="1"/>
  <c r="I17" i="1" s="1"/>
  <c r="J17" i="1" s="1"/>
  <c r="G17" i="1" s="1"/>
  <c r="D18" i="1"/>
  <c r="E18" i="1" s="1"/>
  <c r="F18" i="1" s="1"/>
  <c r="C18" i="1" s="1"/>
  <c r="N17" i="1" l="1"/>
  <c r="K17" i="1" s="1"/>
  <c r="L18" i="1"/>
  <c r="M18" i="1" s="1"/>
  <c r="H18" i="1"/>
  <c r="I18" i="1" s="1"/>
  <c r="J18" i="1" s="1"/>
  <c r="G18" i="1" s="1"/>
  <c r="D19" i="1"/>
  <c r="E19" i="1" s="1"/>
  <c r="F19" i="1" s="1"/>
  <c r="C19" i="1" s="1"/>
  <c r="N18" i="1" l="1"/>
  <c r="K18" i="1" s="1"/>
  <c r="L19" i="1"/>
  <c r="M19" i="1" s="1"/>
  <c r="H19" i="1"/>
  <c r="I19" i="1" s="1"/>
  <c r="J19" i="1" s="1"/>
  <c r="G19" i="1" s="1"/>
  <c r="D20" i="1"/>
  <c r="E20" i="1" s="1"/>
  <c r="F20" i="1" s="1"/>
  <c r="C20" i="1" s="1"/>
  <c r="N19" i="1" l="1"/>
  <c r="K19" i="1" s="1"/>
  <c r="L20" i="1"/>
  <c r="M20" i="1" s="1"/>
  <c r="H20" i="1"/>
  <c r="I20" i="1" s="1"/>
  <c r="J20" i="1" s="1"/>
  <c r="G20" i="1" s="1"/>
  <c r="D21" i="1"/>
  <c r="E21" i="1" s="1"/>
  <c r="F21" i="1" s="1"/>
  <c r="C21" i="1"/>
  <c r="N20" i="1" l="1"/>
  <c r="K20" i="1" s="1"/>
  <c r="L21" i="1"/>
  <c r="M21" i="1" s="1"/>
  <c r="H21" i="1"/>
  <c r="I21" i="1" s="1"/>
  <c r="J21" i="1" s="1"/>
  <c r="G21" i="1" s="1"/>
  <c r="D22" i="1"/>
  <c r="E22" i="1" s="1"/>
  <c r="F22" i="1" s="1"/>
  <c r="C22" i="1" s="1"/>
  <c r="N21" i="1" l="1"/>
  <c r="K21" i="1" s="1"/>
  <c r="L22" i="1"/>
  <c r="M22" i="1" s="1"/>
  <c r="H22" i="1"/>
  <c r="I22" i="1" s="1"/>
  <c r="J22" i="1" s="1"/>
  <c r="G22" i="1" s="1"/>
  <c r="D23" i="1"/>
  <c r="E23" i="1" s="1"/>
  <c r="F23" i="1" s="1"/>
  <c r="C23" i="1" s="1"/>
  <c r="N22" i="1" l="1"/>
  <c r="K22" i="1" s="1"/>
  <c r="L23" i="1"/>
  <c r="M23" i="1" s="1"/>
  <c r="H23" i="1"/>
  <c r="I23" i="1" s="1"/>
  <c r="J23" i="1" s="1"/>
  <c r="G23" i="1" s="1"/>
  <c r="D24" i="1"/>
  <c r="E24" i="1" s="1"/>
  <c r="F24" i="1" s="1"/>
  <c r="C24" i="1"/>
  <c r="N23" i="1" l="1"/>
  <c r="K23" i="1" s="1"/>
  <c r="L24" i="1"/>
  <c r="M24" i="1" s="1"/>
  <c r="H24" i="1"/>
  <c r="I24" i="1" s="1"/>
  <c r="J24" i="1" s="1"/>
  <c r="G24" i="1" s="1"/>
  <c r="D25" i="1"/>
  <c r="E25" i="1" s="1"/>
  <c r="F25" i="1" s="1"/>
  <c r="C25" i="1" s="1"/>
  <c r="N24" i="1" l="1"/>
  <c r="K24" i="1" s="1"/>
  <c r="L25" i="1"/>
  <c r="M25" i="1" s="1"/>
  <c r="H25" i="1"/>
  <c r="I25" i="1" s="1"/>
  <c r="J25" i="1" s="1"/>
  <c r="G25" i="1" s="1"/>
  <c r="D26" i="1"/>
  <c r="E26" i="1" s="1"/>
  <c r="F26" i="1" s="1"/>
  <c r="C26" i="1" s="1"/>
  <c r="N25" i="1" l="1"/>
  <c r="K25" i="1" s="1"/>
  <c r="L26" i="1"/>
  <c r="M26" i="1" s="1"/>
  <c r="H26" i="1"/>
  <c r="I26" i="1" s="1"/>
  <c r="J26" i="1" s="1"/>
  <c r="G26" i="1" s="1"/>
  <c r="D27" i="1"/>
  <c r="E27" i="1" s="1"/>
  <c r="F27" i="1" s="1"/>
  <c r="C27" i="1" s="1"/>
  <c r="D28" i="1" s="1"/>
  <c r="E28" i="1" s="1"/>
  <c r="F28" i="1" s="1"/>
  <c r="C28" i="1" s="1"/>
  <c r="D29" i="1" s="1"/>
  <c r="E29" i="1" s="1"/>
  <c r="F29" i="1" s="1"/>
  <c r="C29" i="1" s="1"/>
  <c r="D30" i="1" s="1"/>
  <c r="E30" i="1" s="1"/>
  <c r="F30" i="1" s="1"/>
  <c r="C30" i="1" s="1"/>
  <c r="D31" i="1" s="1"/>
  <c r="E31" i="1" s="1"/>
  <c r="F31" i="1" s="1"/>
  <c r="C31" i="1" s="1"/>
  <c r="D32" i="1" s="1"/>
  <c r="E32" i="1" s="1"/>
  <c r="F32" i="1" s="1"/>
  <c r="C32" i="1" s="1"/>
  <c r="D33" i="1" s="1"/>
  <c r="E33" i="1" s="1"/>
  <c r="F33" i="1" s="1"/>
  <c r="C33" i="1" s="1"/>
  <c r="D34" i="1" l="1"/>
  <c r="E34" i="1" s="1"/>
  <c r="F34" i="1" s="1"/>
  <c r="C34" i="1" s="1"/>
  <c r="D35" i="1" s="1"/>
  <c r="E35" i="1" s="1"/>
  <c r="F35" i="1" s="1"/>
  <c r="C35" i="1" s="1"/>
  <c r="D36" i="1" s="1"/>
  <c r="E36" i="1" s="1"/>
  <c r="F36" i="1" s="1"/>
  <c r="C36" i="1" s="1"/>
  <c r="D37" i="1" s="1"/>
  <c r="E37" i="1" s="1"/>
  <c r="F37" i="1" s="1"/>
  <c r="C37" i="1" s="1"/>
  <c r="D38" i="1" s="1"/>
  <c r="E38" i="1" s="1"/>
  <c r="F38" i="1" s="1"/>
  <c r="C38" i="1" s="1"/>
  <c r="D39" i="1" s="1"/>
  <c r="E39" i="1" s="1"/>
  <c r="F39" i="1" s="1"/>
  <c r="C39" i="1" s="1"/>
  <c r="D40" i="1" s="1"/>
  <c r="E40" i="1" s="1"/>
  <c r="F40" i="1" s="1"/>
  <c r="C40" i="1" s="1"/>
  <c r="D41" i="1" s="1"/>
  <c r="E41" i="1" s="1"/>
  <c r="F41" i="1" s="1"/>
  <c r="C41" i="1" s="1"/>
  <c r="N26" i="1"/>
  <c r="K26" i="1" s="1"/>
  <c r="L27" i="1"/>
  <c r="M27" i="1" s="1"/>
  <c r="H27" i="1"/>
  <c r="I27" i="1" s="1"/>
  <c r="J27" i="1" s="1"/>
  <c r="G27" i="1" s="1"/>
  <c r="H28" i="1" s="1"/>
  <c r="I28" i="1" s="1"/>
  <c r="J28" i="1" s="1"/>
  <c r="G28" i="1" s="1"/>
  <c r="H29" i="1" s="1"/>
  <c r="I29" i="1" s="1"/>
  <c r="J29" i="1" s="1"/>
  <c r="G29" i="1" s="1"/>
  <c r="H30" i="1" s="1"/>
  <c r="I30" i="1" s="1"/>
  <c r="J30" i="1" s="1"/>
  <c r="G30" i="1" s="1"/>
  <c r="H31" i="1" s="1"/>
  <c r="I31" i="1" s="1"/>
  <c r="J31" i="1" s="1"/>
  <c r="G31" i="1" s="1"/>
  <c r="H32" i="1" s="1"/>
  <c r="I32" i="1" s="1"/>
  <c r="J32" i="1" s="1"/>
  <c r="G32" i="1" s="1"/>
  <c r="H33" i="1" s="1"/>
  <c r="I33" i="1" s="1"/>
  <c r="J33" i="1" s="1"/>
  <c r="G33" i="1" s="1"/>
  <c r="H34" i="1" s="1"/>
  <c r="I34" i="1" s="1"/>
  <c r="J34" i="1" s="1"/>
  <c r="G34" i="1" s="1"/>
  <c r="H35" i="1" s="1"/>
  <c r="I35" i="1" s="1"/>
  <c r="J35" i="1" l="1"/>
  <c r="G35" i="1" s="1"/>
  <c r="H36" i="1" s="1"/>
  <c r="I36" i="1" s="1"/>
  <c r="J36" i="1" s="1"/>
  <c r="G36" i="1" s="1"/>
  <c r="H37" i="1" s="1"/>
  <c r="I37" i="1" s="1"/>
  <c r="J37" i="1" s="1"/>
  <c r="G37" i="1" s="1"/>
  <c r="H38" i="1" s="1"/>
  <c r="I38" i="1" s="1"/>
  <c r="J38" i="1" s="1"/>
  <c r="G38" i="1" s="1"/>
  <c r="H39" i="1" s="1"/>
  <c r="I39" i="1" s="1"/>
  <c r="J39" i="1" s="1"/>
  <c r="G39" i="1" s="1"/>
  <c r="H40" i="1" s="1"/>
  <c r="I40" i="1" s="1"/>
  <c r="J40" i="1" s="1"/>
  <c r="G40" i="1" s="1"/>
  <c r="H41" i="1" s="1"/>
  <c r="I41" i="1" s="1"/>
  <c r="J41" i="1" s="1"/>
  <c r="G41" i="1" s="1"/>
  <c r="N27" i="1"/>
  <c r="K27" i="1" s="1"/>
  <c r="L28" i="1" s="1"/>
  <c r="M28" i="1" s="1"/>
  <c r="N28" i="1" s="1"/>
  <c r="K28" i="1" s="1"/>
  <c r="L29" i="1" s="1"/>
  <c r="M29" i="1" s="1"/>
  <c r="N29" i="1" s="1"/>
  <c r="K29" i="1" s="1"/>
  <c r="L30" i="1" s="1"/>
  <c r="M30" i="1" s="1"/>
  <c r="N30" i="1" s="1"/>
  <c r="K30" i="1" s="1"/>
  <c r="L31" i="1" s="1"/>
  <c r="M31" i="1" s="1"/>
  <c r="N31" i="1" s="1"/>
  <c r="K31" i="1" s="1"/>
  <c r="L32" i="1" s="1"/>
  <c r="M32" i="1" s="1"/>
  <c r="N32" i="1" s="1"/>
  <c r="K32" i="1" s="1"/>
  <c r="L33" i="1" s="1"/>
  <c r="M33" i="1" s="1"/>
  <c r="N33" i="1" s="1"/>
  <c r="K33" i="1" s="1"/>
  <c r="L34" i="1" s="1"/>
  <c r="M34" i="1" s="1"/>
  <c r="N34" i="1" s="1"/>
  <c r="K34" i="1" s="1"/>
  <c r="L35" i="1" s="1"/>
  <c r="M35" i="1" s="1"/>
  <c r="N35" i="1" s="1"/>
  <c r="K35" i="1" s="1"/>
  <c r="L36" i="1" s="1"/>
  <c r="M36" i="1" s="1"/>
  <c r="N36" i="1" s="1"/>
  <c r="K36" i="1" s="1"/>
  <c r="L37" i="1" s="1"/>
  <c r="M37" i="1" s="1"/>
  <c r="N37" i="1" s="1"/>
  <c r="K37" i="1" s="1"/>
  <c r="L38" i="1" s="1"/>
  <c r="M38" i="1" s="1"/>
  <c r="N38" i="1" s="1"/>
  <c r="K38" i="1" s="1"/>
  <c r="L39" i="1" s="1"/>
  <c r="M39" i="1" s="1"/>
  <c r="N39" i="1" s="1"/>
  <c r="K39" i="1" s="1"/>
  <c r="L40" i="1" s="1"/>
  <c r="M40" i="1" s="1"/>
  <c r="N40" i="1" s="1"/>
  <c r="K40" i="1" s="1"/>
  <c r="L41" i="1" s="1"/>
  <c r="M41" i="1" s="1"/>
  <c r="N41" i="1" s="1"/>
  <c r="K41" i="1" s="1"/>
</calcChain>
</file>

<file path=xl/sharedStrings.xml><?xml version="1.0" encoding="utf-8"?>
<sst xmlns="http://schemas.openxmlformats.org/spreadsheetml/2006/main" count="43" uniqueCount="34">
  <si>
    <t>sun mass kg</t>
  </si>
  <si>
    <t>a centauri mass kg</t>
  </si>
  <si>
    <t>incoming velocity C</t>
  </si>
  <si>
    <t>C</t>
  </si>
  <si>
    <t>incoming velocity m/s</t>
  </si>
  <si>
    <t>approach lateral distance m</t>
  </si>
  <si>
    <t>1 AU</t>
  </si>
  <si>
    <t>lateral distance AU's</t>
  </si>
  <si>
    <t>DV</t>
  </si>
  <si>
    <t>A</t>
  </si>
  <si>
    <t>lateral accel</t>
  </si>
  <si>
    <t>lateral DV</t>
  </si>
  <si>
    <t>G</t>
  </si>
  <si>
    <t>F=GMmr2</t>
  </si>
  <si>
    <t>F</t>
  </si>
  <si>
    <t>mass starship kg</t>
  </si>
  <si>
    <t>f=ma, a=f/m</t>
  </si>
  <si>
    <t>time to overshoot at distance in AU's</t>
  </si>
  <si>
    <t>^--- THE PROBLEM</t>
  </si>
  <si>
    <t>seconds</t>
  </si>
  <si>
    <r>
      <t>v=square root of (GmE/r</t>
    </r>
    <r>
      <rPr>
        <sz val="14"/>
        <color rgb="FF4D5156"/>
        <rFont val="Arial"/>
        <family val="2"/>
      </rPr>
      <t>) · where · v=orbital velocity · G=gravitational constant · mE=mass of The Earth · r=distance</t>
    </r>
  </si>
  <si>
    <t>GmE/r</t>
  </si>
  <si>
    <t>Aus</t>
  </si>
  <si>
    <t>Cx</t>
  </si>
  <si>
    <t>kinetic energy</t>
  </si>
  <si>
    <t>mass spaceship kg</t>
  </si>
  <si>
    <t>1 solar power area</t>
  </si>
  <si>
    <t>m2</t>
  </si>
  <si>
    <t>wp</t>
  </si>
  <si>
    <t>1 week (s)</t>
  </si>
  <si>
    <t>power/second</t>
  </si>
  <si>
    <t>panels</t>
  </si>
  <si>
    <t>area</t>
  </si>
  <si>
    <t>IIS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</si>
</sst>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11" fontId="0" fillId="0" borderId="9" xfId="0" applyNumberFormat="1" applyBorder="1"/>
    <xf numFmtId="0" fontId="0" fillId="0" borderId="0" xfId="0" applyAlignment="1">
      <alignment horizontal="right"/>
    </xf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1F04-CE57-4345-A573-F73DC89B0628}">
  <dimension ref="A1:U41"/>
  <sheetViews>
    <sheetView zoomScale="120" zoomScaleNormal="120" workbookViewId="0">
      <selection activeCell="E1" sqref="E1"/>
    </sheetView>
  </sheetViews>
  <sheetFormatPr baseColWidth="10" defaultRowHeight="16" x14ac:dyDescent="0.2"/>
  <cols>
    <col min="2" max="2" width="22.1640625" bestFit="1" customWidth="1"/>
  </cols>
  <sheetData>
    <row r="1" spans="1:21" x14ac:dyDescent="0.2">
      <c r="B1" t="s">
        <v>0</v>
      </c>
      <c r="C1" s="1">
        <v>1.9889999999999999E+30</v>
      </c>
      <c r="D1" s="1" t="s">
        <v>15</v>
      </c>
      <c r="E1" s="1">
        <v>10000</v>
      </c>
      <c r="F1" s="1"/>
      <c r="J1" t="s">
        <v>3</v>
      </c>
      <c r="K1" s="1">
        <v>300000000</v>
      </c>
      <c r="L1" s="1"/>
    </row>
    <row r="2" spans="1:21" ht="18" x14ac:dyDescent="0.2">
      <c r="B2" t="s">
        <v>1</v>
      </c>
      <c r="C2" s="1">
        <f>C1*1.08</f>
        <v>2.14812E+30</v>
      </c>
      <c r="D2" s="1"/>
      <c r="E2" s="1"/>
      <c r="F2" s="1"/>
      <c r="J2" t="s">
        <v>6</v>
      </c>
      <c r="K2" s="1">
        <v>150000000000</v>
      </c>
      <c r="L2" s="1"/>
      <c r="N2" t="s">
        <v>13</v>
      </c>
      <c r="S2" t="s">
        <v>20</v>
      </c>
    </row>
    <row r="3" spans="1:21" x14ac:dyDescent="0.2">
      <c r="B3" t="s">
        <v>2</v>
      </c>
      <c r="C3">
        <v>0.8</v>
      </c>
      <c r="J3" t="s">
        <v>12</v>
      </c>
      <c r="K3" s="1">
        <v>6.6000000000000005E-11</v>
      </c>
      <c r="L3" s="1"/>
      <c r="N3" t="s">
        <v>16</v>
      </c>
    </row>
    <row r="4" spans="1:21" x14ac:dyDescent="0.2">
      <c r="B4" t="s">
        <v>4</v>
      </c>
      <c r="C4" s="1">
        <f>C3*K1</f>
        <v>240000000</v>
      </c>
      <c r="D4" s="1"/>
      <c r="E4" s="1"/>
      <c r="F4" s="1"/>
      <c r="S4" t="s">
        <v>21</v>
      </c>
      <c r="T4" s="1"/>
    </row>
    <row r="5" spans="1:21" ht="17" thickBot="1" x14ac:dyDescent="0.25">
      <c r="R5" t="s">
        <v>22</v>
      </c>
    </row>
    <row r="6" spans="1:21" x14ac:dyDescent="0.2">
      <c r="B6" t="s">
        <v>7</v>
      </c>
      <c r="C6">
        <v>1</v>
      </c>
      <c r="E6" t="s">
        <v>10</v>
      </c>
      <c r="F6" t="s">
        <v>11</v>
      </c>
      <c r="G6">
        <v>2</v>
      </c>
      <c r="K6">
        <v>5</v>
      </c>
      <c r="O6" s="2" t="s">
        <v>17</v>
      </c>
      <c r="P6" s="3"/>
      <c r="Q6" s="4"/>
    </row>
    <row r="7" spans="1:21" x14ac:dyDescent="0.2">
      <c r="A7" s="12" t="s">
        <v>19</v>
      </c>
      <c r="B7" t="s">
        <v>5</v>
      </c>
      <c r="C7" s="1">
        <f>C6*$K$2</f>
        <v>150000000000</v>
      </c>
      <c r="D7" s="1" t="s">
        <v>14</v>
      </c>
      <c r="E7" s="1" t="s">
        <v>9</v>
      </c>
      <c r="F7" s="1" t="s">
        <v>8</v>
      </c>
      <c r="G7" s="1">
        <f>G6*$K$2</f>
        <v>300000000000</v>
      </c>
      <c r="H7" s="1" t="s">
        <v>14</v>
      </c>
      <c r="I7" s="1" t="s">
        <v>9</v>
      </c>
      <c r="J7" s="1" t="s">
        <v>8</v>
      </c>
      <c r="K7" s="1">
        <f>K6*$K$2</f>
        <v>750000000000</v>
      </c>
      <c r="L7" s="1" t="s">
        <v>14</v>
      </c>
      <c r="M7" t="s">
        <v>9</v>
      </c>
      <c r="N7" s="1" t="s">
        <v>8</v>
      </c>
      <c r="O7" s="5">
        <v>1</v>
      </c>
      <c r="P7" s="6">
        <v>2</v>
      </c>
      <c r="Q7" s="7">
        <v>3</v>
      </c>
    </row>
    <row r="8" spans="1:21" x14ac:dyDescent="0.2">
      <c r="A8">
        <v>60</v>
      </c>
      <c r="C8" s="1">
        <f>C7-F8*$A8</f>
        <v>149999999977.31586</v>
      </c>
      <c r="D8" s="1">
        <f>($K$3*$C$2*$E$1)/(C7*C7)</f>
        <v>63.011520000000012</v>
      </c>
      <c r="E8" s="1">
        <f>D8/$E$1</f>
        <v>6.3011520000000008E-3</v>
      </c>
      <c r="F8" s="1">
        <f>E8*A8</f>
        <v>0.37806912000000004</v>
      </c>
      <c r="G8" s="1">
        <f>G7-J8*$A8</f>
        <v>299999999999.99939</v>
      </c>
      <c r="H8" s="1">
        <f>($K$3*$C$2*$E$1)/(G7*G7)</f>
        <v>15.752880000000003</v>
      </c>
      <c r="I8" s="1">
        <f>H8/$E$1</f>
        <v>1.5752880000000002E-3</v>
      </c>
      <c r="J8" s="1">
        <f>I8*E8</f>
        <v>9.9261291317760029E-6</v>
      </c>
      <c r="K8" s="1">
        <f>K7-N8*$A8</f>
        <v>750000000000</v>
      </c>
      <c r="L8" s="1">
        <f>($K$3*$C$2*$E$1)/(K7*K7)</f>
        <v>2.5204607999999999</v>
      </c>
      <c r="M8" s="1">
        <f>L8/$E$1</f>
        <v>2.5204607999999997E-4</v>
      </c>
      <c r="N8" s="1">
        <f>M8*I8</f>
        <v>3.9704516527104002E-7</v>
      </c>
      <c r="O8" s="5">
        <f>1.4*O7*$K$2/$C$4</f>
        <v>875</v>
      </c>
      <c r="P8" s="6">
        <f t="shared" ref="P8:Q8" si="0">1.4*P7*$K$2/$C$4</f>
        <v>1750</v>
      </c>
      <c r="Q8" s="7">
        <f t="shared" si="0"/>
        <v>2624.9999999999995</v>
      </c>
    </row>
    <row r="9" spans="1:21" ht="17" thickBot="1" x14ac:dyDescent="0.25">
      <c r="A9">
        <v>120</v>
      </c>
      <c r="C9" s="1">
        <f t="shared" ref="C9:C27" si="1">C8-F9*$A9</f>
        <v>149999999886.57925</v>
      </c>
      <c r="D9" s="1">
        <f t="shared" ref="D9:D41" si="2">($K$3*$C$2*$E$1)/(C8*C8)</f>
        <v>63.011520019058167</v>
      </c>
      <c r="E9" s="1">
        <f t="shared" ref="E9:E41" si="3">D9/$E$1</f>
        <v>6.3011520019058166E-3</v>
      </c>
      <c r="F9" s="1">
        <f t="shared" ref="F9:F27" si="4">E9*A9</f>
        <v>0.75613824022869802</v>
      </c>
      <c r="G9" s="1">
        <f t="shared" ref="G9:G27" si="5">G8-J9*$A9</f>
        <v>299999999999.99817</v>
      </c>
      <c r="H9" s="1">
        <f t="shared" ref="H9:H41" si="6">($K$3*$C$2*$E$1)/(G8*G8)</f>
        <v>15.752880000000067</v>
      </c>
      <c r="I9" s="1">
        <f t="shared" ref="I9:I41" si="7">H9/$E$1</f>
        <v>1.5752880000000067E-3</v>
      </c>
      <c r="J9" s="1">
        <f t="shared" ref="J9:J27" si="8">I9*E9</f>
        <v>9.9261291347782519E-6</v>
      </c>
      <c r="K9" s="1">
        <f t="shared" ref="K9:K27" si="9">K8-N9*$A9</f>
        <v>750000000000</v>
      </c>
      <c r="L9" s="1">
        <f t="shared" ref="L9:L41" si="10">($K$3*$C$2*$E$1)/(K8*K8)</f>
        <v>2.5204607999999999</v>
      </c>
      <c r="M9" s="1">
        <f t="shared" ref="M9:M41" si="11">L9/$E$1</f>
        <v>2.5204607999999997E-4</v>
      </c>
      <c r="N9" s="1">
        <f t="shared" ref="N9:N27" si="12">M9*I9</f>
        <v>3.9704516527104166E-7</v>
      </c>
      <c r="O9" s="8"/>
      <c r="P9" s="9" t="s">
        <v>18</v>
      </c>
      <c r="Q9" s="10"/>
    </row>
    <row r="10" spans="1:21" x14ac:dyDescent="0.2">
      <c r="A10">
        <v>180</v>
      </c>
      <c r="C10" s="1">
        <f t="shared" si="1"/>
        <v>149999999682.42194</v>
      </c>
      <c r="D10" s="1">
        <f t="shared" si="2"/>
        <v>63.011520095290855</v>
      </c>
      <c r="E10" s="1">
        <f t="shared" si="3"/>
        <v>6.3011520095290858E-3</v>
      </c>
      <c r="F10" s="1">
        <f t="shared" si="4"/>
        <v>1.1342073617152355</v>
      </c>
      <c r="G10" s="1">
        <f t="shared" si="5"/>
        <v>299999999999.9964</v>
      </c>
      <c r="H10" s="1">
        <f t="shared" si="6"/>
        <v>15.752880000000193</v>
      </c>
      <c r="I10" s="1">
        <f t="shared" si="7"/>
        <v>1.5752880000000193E-3</v>
      </c>
      <c r="J10" s="1">
        <f t="shared" si="8"/>
        <v>9.9261291467871767E-6</v>
      </c>
      <c r="K10" s="1">
        <f t="shared" si="9"/>
        <v>749999999999.99988</v>
      </c>
      <c r="L10" s="1">
        <f t="shared" si="10"/>
        <v>2.5204607999999999</v>
      </c>
      <c r="M10" s="1">
        <f t="shared" si="11"/>
        <v>2.5204607999999997E-4</v>
      </c>
      <c r="N10" s="1">
        <f t="shared" si="12"/>
        <v>3.9704516527104483E-7</v>
      </c>
      <c r="T10" s="1"/>
    </row>
    <row r="11" spans="1:21" x14ac:dyDescent="0.2">
      <c r="A11">
        <v>240</v>
      </c>
      <c r="C11" s="1">
        <f t="shared" si="1"/>
        <v>149999999319.47559</v>
      </c>
      <c r="D11" s="1">
        <f t="shared" si="2"/>
        <v>63.011520266814358</v>
      </c>
      <c r="E11" s="1">
        <f t="shared" si="3"/>
        <v>6.3011520266814357E-3</v>
      </c>
      <c r="F11" s="1">
        <f t="shared" si="4"/>
        <v>1.5122764864035445</v>
      </c>
      <c r="G11" s="1">
        <f t="shared" si="5"/>
        <v>299999999999.99402</v>
      </c>
      <c r="H11" s="1">
        <f t="shared" si="6"/>
        <v>15.752880000000381</v>
      </c>
      <c r="I11" s="1">
        <f t="shared" si="7"/>
        <v>1.5752880000000382E-3</v>
      </c>
      <c r="J11" s="1">
        <f t="shared" si="8"/>
        <v>9.9261291738071855E-6</v>
      </c>
      <c r="K11" s="1">
        <f t="shared" si="9"/>
        <v>749999999999.99976</v>
      </c>
      <c r="L11" s="1">
        <f t="shared" si="10"/>
        <v>2.5204608000000008</v>
      </c>
      <c r="M11" s="1">
        <f t="shared" si="11"/>
        <v>2.5204608000000008E-4</v>
      </c>
      <c r="N11" s="1">
        <f t="shared" si="12"/>
        <v>3.9704516527104976E-7</v>
      </c>
      <c r="T11" s="1"/>
    </row>
    <row r="12" spans="1:21" x14ac:dyDescent="0.2">
      <c r="A12">
        <v>300</v>
      </c>
      <c r="C12" s="1">
        <f t="shared" si="1"/>
        <v>149999998752.37189</v>
      </c>
      <c r="D12" s="1">
        <f t="shared" si="2"/>
        <v>63.011520571745045</v>
      </c>
      <c r="E12" s="1">
        <f t="shared" si="3"/>
        <v>6.3011520571745047E-3</v>
      </c>
      <c r="F12" s="1">
        <f t="shared" si="4"/>
        <v>1.8903456171523514</v>
      </c>
      <c r="G12" s="1">
        <f t="shared" si="5"/>
        <v>299999999999.99103</v>
      </c>
      <c r="H12" s="1">
        <f t="shared" si="6"/>
        <v>15.75288000000063</v>
      </c>
      <c r="I12" s="1">
        <f t="shared" si="7"/>
        <v>1.5752880000000631E-3</v>
      </c>
      <c r="J12" s="1">
        <f t="shared" si="8"/>
        <v>9.9261292218427086E-6</v>
      </c>
      <c r="K12" s="1">
        <f t="shared" si="9"/>
        <v>749999999999.99963</v>
      </c>
      <c r="L12" s="1">
        <f t="shared" si="10"/>
        <v>2.5204608000000017</v>
      </c>
      <c r="M12" s="1">
        <f t="shared" si="11"/>
        <v>2.5204608000000019E-4</v>
      </c>
      <c r="N12" s="1">
        <f t="shared" si="12"/>
        <v>3.9704516527105622E-7</v>
      </c>
      <c r="T12" s="1"/>
    </row>
    <row r="13" spans="1:21" x14ac:dyDescent="0.2">
      <c r="A13">
        <v>360</v>
      </c>
      <c r="C13" s="1">
        <f t="shared" si="1"/>
        <v>149999997935.74258</v>
      </c>
      <c r="D13" s="1">
        <f t="shared" si="2"/>
        <v>63.01152104819927</v>
      </c>
      <c r="E13" s="1">
        <f t="shared" si="3"/>
        <v>6.301152104819927E-3</v>
      </c>
      <c r="F13" s="1">
        <f t="shared" si="4"/>
        <v>2.2684147577351736</v>
      </c>
      <c r="G13" s="1">
        <f t="shared" si="5"/>
        <v>299999999999.98743</v>
      </c>
      <c r="H13" s="1">
        <f t="shared" si="6"/>
        <v>15.752880000000944</v>
      </c>
      <c r="I13" s="1">
        <f t="shared" si="7"/>
        <v>1.5752880000000945E-3</v>
      </c>
      <c r="J13" s="1">
        <f t="shared" si="8"/>
        <v>9.9261292968981693E-6</v>
      </c>
      <c r="K13" s="1">
        <f t="shared" si="9"/>
        <v>749999999999.99951</v>
      </c>
      <c r="L13" s="1">
        <f t="shared" si="10"/>
        <v>2.5204608000000026</v>
      </c>
      <c r="M13" s="1">
        <f t="shared" si="11"/>
        <v>2.5204608000000024E-4</v>
      </c>
      <c r="N13" s="1">
        <f t="shared" si="12"/>
        <v>3.9704516527106421E-7</v>
      </c>
      <c r="S13">
        <v>7.0000000000000001E-3</v>
      </c>
      <c r="T13" s="1">
        <f>S13*$K$2</f>
        <v>1050000000</v>
      </c>
      <c r="U13" s="1">
        <f>SQRT($K$3*$C$2/T13)</f>
        <v>367457.05288412375</v>
      </c>
    </row>
    <row r="14" spans="1:21" x14ac:dyDescent="0.2">
      <c r="A14">
        <v>420</v>
      </c>
      <c r="C14" s="1">
        <f t="shared" si="1"/>
        <v>149999996824.21933</v>
      </c>
      <c r="D14" s="1">
        <f t="shared" si="2"/>
        <v>63.011521734293346</v>
      </c>
      <c r="E14" s="1">
        <f t="shared" si="3"/>
        <v>6.3011521734293342E-3</v>
      </c>
      <c r="F14" s="1">
        <f t="shared" si="4"/>
        <v>2.6464839128403206</v>
      </c>
      <c r="G14" s="1">
        <f t="shared" si="5"/>
        <v>299999999999.98328</v>
      </c>
      <c r="H14" s="1">
        <f t="shared" si="6"/>
        <v>15.752880000001321</v>
      </c>
      <c r="I14" s="1">
        <f t="shared" si="7"/>
        <v>1.575288000000132E-3</v>
      </c>
      <c r="J14" s="1">
        <f t="shared" si="8"/>
        <v>9.9261294049779809E-6</v>
      </c>
      <c r="K14" s="1">
        <f t="shared" si="9"/>
        <v>749999999999.99939</v>
      </c>
      <c r="L14" s="1">
        <f t="shared" si="10"/>
        <v>2.5204608000000035</v>
      </c>
      <c r="M14" s="1">
        <f t="shared" si="11"/>
        <v>2.5204608000000035E-4</v>
      </c>
      <c r="N14" s="1">
        <f t="shared" si="12"/>
        <v>3.9704516527107385E-7</v>
      </c>
      <c r="S14">
        <v>0.01</v>
      </c>
      <c r="T14" s="1">
        <f t="shared" ref="T14:T22" si="13">S14*$K$2</f>
        <v>1500000000</v>
      </c>
      <c r="U14" s="1">
        <f>SQRT($K$3*$C$2/T14)</f>
        <v>307436.62761616422</v>
      </c>
    </row>
    <row r="15" spans="1:21" x14ac:dyDescent="0.2">
      <c r="A15">
        <v>480</v>
      </c>
      <c r="C15" s="1">
        <f t="shared" si="1"/>
        <v>149999995372.43384</v>
      </c>
      <c r="D15" s="1">
        <f t="shared" si="2"/>
        <v>63.011522668143655</v>
      </c>
      <c r="E15" s="1">
        <f t="shared" si="3"/>
        <v>6.3011522668143657E-3</v>
      </c>
      <c r="F15" s="1">
        <f t="shared" si="4"/>
        <v>3.0245530880708955</v>
      </c>
      <c r="G15" s="1">
        <f t="shared" si="5"/>
        <v>299999999999.97852</v>
      </c>
      <c r="H15" s="1">
        <f t="shared" si="6"/>
        <v>15.752880000001758</v>
      </c>
      <c r="I15" s="1">
        <f t="shared" si="7"/>
        <v>1.5752880000001758E-3</v>
      </c>
      <c r="J15" s="1">
        <f t="shared" si="8"/>
        <v>9.9261295520865771E-6</v>
      </c>
      <c r="K15" s="1">
        <f t="shared" si="9"/>
        <v>749999999999.99915</v>
      </c>
      <c r="L15" s="1">
        <f t="shared" si="10"/>
        <v>2.5204608000000044</v>
      </c>
      <c r="M15" s="1">
        <f t="shared" si="11"/>
        <v>2.5204608000000046E-4</v>
      </c>
      <c r="N15" s="1">
        <f t="shared" si="12"/>
        <v>3.9704516527108507E-7</v>
      </c>
      <c r="S15">
        <v>0.1</v>
      </c>
      <c r="T15" s="1">
        <f t="shared" si="13"/>
        <v>15000000000</v>
      </c>
      <c r="U15" s="1">
        <f t="shared" ref="U15:U22" si="14">SQRT($K$3*$C$2/T15)</f>
        <v>97219.997942810107</v>
      </c>
    </row>
    <row r="16" spans="1:21" x14ac:dyDescent="0.2">
      <c r="A16">
        <v>540</v>
      </c>
      <c r="C16" s="1">
        <f t="shared" si="1"/>
        <v>149999993535.01779</v>
      </c>
      <c r="D16" s="1">
        <f t="shared" si="2"/>
        <v>63.011523887866552</v>
      </c>
      <c r="E16" s="1">
        <f t="shared" si="3"/>
        <v>6.3011523887866556E-3</v>
      </c>
      <c r="F16" s="1">
        <f t="shared" si="4"/>
        <v>3.402622289944794</v>
      </c>
      <c r="G16" s="1">
        <f t="shared" si="5"/>
        <v>299999999999.97314</v>
      </c>
      <c r="H16" s="1">
        <f t="shared" si="6"/>
        <v>15.752880000002257</v>
      </c>
      <c r="I16" s="1">
        <f t="shared" si="7"/>
        <v>1.5752880000002257E-3</v>
      </c>
      <c r="J16" s="1">
        <f t="shared" si="8"/>
        <v>9.9261297442283762E-6</v>
      </c>
      <c r="K16" s="1">
        <f t="shared" si="9"/>
        <v>749999999999.9989</v>
      </c>
      <c r="L16" s="1">
        <f t="shared" si="10"/>
        <v>2.5204608000000057</v>
      </c>
      <c r="M16" s="1">
        <f t="shared" si="11"/>
        <v>2.5204608000000057E-4</v>
      </c>
      <c r="N16" s="1">
        <f t="shared" si="12"/>
        <v>3.9704516527109777E-7</v>
      </c>
      <c r="S16">
        <v>0.5</v>
      </c>
      <c r="T16" s="1">
        <f t="shared" si="13"/>
        <v>75000000000</v>
      </c>
      <c r="U16" s="1">
        <f t="shared" si="14"/>
        <v>43478.104834502621</v>
      </c>
    </row>
    <row r="17" spans="1:21" x14ac:dyDescent="0.2">
      <c r="A17">
        <v>600</v>
      </c>
      <c r="C17" s="1">
        <f t="shared" si="1"/>
        <v>149999991266.60287</v>
      </c>
      <c r="D17" s="1">
        <f t="shared" si="2"/>
        <v>63.011525431578427</v>
      </c>
      <c r="E17" s="1">
        <f t="shared" si="3"/>
        <v>6.3011525431578425E-3</v>
      </c>
      <c r="F17" s="1">
        <f t="shared" si="4"/>
        <v>3.7806915258947056</v>
      </c>
      <c r="G17" s="1">
        <f t="shared" si="5"/>
        <v>299999999999.96716</v>
      </c>
      <c r="H17" s="1">
        <f t="shared" si="6"/>
        <v>15.752880000002822</v>
      </c>
      <c r="I17" s="1">
        <f t="shared" si="7"/>
        <v>1.5752880000002821E-3</v>
      </c>
      <c r="J17" s="1">
        <f t="shared" si="8"/>
        <v>9.9261299874078084E-6</v>
      </c>
      <c r="K17" s="1">
        <f t="shared" si="9"/>
        <v>749999999999.99866</v>
      </c>
      <c r="L17" s="1">
        <f t="shared" si="10"/>
        <v>2.5204608000000075</v>
      </c>
      <c r="M17" s="1">
        <f t="shared" si="11"/>
        <v>2.5204608000000073E-4</v>
      </c>
      <c r="N17" s="1">
        <f t="shared" si="12"/>
        <v>3.9704516527111223E-7</v>
      </c>
      <c r="S17" s="13">
        <v>1</v>
      </c>
      <c r="T17" s="1">
        <f t="shared" si="13"/>
        <v>150000000000</v>
      </c>
      <c r="U17" s="1">
        <f t="shared" si="14"/>
        <v>30743.662761616419</v>
      </c>
    </row>
    <row r="18" spans="1:21" x14ac:dyDescent="0.2">
      <c r="A18">
        <v>660</v>
      </c>
      <c r="C18" s="1">
        <f t="shared" si="1"/>
        <v>149999988521.82074</v>
      </c>
      <c r="D18" s="1">
        <f t="shared" si="2"/>
        <v>63.011527337395684</v>
      </c>
      <c r="E18" s="1">
        <f t="shared" si="3"/>
        <v>6.3011527337395682E-3</v>
      </c>
      <c r="F18" s="1">
        <f t="shared" si="4"/>
        <v>4.1587608042681152</v>
      </c>
      <c r="G18" s="1">
        <f t="shared" si="5"/>
        <v>299999999999.96063</v>
      </c>
      <c r="H18" s="1">
        <f t="shared" si="6"/>
        <v>15.752880000003449</v>
      </c>
      <c r="I18" s="1">
        <f t="shared" si="7"/>
        <v>1.575288000000345E-3</v>
      </c>
      <c r="J18" s="1">
        <f t="shared" si="8"/>
        <v>9.9261302876293107E-6</v>
      </c>
      <c r="K18" s="1">
        <f t="shared" si="9"/>
        <v>749999999999.99841</v>
      </c>
      <c r="L18" s="1">
        <f t="shared" si="10"/>
        <v>2.5204608000000093</v>
      </c>
      <c r="M18" s="1">
        <f t="shared" si="11"/>
        <v>2.5204608000000095E-4</v>
      </c>
      <c r="N18" s="1">
        <f t="shared" si="12"/>
        <v>3.9704516527112843E-7</v>
      </c>
      <c r="S18">
        <v>2</v>
      </c>
      <c r="T18" s="1">
        <f t="shared" si="13"/>
        <v>300000000000</v>
      </c>
      <c r="U18" s="1">
        <f t="shared" si="14"/>
        <v>21739.052417251311</v>
      </c>
    </row>
    <row r="19" spans="1:21" x14ac:dyDescent="0.2">
      <c r="A19">
        <v>720</v>
      </c>
      <c r="C19" s="1">
        <f t="shared" si="1"/>
        <v>149999985255.30304</v>
      </c>
      <c r="D19" s="1">
        <f t="shared" si="2"/>
        <v>63.011529643434734</v>
      </c>
      <c r="E19" s="1">
        <f t="shared" si="3"/>
        <v>6.3011529643434731E-3</v>
      </c>
      <c r="F19" s="1">
        <f t="shared" si="4"/>
        <v>4.5368301343273005</v>
      </c>
      <c r="G19" s="1">
        <f t="shared" si="5"/>
        <v>299999999999.95349</v>
      </c>
      <c r="H19" s="1">
        <f t="shared" si="6"/>
        <v>15.752880000004136</v>
      </c>
      <c r="I19" s="1">
        <f t="shared" si="7"/>
        <v>1.5752880000004137E-3</v>
      </c>
      <c r="J19" s="1">
        <f t="shared" si="8"/>
        <v>9.9261306508973083E-6</v>
      </c>
      <c r="K19" s="1">
        <f t="shared" si="9"/>
        <v>749999999999.99817</v>
      </c>
      <c r="L19" s="1">
        <f t="shared" si="10"/>
        <v>2.520460800000011</v>
      </c>
      <c r="M19" s="1">
        <f t="shared" si="11"/>
        <v>2.5204608000000111E-4</v>
      </c>
      <c r="N19" s="1">
        <f t="shared" si="12"/>
        <v>3.97045165271146E-7</v>
      </c>
      <c r="S19">
        <v>5</v>
      </c>
      <c r="T19" s="1">
        <f t="shared" si="13"/>
        <v>750000000000</v>
      </c>
      <c r="U19" s="1">
        <f t="shared" si="14"/>
        <v>13748.983962460645</v>
      </c>
    </row>
    <row r="20" spans="1:21" x14ac:dyDescent="0.2">
      <c r="A20">
        <v>780</v>
      </c>
      <c r="C20" s="1">
        <f t="shared" si="1"/>
        <v>149999981421.6814</v>
      </c>
      <c r="D20" s="1">
        <f t="shared" si="2"/>
        <v>63.011532387812061</v>
      </c>
      <c r="E20" s="1">
        <f t="shared" si="3"/>
        <v>6.3011532387812061E-3</v>
      </c>
      <c r="F20" s="1">
        <f t="shared" si="4"/>
        <v>4.9148995262493411</v>
      </c>
      <c r="G20" s="1">
        <f t="shared" si="5"/>
        <v>299999999999.94574</v>
      </c>
      <c r="H20" s="1">
        <f t="shared" si="6"/>
        <v>15.752880000004886</v>
      </c>
      <c r="I20" s="1">
        <f t="shared" si="7"/>
        <v>1.5752880000004885E-3</v>
      </c>
      <c r="J20" s="1">
        <f t="shared" si="8"/>
        <v>9.9261310832162466E-6</v>
      </c>
      <c r="K20" s="1">
        <f t="shared" si="9"/>
        <v>749999999999.9978</v>
      </c>
      <c r="L20" s="1">
        <f t="shared" si="10"/>
        <v>2.5204608000000124</v>
      </c>
      <c r="M20" s="1">
        <f t="shared" si="11"/>
        <v>2.5204608000000122E-4</v>
      </c>
      <c r="N20" s="1">
        <f t="shared" si="12"/>
        <v>3.9704516527116506E-7</v>
      </c>
      <c r="S20">
        <v>10</v>
      </c>
      <c r="T20" s="1">
        <f t="shared" si="13"/>
        <v>1500000000000</v>
      </c>
      <c r="U20" s="1">
        <f t="shared" si="14"/>
        <v>9721.9997942810114</v>
      </c>
    </row>
    <row r="21" spans="1:21" x14ac:dyDescent="0.2">
      <c r="A21">
        <v>840</v>
      </c>
      <c r="C21" s="1">
        <f t="shared" si="1"/>
        <v>149999976975.58743</v>
      </c>
      <c r="D21" s="1">
        <f t="shared" si="2"/>
        <v>63.011535608644166</v>
      </c>
      <c r="E21" s="1">
        <f t="shared" si="3"/>
        <v>6.3011535608644169E-3</v>
      </c>
      <c r="F21" s="1">
        <f t="shared" si="4"/>
        <v>5.2929689911261102</v>
      </c>
      <c r="G21" s="1">
        <f t="shared" si="5"/>
        <v>299999999999.93738</v>
      </c>
      <c r="H21" s="1">
        <f t="shared" si="6"/>
        <v>15.7528800000057</v>
      </c>
      <c r="I21" s="1">
        <f t="shared" si="7"/>
        <v>1.5752880000005701E-3</v>
      </c>
      <c r="J21" s="1">
        <f t="shared" si="8"/>
        <v>9.9261315905905778E-6</v>
      </c>
      <c r="K21" s="1">
        <f t="shared" si="9"/>
        <v>749999999999.99744</v>
      </c>
      <c r="L21" s="1">
        <f t="shared" si="10"/>
        <v>2.520460800000015</v>
      </c>
      <c r="M21" s="1">
        <f t="shared" si="11"/>
        <v>2.5204608000000149E-4</v>
      </c>
      <c r="N21" s="1">
        <f t="shared" si="12"/>
        <v>3.9704516527118602E-7</v>
      </c>
      <c r="S21">
        <v>50</v>
      </c>
      <c r="T21" s="1">
        <f t="shared" si="13"/>
        <v>7500000000000</v>
      </c>
      <c r="U21" s="1">
        <f t="shared" si="14"/>
        <v>4347.8104834502619</v>
      </c>
    </row>
    <row r="22" spans="1:21" x14ac:dyDescent="0.2">
      <c r="A22">
        <v>900</v>
      </c>
      <c r="C22" s="1">
        <f t="shared" si="1"/>
        <v>149999971871.65274</v>
      </c>
      <c r="D22" s="1">
        <f t="shared" si="2"/>
        <v>63.011539344047563</v>
      </c>
      <c r="E22" s="1">
        <f t="shared" si="3"/>
        <v>6.3011539344047561E-3</v>
      </c>
      <c r="F22" s="1">
        <f t="shared" si="4"/>
        <v>5.6710385409642807</v>
      </c>
      <c r="G22" s="1">
        <f t="shared" si="5"/>
        <v>299999999999.92847</v>
      </c>
      <c r="H22" s="1">
        <f t="shared" si="6"/>
        <v>15.752880000006577</v>
      </c>
      <c r="I22" s="1">
        <f t="shared" si="7"/>
        <v>1.5752880000006577E-3</v>
      </c>
      <c r="J22" s="1">
        <f t="shared" si="8"/>
        <v>9.926132179024744E-6</v>
      </c>
      <c r="K22" s="1">
        <f t="shared" si="9"/>
        <v>749999999999.99707</v>
      </c>
      <c r="L22" s="1">
        <f t="shared" si="10"/>
        <v>2.5204608000000177</v>
      </c>
      <c r="M22" s="1">
        <f t="shared" si="11"/>
        <v>2.5204608000000176E-4</v>
      </c>
      <c r="N22" s="1">
        <f t="shared" si="12"/>
        <v>3.9704516527120852E-7</v>
      </c>
      <c r="S22">
        <v>100</v>
      </c>
      <c r="T22" s="1">
        <f t="shared" si="13"/>
        <v>15000000000000</v>
      </c>
      <c r="U22" s="1">
        <f t="shared" si="14"/>
        <v>3074.366276161642</v>
      </c>
    </row>
    <row r="23" spans="1:21" x14ac:dyDescent="0.2">
      <c r="A23">
        <v>960</v>
      </c>
      <c r="C23" s="1">
        <f t="shared" si="1"/>
        <v>149999966064.50888</v>
      </c>
      <c r="D23" s="1">
        <f t="shared" si="2"/>
        <v>63.011543632138867</v>
      </c>
      <c r="E23" s="1">
        <f t="shared" si="3"/>
        <v>6.3011543632138867E-3</v>
      </c>
      <c r="F23" s="1">
        <f t="shared" si="4"/>
        <v>6.0491081886853308</v>
      </c>
      <c r="G23" s="1">
        <f t="shared" si="5"/>
        <v>299999999999.91895</v>
      </c>
      <c r="H23" s="1">
        <f t="shared" si="6"/>
        <v>15.752880000007513</v>
      </c>
      <c r="I23" s="1">
        <f t="shared" si="7"/>
        <v>1.5752880000007513E-3</v>
      </c>
      <c r="J23" s="1">
        <f t="shared" si="8"/>
        <v>9.9261328545232111E-6</v>
      </c>
      <c r="K23" s="1">
        <f t="shared" si="9"/>
        <v>749999999999.9967</v>
      </c>
      <c r="L23" s="1">
        <f t="shared" si="10"/>
        <v>2.5204608000000199</v>
      </c>
      <c r="M23" s="1">
        <f t="shared" si="11"/>
        <v>2.5204608000000198E-4</v>
      </c>
      <c r="N23" s="1">
        <f t="shared" si="12"/>
        <v>3.9704516527123251E-7</v>
      </c>
    </row>
    <row r="24" spans="1:21" x14ac:dyDescent="0.2">
      <c r="A24">
        <v>1020</v>
      </c>
      <c r="C24" s="1">
        <f t="shared" si="1"/>
        <v>149999959508.78738</v>
      </c>
      <c r="D24" s="1">
        <f t="shared" si="2"/>
        <v>63.011548511034711</v>
      </c>
      <c r="E24" s="1">
        <f t="shared" si="3"/>
        <v>6.3011548511034713E-3</v>
      </c>
      <c r="F24" s="1">
        <f t="shared" si="4"/>
        <v>6.4271779481255411</v>
      </c>
      <c r="G24" s="1">
        <f t="shared" si="5"/>
        <v>299999999999.90881</v>
      </c>
      <c r="H24" s="1">
        <f t="shared" si="6"/>
        <v>15.752880000008512</v>
      </c>
      <c r="I24" s="1">
        <f t="shared" si="7"/>
        <v>1.5752880000008511E-3</v>
      </c>
      <c r="J24" s="1">
        <f t="shared" si="8"/>
        <v>9.9261336230904481E-6</v>
      </c>
      <c r="K24" s="1">
        <f t="shared" si="9"/>
        <v>749999999999.99634</v>
      </c>
      <c r="L24" s="1">
        <f t="shared" si="10"/>
        <v>2.5204608000000226</v>
      </c>
      <c r="M24" s="1">
        <f t="shared" si="11"/>
        <v>2.5204608000000225E-4</v>
      </c>
      <c r="N24" s="1">
        <f t="shared" si="12"/>
        <v>3.9704516527125808E-7</v>
      </c>
    </row>
    <row r="25" spans="1:21" x14ac:dyDescent="0.2">
      <c r="A25">
        <v>1080</v>
      </c>
      <c r="C25" s="1">
        <f t="shared" si="1"/>
        <v>149999952159.11972</v>
      </c>
      <c r="D25" s="1">
        <f t="shared" si="2"/>
        <v>63.011554018851825</v>
      </c>
      <c r="E25" s="1">
        <f t="shared" si="3"/>
        <v>6.3011554018851824E-3</v>
      </c>
      <c r="F25" s="1">
        <f t="shared" si="4"/>
        <v>6.8052478340359972</v>
      </c>
      <c r="G25" s="1">
        <f t="shared" si="5"/>
        <v>299999999999.89807</v>
      </c>
      <c r="H25" s="1">
        <f t="shared" si="6"/>
        <v>15.752880000009577</v>
      </c>
      <c r="I25" s="1">
        <f t="shared" si="7"/>
        <v>1.5752880000009578E-3</v>
      </c>
      <c r="J25" s="1">
        <f t="shared" si="8"/>
        <v>9.9261344907309396E-6</v>
      </c>
      <c r="K25" s="1">
        <f t="shared" si="9"/>
        <v>749999999999.99585</v>
      </c>
      <c r="L25" s="1">
        <f t="shared" si="10"/>
        <v>2.5204608000000248</v>
      </c>
      <c r="M25" s="1">
        <f t="shared" si="11"/>
        <v>2.5204608000000246E-4</v>
      </c>
      <c r="N25" s="1">
        <f t="shared" si="12"/>
        <v>3.9704516527128529E-7</v>
      </c>
    </row>
    <row r="26" spans="1:21" x14ac:dyDescent="0.2">
      <c r="A26">
        <v>1140</v>
      </c>
      <c r="C26" s="1">
        <f t="shared" si="1"/>
        <v>149999943970.13736</v>
      </c>
      <c r="D26" s="1">
        <f t="shared" si="2"/>
        <v>63.011560193707034</v>
      </c>
      <c r="E26" s="1">
        <f t="shared" si="3"/>
        <v>6.3011560193707034E-3</v>
      </c>
      <c r="F26" s="1">
        <f t="shared" si="4"/>
        <v>7.1833178620826015</v>
      </c>
      <c r="G26" s="1">
        <f t="shared" si="5"/>
        <v>299999999999.88678</v>
      </c>
      <c r="H26" s="1">
        <f t="shared" si="6"/>
        <v>15.752880000010705</v>
      </c>
      <c r="I26" s="1">
        <f t="shared" si="7"/>
        <v>1.5752880000010705E-3</v>
      </c>
      <c r="J26" s="1">
        <f t="shared" si="8"/>
        <v>9.9261354634491817E-6</v>
      </c>
      <c r="K26" s="1">
        <f t="shared" si="9"/>
        <v>749999999999.99536</v>
      </c>
      <c r="L26" s="1">
        <f t="shared" si="10"/>
        <v>2.5204608000000279</v>
      </c>
      <c r="M26" s="1">
        <f t="shared" si="11"/>
        <v>2.5204608000000279E-4</v>
      </c>
      <c r="N26" s="1">
        <f t="shared" si="12"/>
        <v>3.9704516527131424E-7</v>
      </c>
    </row>
    <row r="27" spans="1:21" x14ac:dyDescent="0.2">
      <c r="A27">
        <v>1200</v>
      </c>
      <c r="C27" s="1">
        <f t="shared" si="1"/>
        <v>149999934896.47171</v>
      </c>
      <c r="D27" s="1">
        <f t="shared" si="2"/>
        <v>63.011567073717188</v>
      </c>
      <c r="E27" s="1">
        <f t="shared" si="3"/>
        <v>6.301156707371719E-3</v>
      </c>
      <c r="F27" s="1">
        <f t="shared" si="4"/>
        <v>7.5613880488460623</v>
      </c>
      <c r="G27" s="1">
        <f t="shared" si="5"/>
        <v>299999999999.87488</v>
      </c>
      <c r="H27" s="1">
        <f t="shared" si="6"/>
        <v>15.752880000011892</v>
      </c>
      <c r="I27" s="1">
        <f t="shared" si="7"/>
        <v>1.5752880000011891E-3</v>
      </c>
      <c r="J27" s="1">
        <f t="shared" si="8"/>
        <v>9.9261365472496742E-6</v>
      </c>
      <c r="K27" s="1">
        <f t="shared" si="9"/>
        <v>749999999999.99487</v>
      </c>
      <c r="L27" s="1">
        <f t="shared" si="10"/>
        <v>2.5204608000000315</v>
      </c>
      <c r="M27" s="11">
        <f t="shared" si="11"/>
        <v>2.5204608000000317E-4</v>
      </c>
      <c r="N27" s="1">
        <f t="shared" si="12"/>
        <v>3.9704516527134474E-7</v>
      </c>
    </row>
    <row r="28" spans="1:21" x14ac:dyDescent="0.2">
      <c r="A28">
        <v>1260</v>
      </c>
      <c r="C28" s="1">
        <f t="shared" ref="C28:C41" si="15">C27-F28*$A28</f>
        <v>149999924892.75412</v>
      </c>
      <c r="D28" s="1">
        <f t="shared" si="2"/>
        <v>63.011574696999283</v>
      </c>
      <c r="E28" s="1">
        <f t="shared" si="3"/>
        <v>6.3011574696999282E-3</v>
      </c>
      <c r="F28" s="1">
        <f t="shared" ref="F28:F41" si="16">E28*A28</f>
        <v>7.9394584118219091</v>
      </c>
      <c r="G28" s="1">
        <f t="shared" ref="G28:G41" si="17">G27-J28*$A28</f>
        <v>299999999999.86237</v>
      </c>
      <c r="H28" s="1">
        <f t="shared" si="6"/>
        <v>15.752880000013141</v>
      </c>
      <c r="I28" s="1">
        <f t="shared" si="7"/>
        <v>1.575288000001314E-3</v>
      </c>
      <c r="J28" s="1">
        <f t="shared" ref="J28:J41" si="18">I28*E28</f>
        <v>9.9261377481369405E-6</v>
      </c>
      <c r="K28" s="1">
        <f t="shared" ref="K28:K41" si="19">K27-N28*$A28</f>
        <v>749999999999.99438</v>
      </c>
      <c r="L28" s="1">
        <f t="shared" si="10"/>
        <v>2.5204608000000346</v>
      </c>
      <c r="M28" s="11">
        <f t="shared" si="11"/>
        <v>2.5204608000000344E-4</v>
      </c>
      <c r="N28" s="1">
        <f t="shared" ref="N28:N41" si="20">M28*I28</f>
        <v>3.9704516527137661E-7</v>
      </c>
    </row>
    <row r="29" spans="1:21" x14ac:dyDescent="0.2">
      <c r="A29">
        <v>1320</v>
      </c>
      <c r="C29" s="1">
        <f t="shared" si="15"/>
        <v>149999913913.61588</v>
      </c>
      <c r="D29" s="1">
        <f t="shared" si="2"/>
        <v>63.011583101670418</v>
      </c>
      <c r="E29" s="1">
        <f t="shared" si="3"/>
        <v>6.3011583101670416E-3</v>
      </c>
      <c r="F29" s="1">
        <f t="shared" si="16"/>
        <v>8.3175289694204952</v>
      </c>
      <c r="G29" s="1">
        <f t="shared" si="17"/>
        <v>299999999999.84924</v>
      </c>
      <c r="H29" s="1">
        <f t="shared" si="6"/>
        <v>15.752880000014455</v>
      </c>
      <c r="I29" s="1">
        <f t="shared" si="7"/>
        <v>1.5752880000014455E-3</v>
      </c>
      <c r="J29" s="1">
        <f t="shared" si="18"/>
        <v>9.926139072115526E-6</v>
      </c>
      <c r="K29" s="1">
        <f t="shared" si="19"/>
        <v>749999999999.9939</v>
      </c>
      <c r="L29" s="1">
        <f t="shared" si="10"/>
        <v>2.5204608000000381</v>
      </c>
      <c r="M29" s="11">
        <f t="shared" si="11"/>
        <v>2.5204608000000382E-4</v>
      </c>
      <c r="N29" s="1">
        <f t="shared" si="20"/>
        <v>3.9704516527141033E-7</v>
      </c>
    </row>
    <row r="30" spans="1:21" x14ac:dyDescent="0.2">
      <c r="A30">
        <v>1380</v>
      </c>
      <c r="C30" s="1">
        <f t="shared" si="15"/>
        <v>149999901913.68823</v>
      </c>
      <c r="D30" s="1">
        <f t="shared" si="2"/>
        <v>63.011592325847808</v>
      </c>
      <c r="E30" s="1">
        <f t="shared" si="3"/>
        <v>6.301159232584781E-3</v>
      </c>
      <c r="F30" s="1">
        <f t="shared" si="16"/>
        <v>8.6955997409669976</v>
      </c>
      <c r="G30" s="1">
        <f t="shared" si="17"/>
        <v>299999999999.83557</v>
      </c>
      <c r="H30" s="1">
        <f t="shared" si="6"/>
        <v>15.752880000015834</v>
      </c>
      <c r="I30" s="1">
        <f t="shared" si="7"/>
        <v>1.5752880000015834E-3</v>
      </c>
      <c r="J30" s="1">
        <f t="shared" si="18"/>
        <v>9.9261405251899913E-6</v>
      </c>
      <c r="K30" s="1">
        <f t="shared" si="19"/>
        <v>749999999999.99341</v>
      </c>
      <c r="L30" s="1">
        <f t="shared" si="10"/>
        <v>2.5204608000000412</v>
      </c>
      <c r="M30" s="11">
        <f t="shared" si="11"/>
        <v>2.5204608000000414E-4</v>
      </c>
      <c r="N30" s="1">
        <f t="shared" si="20"/>
        <v>3.9704516527144559E-7</v>
      </c>
    </row>
    <row r="31" spans="1:21" x14ac:dyDescent="0.2">
      <c r="A31">
        <v>1440</v>
      </c>
      <c r="C31" s="1">
        <f t="shared" si="15"/>
        <v>149999888847.60236</v>
      </c>
      <c r="D31" s="1">
        <f t="shared" si="2"/>
        <v>63.011602407648773</v>
      </c>
      <c r="E31" s="1">
        <f t="shared" si="3"/>
        <v>6.3011602407648777E-3</v>
      </c>
      <c r="F31" s="1">
        <f t="shared" si="16"/>
        <v>9.0736707467014242</v>
      </c>
      <c r="G31" s="1">
        <f t="shared" si="17"/>
        <v>299999999999.82129</v>
      </c>
      <c r="H31" s="1">
        <f t="shared" si="6"/>
        <v>15.752880000017269</v>
      </c>
      <c r="I31" s="1">
        <f t="shared" si="7"/>
        <v>1.5752880000017269E-3</v>
      </c>
      <c r="J31" s="1">
        <f t="shared" si="18"/>
        <v>9.9261421133649038E-6</v>
      </c>
      <c r="K31" s="1">
        <f t="shared" si="19"/>
        <v>749999999999.9928</v>
      </c>
      <c r="L31" s="1">
        <f t="shared" si="10"/>
        <v>2.5204608000000448</v>
      </c>
      <c r="M31" s="11">
        <f t="shared" si="11"/>
        <v>2.5204608000000447E-4</v>
      </c>
      <c r="N31" s="1">
        <f t="shared" si="20"/>
        <v>3.9704516527148233E-7</v>
      </c>
    </row>
    <row r="32" spans="1:21" x14ac:dyDescent="0.2">
      <c r="A32">
        <v>1500</v>
      </c>
      <c r="C32" s="1">
        <f t="shared" si="15"/>
        <v>149999874669.98935</v>
      </c>
      <c r="D32" s="1">
        <f t="shared" si="2"/>
        <v>63.011613385190834</v>
      </c>
      <c r="E32" s="1">
        <f t="shared" si="3"/>
        <v>6.3011613385190839E-3</v>
      </c>
      <c r="F32" s="1">
        <f t="shared" si="16"/>
        <v>9.4517420077786252</v>
      </c>
      <c r="G32" s="1">
        <f t="shared" si="17"/>
        <v>299999999999.8064</v>
      </c>
      <c r="H32" s="1">
        <f t="shared" si="6"/>
        <v>15.75288000001877</v>
      </c>
      <c r="I32" s="1">
        <f t="shared" si="7"/>
        <v>1.575288000001877E-3</v>
      </c>
      <c r="J32" s="1">
        <f t="shared" si="18"/>
        <v>9.9261438426448768E-6</v>
      </c>
      <c r="K32" s="1">
        <f t="shared" si="19"/>
        <v>749999999999.99219</v>
      </c>
      <c r="L32" s="1">
        <f t="shared" si="10"/>
        <v>2.5204608000000484</v>
      </c>
      <c r="M32" s="11">
        <f t="shared" si="11"/>
        <v>2.5204608000000485E-4</v>
      </c>
      <c r="N32" s="1">
        <f t="shared" si="20"/>
        <v>3.9704516527152071E-7</v>
      </c>
    </row>
    <row r="33" spans="1:14" x14ac:dyDescent="0.2">
      <c r="A33">
        <v>1560</v>
      </c>
      <c r="C33" s="1">
        <f t="shared" si="15"/>
        <v>149999859335.48022</v>
      </c>
      <c r="D33" s="1">
        <f t="shared" si="2"/>
        <v>63.01162529659161</v>
      </c>
      <c r="E33" s="1">
        <f t="shared" si="3"/>
        <v>6.3011625296591611E-3</v>
      </c>
      <c r="F33" s="1">
        <f t="shared" si="16"/>
        <v>9.8298135462682907</v>
      </c>
      <c r="G33" s="1">
        <f t="shared" si="17"/>
        <v>299999999999.79089</v>
      </c>
      <c r="H33" s="1">
        <f t="shared" si="6"/>
        <v>15.752880000020335</v>
      </c>
      <c r="I33" s="1">
        <f t="shared" si="7"/>
        <v>1.5752880000020335E-3</v>
      </c>
      <c r="J33" s="1">
        <f t="shared" si="18"/>
        <v>9.9261457190345336E-6</v>
      </c>
      <c r="K33" s="1">
        <f t="shared" si="19"/>
        <v>749999999999.99158</v>
      </c>
      <c r="L33" s="1">
        <f t="shared" si="10"/>
        <v>2.5204608000000528</v>
      </c>
      <c r="M33" s="11">
        <f t="shared" si="11"/>
        <v>2.5204608000000528E-4</v>
      </c>
      <c r="N33" s="1">
        <f t="shared" si="20"/>
        <v>3.9704516527156089E-7</v>
      </c>
    </row>
    <row r="34" spans="1:14" x14ac:dyDescent="0.2">
      <c r="A34">
        <v>1620</v>
      </c>
      <c r="C34" s="1">
        <f t="shared" si="15"/>
        <v>149999842798.7059</v>
      </c>
      <c r="D34" s="1">
        <f t="shared" si="2"/>
        <v>63.011638179968926</v>
      </c>
      <c r="E34" s="1">
        <f t="shared" si="3"/>
        <v>6.3011638179968927E-3</v>
      </c>
      <c r="F34" s="1">
        <f t="shared" si="16"/>
        <v>10.207885385154967</v>
      </c>
      <c r="G34" s="1">
        <f t="shared" si="17"/>
        <v>299999999999.77484</v>
      </c>
      <c r="H34" s="1">
        <f t="shared" si="6"/>
        <v>15.752880000021962</v>
      </c>
      <c r="I34" s="1">
        <f t="shared" si="7"/>
        <v>1.5752880000021962E-3</v>
      </c>
      <c r="J34" s="1">
        <f t="shared" si="18"/>
        <v>9.926147748538528E-6</v>
      </c>
      <c r="K34" s="1">
        <f t="shared" si="19"/>
        <v>749999999999.99097</v>
      </c>
      <c r="L34" s="1">
        <f t="shared" si="10"/>
        <v>2.5204608000000568</v>
      </c>
      <c r="M34" s="11">
        <f t="shared" si="11"/>
        <v>2.5204608000000566E-4</v>
      </c>
      <c r="N34" s="1">
        <f t="shared" si="20"/>
        <v>3.9704516527160245E-7</v>
      </c>
    </row>
    <row r="35" spans="1:14" x14ac:dyDescent="0.2">
      <c r="A35">
        <v>1680</v>
      </c>
      <c r="C35" s="1">
        <f t="shared" si="15"/>
        <v>149999825014.29721</v>
      </c>
      <c r="D35" s="1">
        <f t="shared" si="2"/>
        <v>63.011652073440786</v>
      </c>
      <c r="E35" s="1">
        <f t="shared" si="3"/>
        <v>6.3011652073440786E-3</v>
      </c>
      <c r="F35" s="1">
        <f t="shared" si="16"/>
        <v>10.585957548338053</v>
      </c>
      <c r="G35" s="1">
        <f t="shared" si="17"/>
        <v>299999999999.75818</v>
      </c>
      <c r="H35" s="1">
        <f t="shared" si="6"/>
        <v>15.752880000023648</v>
      </c>
      <c r="I35" s="1">
        <f t="shared" si="7"/>
        <v>1.5752880000023649E-3</v>
      </c>
      <c r="J35" s="1">
        <f t="shared" si="18"/>
        <v>9.926149937161541E-6</v>
      </c>
      <c r="K35" s="1">
        <f t="shared" si="19"/>
        <v>749999999999.99036</v>
      </c>
      <c r="L35" s="1">
        <f t="shared" si="10"/>
        <v>2.5204608000000608</v>
      </c>
      <c r="M35" s="11">
        <f t="shared" si="11"/>
        <v>2.520460800000061E-4</v>
      </c>
      <c r="N35" s="1">
        <f t="shared" si="20"/>
        <v>3.9704516527164565E-7</v>
      </c>
    </row>
    <row r="36" spans="1:14" x14ac:dyDescent="0.2">
      <c r="A36">
        <v>1740</v>
      </c>
      <c r="C36" s="1">
        <f t="shared" si="15"/>
        <v>149999805936.88492</v>
      </c>
      <c r="D36" s="1">
        <f t="shared" si="2"/>
        <v>63.011667015125411</v>
      </c>
      <c r="E36" s="1">
        <f t="shared" si="3"/>
        <v>6.3011667015125412E-3</v>
      </c>
      <c r="F36" s="1">
        <f t="shared" si="16"/>
        <v>10.964030060631822</v>
      </c>
      <c r="G36" s="1">
        <f t="shared" si="17"/>
        <v>299999999999.74091</v>
      </c>
      <c r="H36" s="1">
        <f t="shared" si="6"/>
        <v>15.752880000025398</v>
      </c>
      <c r="I36" s="1">
        <f t="shared" si="7"/>
        <v>1.5752880000025398E-3</v>
      </c>
      <c r="J36" s="1">
        <f t="shared" si="18"/>
        <v>9.9261522909082924E-6</v>
      </c>
      <c r="K36" s="1">
        <f t="shared" si="19"/>
        <v>749999999999.98962</v>
      </c>
      <c r="L36" s="1">
        <f t="shared" si="10"/>
        <v>2.5204608000000652</v>
      </c>
      <c r="M36" s="11">
        <f t="shared" si="11"/>
        <v>2.5204608000000653E-4</v>
      </c>
      <c r="N36" s="1">
        <f t="shared" si="20"/>
        <v>3.9704516527169043E-7</v>
      </c>
    </row>
    <row r="37" spans="1:14" x14ac:dyDescent="0.2">
      <c r="A37">
        <v>1800</v>
      </c>
      <c r="C37" s="1">
        <f t="shared" si="15"/>
        <v>149999785521.09961</v>
      </c>
      <c r="D37" s="1">
        <f t="shared" si="2"/>
        <v>63.011683043141176</v>
      </c>
      <c r="E37" s="1">
        <f t="shared" si="3"/>
        <v>6.3011683043141175E-3</v>
      </c>
      <c r="F37" s="1">
        <f t="shared" si="16"/>
        <v>11.342102947765412</v>
      </c>
      <c r="G37" s="1">
        <f t="shared" si="17"/>
        <v>299999999999.72302</v>
      </c>
      <c r="H37" s="1">
        <f t="shared" si="6"/>
        <v>15.752880000027213</v>
      </c>
      <c r="I37" s="1">
        <f t="shared" si="7"/>
        <v>1.5752880000027213E-3</v>
      </c>
      <c r="J37" s="1">
        <f t="shared" si="18"/>
        <v>9.9261548157835258E-6</v>
      </c>
      <c r="K37" s="1">
        <f t="shared" si="19"/>
        <v>749999999999.98889</v>
      </c>
      <c r="L37" s="1">
        <f t="shared" si="10"/>
        <v>2.5204608000000697</v>
      </c>
      <c r="M37" s="11">
        <f t="shared" si="11"/>
        <v>2.5204608000000696E-4</v>
      </c>
      <c r="N37" s="1">
        <f t="shared" si="20"/>
        <v>3.9704516527173686E-7</v>
      </c>
    </row>
    <row r="38" spans="1:14" x14ac:dyDescent="0.2">
      <c r="A38">
        <v>1860</v>
      </c>
      <c r="C38" s="1">
        <f t="shared" si="15"/>
        <v>149999763721.57181</v>
      </c>
      <c r="D38" s="1">
        <f t="shared" si="2"/>
        <v>63.011700195606778</v>
      </c>
      <c r="E38" s="1">
        <f t="shared" si="3"/>
        <v>6.3011700195606778E-3</v>
      </c>
      <c r="F38" s="1">
        <f t="shared" si="16"/>
        <v>11.72017623638286</v>
      </c>
      <c r="G38" s="1">
        <f t="shared" si="17"/>
        <v>299999999999.70459</v>
      </c>
      <c r="H38" s="1">
        <f t="shared" si="6"/>
        <v>15.752880000029089</v>
      </c>
      <c r="I38" s="1">
        <f t="shared" si="7"/>
        <v>1.5752880000029089E-3</v>
      </c>
      <c r="J38" s="1">
        <f t="shared" si="18"/>
        <v>9.9261575177920307E-6</v>
      </c>
      <c r="K38" s="1">
        <f t="shared" si="19"/>
        <v>749999999999.98816</v>
      </c>
      <c r="L38" s="1">
        <f t="shared" si="10"/>
        <v>2.520460800000075</v>
      </c>
      <c r="M38" s="11">
        <f t="shared" si="11"/>
        <v>2.5204608000000751E-4</v>
      </c>
      <c r="N38" s="1">
        <f t="shared" si="20"/>
        <v>3.9704516527178498E-7</v>
      </c>
    </row>
    <row r="39" spans="1:14" x14ac:dyDescent="0.2">
      <c r="A39">
        <v>1920</v>
      </c>
      <c r="C39" s="1">
        <f t="shared" si="15"/>
        <v>149999740492.93188</v>
      </c>
      <c r="D39" s="1">
        <f t="shared" si="2"/>
        <v>63.011718510641089</v>
      </c>
      <c r="E39" s="1">
        <f t="shared" si="3"/>
        <v>6.3011718510641085E-3</v>
      </c>
      <c r="F39" s="1">
        <f t="shared" si="16"/>
        <v>12.098249954043089</v>
      </c>
      <c r="G39" s="1">
        <f t="shared" si="17"/>
        <v>299999999999.68555</v>
      </c>
      <c r="H39" s="1">
        <f t="shared" si="6"/>
        <v>15.752880000031023</v>
      </c>
      <c r="I39" s="1">
        <f t="shared" si="7"/>
        <v>1.5752880000031023E-3</v>
      </c>
      <c r="J39" s="1">
        <f t="shared" si="18"/>
        <v>9.9261604029386252E-6</v>
      </c>
      <c r="K39" s="1">
        <f t="shared" si="19"/>
        <v>749999999999.98743</v>
      </c>
      <c r="L39" s="1">
        <f t="shared" si="10"/>
        <v>2.5204608000000799</v>
      </c>
      <c r="M39" s="11">
        <f t="shared" si="11"/>
        <v>2.5204608000000799E-4</v>
      </c>
      <c r="N39" s="1">
        <f t="shared" si="20"/>
        <v>3.9704516527183453E-7</v>
      </c>
    </row>
    <row r="40" spans="1:14" x14ac:dyDescent="0.2">
      <c r="A40">
        <v>1980</v>
      </c>
      <c r="C40" s="1">
        <f t="shared" si="15"/>
        <v>149999715789.81012</v>
      </c>
      <c r="D40" s="1">
        <f t="shared" si="2"/>
        <v>63.011738026363304</v>
      </c>
      <c r="E40" s="1">
        <f t="shared" si="3"/>
        <v>6.30117380263633E-3</v>
      </c>
      <c r="F40" s="1">
        <f t="shared" si="16"/>
        <v>12.476324129219933</v>
      </c>
      <c r="G40" s="1">
        <f t="shared" si="17"/>
        <v>299999999999.66589</v>
      </c>
      <c r="H40" s="1">
        <f t="shared" si="6"/>
        <v>15.752880000033024</v>
      </c>
      <c r="I40" s="1">
        <f t="shared" si="7"/>
        <v>1.5752880000033023E-3</v>
      </c>
      <c r="J40" s="1">
        <f t="shared" si="18"/>
        <v>9.9261634772281868E-6</v>
      </c>
      <c r="K40" s="1">
        <f t="shared" si="19"/>
        <v>749999999999.98669</v>
      </c>
      <c r="L40" s="1">
        <f t="shared" si="10"/>
        <v>2.5204608000000848</v>
      </c>
      <c r="M40" s="11">
        <f t="shared" si="11"/>
        <v>2.5204608000000848E-4</v>
      </c>
      <c r="N40" s="1">
        <f t="shared" si="20"/>
        <v>3.9704516527188567E-7</v>
      </c>
    </row>
    <row r="41" spans="1:14" x14ac:dyDescent="0.2">
      <c r="A41">
        <v>2040</v>
      </c>
      <c r="C41" s="1">
        <f t="shared" si="15"/>
        <v>149999689566.83658</v>
      </c>
      <c r="D41" s="1">
        <f t="shared" si="2"/>
        <v>63.011758780892833</v>
      </c>
      <c r="E41" s="1">
        <f t="shared" si="3"/>
        <v>6.3011758780892836E-3</v>
      </c>
      <c r="F41" s="1">
        <f t="shared" si="16"/>
        <v>12.854398791302138</v>
      </c>
      <c r="G41" s="1">
        <f t="shared" si="17"/>
        <v>299999999999.64563</v>
      </c>
      <c r="H41" s="1">
        <f t="shared" si="6"/>
        <v>15.752880000035088</v>
      </c>
      <c r="I41" s="1">
        <f t="shared" si="7"/>
        <v>1.5752880000035087E-3</v>
      </c>
      <c r="J41" s="1">
        <f t="shared" si="18"/>
        <v>9.9261667466656199E-6</v>
      </c>
      <c r="K41" s="1">
        <f t="shared" si="19"/>
        <v>749999999999.98584</v>
      </c>
      <c r="L41" s="1">
        <f t="shared" si="10"/>
        <v>2.5204608000000897</v>
      </c>
      <c r="M41" s="11">
        <f t="shared" si="11"/>
        <v>2.5204608000000897E-4</v>
      </c>
      <c r="N41" s="1">
        <f t="shared" si="20"/>
        <v>3.9704516527193845E-7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3B6A-BAA9-FD4A-8B57-A9E60CD34EA1}">
  <dimension ref="B1:K18"/>
  <sheetViews>
    <sheetView tabSelected="1" workbookViewId="0">
      <selection activeCell="G18" sqref="G18"/>
    </sheetView>
  </sheetViews>
  <sheetFormatPr baseColWidth="10" defaultRowHeight="16" x14ac:dyDescent="0.2"/>
  <sheetData>
    <row r="1" spans="2:11" x14ac:dyDescent="0.2">
      <c r="J1" t="s">
        <v>3</v>
      </c>
      <c r="K1" s="1">
        <v>300000000</v>
      </c>
    </row>
    <row r="2" spans="2:11" x14ac:dyDescent="0.2">
      <c r="J2" t="s">
        <v>6</v>
      </c>
      <c r="K2" s="1">
        <v>150000000000</v>
      </c>
    </row>
    <row r="3" spans="2:11" x14ac:dyDescent="0.2">
      <c r="B3" t="s">
        <v>25</v>
      </c>
      <c r="D3" s="1">
        <v>10000</v>
      </c>
      <c r="J3" t="s">
        <v>12</v>
      </c>
      <c r="K3" s="1">
        <v>6.6000000000000005E-11</v>
      </c>
    </row>
    <row r="4" spans="2:11" x14ac:dyDescent="0.2">
      <c r="B4" t="s">
        <v>23</v>
      </c>
      <c r="C4">
        <v>0.8</v>
      </c>
      <c r="D4">
        <f>C4*K1</f>
        <v>240000000</v>
      </c>
    </row>
    <row r="5" spans="2:11" x14ac:dyDescent="0.2">
      <c r="B5" t="s">
        <v>24</v>
      </c>
      <c r="D5" s="1">
        <f>0.5*D3*(D4*D4)</f>
        <v>2.88E+20</v>
      </c>
    </row>
    <row r="10" spans="2:11" x14ac:dyDescent="0.2">
      <c r="C10" t="s">
        <v>27</v>
      </c>
      <c r="D10" t="s">
        <v>28</v>
      </c>
      <c r="F10" t="s">
        <v>29</v>
      </c>
      <c r="G10" t="s">
        <v>30</v>
      </c>
    </row>
    <row r="11" spans="2:11" x14ac:dyDescent="0.2">
      <c r="B11" t="s">
        <v>26</v>
      </c>
      <c r="C11">
        <v>1.7</v>
      </c>
      <c r="D11">
        <v>370</v>
      </c>
      <c r="F11">
        <f>60*60*24*7</f>
        <v>604800</v>
      </c>
      <c r="G11" s="1">
        <f>D5/F11</f>
        <v>476190476190476.19</v>
      </c>
    </row>
    <row r="12" spans="2:11" x14ac:dyDescent="0.2">
      <c r="F12" t="s">
        <v>31</v>
      </c>
      <c r="G12" s="1">
        <f>G11/D11</f>
        <v>1287001287001.2871</v>
      </c>
    </row>
    <row r="13" spans="2:11" x14ac:dyDescent="0.2">
      <c r="F13" t="s">
        <v>32</v>
      </c>
      <c r="G13" s="1">
        <f>G12*C11</f>
        <v>2187902187902.188</v>
      </c>
    </row>
    <row r="15" spans="2:11" x14ac:dyDescent="0.2">
      <c r="E15" t="s">
        <v>33</v>
      </c>
      <c r="G15">
        <v>2500</v>
      </c>
    </row>
    <row r="16" spans="2:11" x14ac:dyDescent="0.2">
      <c r="G16" s="1"/>
    </row>
    <row r="18" spans="7:7" x14ac:dyDescent="0.2">
      <c r="G18">
        <f>SQRT(G13)</f>
        <v>1479155.9038526628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orbital velocity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2022-12-07T20:04:56Z</dcterms:created>
  <dcterms:modified xsi:type="dcterms:W3CDTF">2022-12-08T07:38:08Z</dcterms:modified>
</cp:coreProperties>
</file>