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40" windowWidth="24030" windowHeight="5100" firstSheet="2" activeTab="7"/>
  </bookViews>
  <sheets>
    <sheet name="d_16_6_4" sheetId="1" r:id="rId1"/>
    <sheet name="d_25_6_4" sheetId="5" r:id="rId2"/>
    <sheet name="d_48_6_4" sheetId="7" r:id="rId3"/>
    <sheet name="d_62_6_4" sheetId="10" r:id="rId4"/>
    <sheet name="fr_16_4" sheetId="2" r:id="rId5"/>
    <sheet name="fr_25_4" sheetId="3" r:id="rId6"/>
    <sheet name="fr_48_4" sheetId="6" r:id="rId7"/>
    <sheet name="fr_62_4" sheetId="9" r:id="rId8"/>
  </sheets>
  <definedNames>
    <definedName name="solver_adj" localSheetId="4" hidden="1">fr_16_4!$V$4</definedName>
    <definedName name="solver_adj" localSheetId="5" hidden="1">fr_25_4!$V$4</definedName>
    <definedName name="solver_adj" localSheetId="6" hidden="1">fr_48_4!$V$4</definedName>
    <definedName name="solver_adj" localSheetId="7" hidden="1">fr_62_4!$V$4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4" hidden="1">fr_16_4!$T$27</definedName>
    <definedName name="solver_opt" localSheetId="5" hidden="1">fr_25_4!$T$27</definedName>
    <definedName name="solver_opt" localSheetId="6" hidden="1">fr_48_4!$T$27</definedName>
    <definedName name="solver_opt" localSheetId="7" hidden="1">fr_62_4!$T$27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45621"/>
</workbook>
</file>

<file path=xl/calcChain.xml><?xml version="1.0" encoding="utf-8"?>
<calcChain xmlns="http://schemas.openxmlformats.org/spreadsheetml/2006/main">
  <c r="H27" i="6" l="1"/>
  <c r="H28" i="6"/>
  <c r="H29" i="9" l="1"/>
  <c r="H28" i="9"/>
  <c r="H27" i="9"/>
  <c r="H26" i="9"/>
  <c r="P24" i="9"/>
  <c r="M24" i="9"/>
  <c r="O24" i="9" s="1"/>
  <c r="J24" i="9"/>
  <c r="K24" i="9" s="1"/>
  <c r="G24" i="9"/>
  <c r="I24" i="9" s="1"/>
  <c r="F24" i="9"/>
  <c r="P23" i="9"/>
  <c r="M23" i="9"/>
  <c r="N23" i="9" s="1"/>
  <c r="J23" i="9"/>
  <c r="K23" i="9" s="1"/>
  <c r="G23" i="9"/>
  <c r="F23" i="9"/>
  <c r="P22" i="9"/>
  <c r="M22" i="9"/>
  <c r="O22" i="9" s="1"/>
  <c r="J22" i="9"/>
  <c r="G22" i="9"/>
  <c r="I22" i="9" s="1"/>
  <c r="F22" i="9"/>
  <c r="P21" i="9"/>
  <c r="M21" i="9"/>
  <c r="J21" i="9"/>
  <c r="L21" i="9" s="1"/>
  <c r="G21" i="9"/>
  <c r="H21" i="9" s="1"/>
  <c r="F21" i="9"/>
  <c r="P20" i="9"/>
  <c r="M20" i="9"/>
  <c r="O20" i="9" s="1"/>
  <c r="J20" i="9"/>
  <c r="K20" i="9" s="1"/>
  <c r="G20" i="9"/>
  <c r="I20" i="9" s="1"/>
  <c r="F20" i="9"/>
  <c r="P19" i="9"/>
  <c r="M19" i="9"/>
  <c r="N19" i="9" s="1"/>
  <c r="J19" i="9"/>
  <c r="L19" i="9" s="1"/>
  <c r="G19" i="9"/>
  <c r="F19" i="9"/>
  <c r="P18" i="9"/>
  <c r="M18" i="9"/>
  <c r="N18" i="9" s="1"/>
  <c r="J18" i="9"/>
  <c r="G18" i="9"/>
  <c r="I18" i="9" s="1"/>
  <c r="F18" i="9"/>
  <c r="P17" i="9"/>
  <c r="M17" i="9"/>
  <c r="J17" i="9"/>
  <c r="L17" i="9" s="1"/>
  <c r="G17" i="9"/>
  <c r="H17" i="9" s="1"/>
  <c r="F17" i="9"/>
  <c r="P16" i="9"/>
  <c r="M16" i="9"/>
  <c r="O16" i="9" s="1"/>
  <c r="J16" i="9"/>
  <c r="K16" i="9" s="1"/>
  <c r="G16" i="9"/>
  <c r="I16" i="9" s="1"/>
  <c r="F16" i="9"/>
  <c r="P15" i="9"/>
  <c r="M15" i="9"/>
  <c r="N15" i="9" s="1"/>
  <c r="J15" i="9"/>
  <c r="L15" i="9" s="1"/>
  <c r="G15" i="9"/>
  <c r="F15" i="9"/>
  <c r="P14" i="9"/>
  <c r="M14" i="9"/>
  <c r="N14" i="9" s="1"/>
  <c r="J14" i="9"/>
  <c r="G14" i="9"/>
  <c r="I14" i="9" s="1"/>
  <c r="F14" i="9"/>
  <c r="P13" i="9"/>
  <c r="M13" i="9"/>
  <c r="J13" i="9"/>
  <c r="L13" i="9" s="1"/>
  <c r="G13" i="9"/>
  <c r="H13" i="9" s="1"/>
  <c r="F13" i="9"/>
  <c r="P12" i="9"/>
  <c r="M12" i="9"/>
  <c r="O12" i="9" s="1"/>
  <c r="J12" i="9"/>
  <c r="K12" i="9" s="1"/>
  <c r="G12" i="9"/>
  <c r="H12" i="9" s="1"/>
  <c r="F12" i="9"/>
  <c r="P11" i="9"/>
  <c r="M11" i="9"/>
  <c r="N11" i="9" s="1"/>
  <c r="J11" i="9"/>
  <c r="K11" i="9" s="1"/>
  <c r="G11" i="9"/>
  <c r="F11" i="9"/>
  <c r="P10" i="9"/>
  <c r="M10" i="9"/>
  <c r="O10" i="9" s="1"/>
  <c r="J10" i="9"/>
  <c r="G10" i="9"/>
  <c r="I10" i="9" s="1"/>
  <c r="F10" i="9"/>
  <c r="P9" i="9"/>
  <c r="M9" i="9"/>
  <c r="J9" i="9"/>
  <c r="L9" i="9" s="1"/>
  <c r="G9" i="9"/>
  <c r="H9" i="9" s="1"/>
  <c r="F9" i="9"/>
  <c r="P8" i="9"/>
  <c r="M8" i="9"/>
  <c r="O8" i="9" s="1"/>
  <c r="J8" i="9"/>
  <c r="K8" i="9" s="1"/>
  <c r="G8" i="9"/>
  <c r="I8" i="9" s="1"/>
  <c r="F8" i="9"/>
  <c r="P7" i="9"/>
  <c r="M7" i="9"/>
  <c r="N7" i="9" s="1"/>
  <c r="J7" i="9"/>
  <c r="K7" i="9" s="1"/>
  <c r="G7" i="9"/>
  <c r="F7" i="9"/>
  <c r="P6" i="9"/>
  <c r="M6" i="9"/>
  <c r="O6" i="9" s="1"/>
  <c r="J6" i="9"/>
  <c r="G6" i="9"/>
  <c r="I6" i="9" s="1"/>
  <c r="F6" i="9"/>
  <c r="P5" i="9"/>
  <c r="M5" i="9"/>
  <c r="J5" i="9"/>
  <c r="L5" i="9" s="1"/>
  <c r="G5" i="9"/>
  <c r="H5" i="9" s="1"/>
  <c r="F5" i="9"/>
  <c r="P4" i="9"/>
  <c r="M4" i="9"/>
  <c r="O4" i="9" s="1"/>
  <c r="J4" i="9"/>
  <c r="K4" i="9" s="1"/>
  <c r="G4" i="9"/>
  <c r="H4" i="9" s="1"/>
  <c r="F4" i="9"/>
  <c r="P3" i="9"/>
  <c r="M3" i="9"/>
  <c r="N3" i="9" s="1"/>
  <c r="J3" i="9"/>
  <c r="L3" i="9" s="1"/>
  <c r="G3" i="9"/>
  <c r="F3" i="9"/>
  <c r="P2" i="9"/>
  <c r="M2" i="9"/>
  <c r="N2" i="9" s="1"/>
  <c r="J2" i="9"/>
  <c r="G2" i="9"/>
  <c r="I2" i="9" s="1"/>
  <c r="F2" i="9"/>
  <c r="H26" i="6"/>
  <c r="P24" i="6"/>
  <c r="M24" i="6"/>
  <c r="O24" i="6" s="1"/>
  <c r="J24" i="6"/>
  <c r="K24" i="6" s="1"/>
  <c r="G24" i="6"/>
  <c r="I24" i="6" s="1"/>
  <c r="F24" i="6"/>
  <c r="P23" i="6"/>
  <c r="M23" i="6"/>
  <c r="N23" i="6" s="1"/>
  <c r="J23" i="6"/>
  <c r="K23" i="6" s="1"/>
  <c r="G23" i="6"/>
  <c r="I23" i="6" s="1"/>
  <c r="F23" i="6"/>
  <c r="P22" i="6"/>
  <c r="M22" i="6"/>
  <c r="O22" i="6" s="1"/>
  <c r="J22" i="6"/>
  <c r="L22" i="6" s="1"/>
  <c r="G22" i="6"/>
  <c r="I22" i="6" s="1"/>
  <c r="F22" i="6"/>
  <c r="P21" i="6"/>
  <c r="M21" i="6"/>
  <c r="O21" i="6" s="1"/>
  <c r="J21" i="6"/>
  <c r="L21" i="6" s="1"/>
  <c r="G21" i="6"/>
  <c r="H21" i="6" s="1"/>
  <c r="F21" i="6"/>
  <c r="P20" i="6"/>
  <c r="M20" i="6"/>
  <c r="O20" i="6" s="1"/>
  <c r="J20" i="6"/>
  <c r="K20" i="6" s="1"/>
  <c r="G20" i="6"/>
  <c r="H20" i="6" s="1"/>
  <c r="F20" i="6"/>
  <c r="P19" i="6"/>
  <c r="M19" i="6"/>
  <c r="N19" i="6" s="1"/>
  <c r="J19" i="6"/>
  <c r="L19" i="6" s="1"/>
  <c r="G19" i="6"/>
  <c r="I19" i="6" s="1"/>
  <c r="F19" i="6"/>
  <c r="P18" i="6"/>
  <c r="M18" i="6"/>
  <c r="N18" i="6" s="1"/>
  <c r="J18" i="6"/>
  <c r="L18" i="6" s="1"/>
  <c r="G18" i="6"/>
  <c r="I18" i="6" s="1"/>
  <c r="F18" i="6"/>
  <c r="P17" i="6"/>
  <c r="M17" i="6"/>
  <c r="O17" i="6" s="1"/>
  <c r="J17" i="6"/>
  <c r="L17" i="6" s="1"/>
  <c r="G17" i="6"/>
  <c r="H17" i="6" s="1"/>
  <c r="F17" i="6"/>
  <c r="P16" i="6"/>
  <c r="M16" i="6"/>
  <c r="O16" i="6" s="1"/>
  <c r="J16" i="6"/>
  <c r="K16" i="6" s="1"/>
  <c r="G16" i="6"/>
  <c r="H16" i="6" s="1"/>
  <c r="F16" i="6"/>
  <c r="P15" i="6"/>
  <c r="M15" i="6"/>
  <c r="N15" i="6" s="1"/>
  <c r="J15" i="6"/>
  <c r="L15" i="6" s="1"/>
  <c r="G15" i="6"/>
  <c r="I15" i="6" s="1"/>
  <c r="F15" i="6"/>
  <c r="P14" i="6"/>
  <c r="M14" i="6"/>
  <c r="N14" i="6" s="1"/>
  <c r="J14" i="6"/>
  <c r="K14" i="6" s="1"/>
  <c r="G14" i="6"/>
  <c r="I14" i="6" s="1"/>
  <c r="F14" i="6"/>
  <c r="P13" i="6"/>
  <c r="M13" i="6"/>
  <c r="O13" i="6" s="1"/>
  <c r="J13" i="6"/>
  <c r="L13" i="6" s="1"/>
  <c r="G13" i="6"/>
  <c r="H13" i="6" s="1"/>
  <c r="F13" i="6"/>
  <c r="P12" i="6"/>
  <c r="M12" i="6"/>
  <c r="O12" i="6" s="1"/>
  <c r="J12" i="6"/>
  <c r="K12" i="6" s="1"/>
  <c r="G12" i="6"/>
  <c r="H12" i="6" s="1"/>
  <c r="F12" i="6"/>
  <c r="P11" i="6"/>
  <c r="M11" i="6"/>
  <c r="N11" i="6" s="1"/>
  <c r="J11" i="6"/>
  <c r="K11" i="6" s="1"/>
  <c r="G11" i="6"/>
  <c r="I11" i="6" s="1"/>
  <c r="F11" i="6"/>
  <c r="P10" i="6"/>
  <c r="M10" i="6"/>
  <c r="O10" i="6" s="1"/>
  <c r="J10" i="6"/>
  <c r="L10" i="6" s="1"/>
  <c r="G10" i="6"/>
  <c r="I10" i="6" s="1"/>
  <c r="F10" i="6"/>
  <c r="P9" i="6"/>
  <c r="M9" i="6"/>
  <c r="O9" i="6" s="1"/>
  <c r="J9" i="6"/>
  <c r="L9" i="6" s="1"/>
  <c r="G9" i="6"/>
  <c r="H9" i="6" s="1"/>
  <c r="F9" i="6"/>
  <c r="P8" i="6"/>
  <c r="M8" i="6"/>
  <c r="O8" i="6" s="1"/>
  <c r="J8" i="6"/>
  <c r="K8" i="6" s="1"/>
  <c r="G8" i="6"/>
  <c r="H8" i="6" s="1"/>
  <c r="F8" i="6"/>
  <c r="P7" i="6"/>
  <c r="M7" i="6"/>
  <c r="N7" i="6" s="1"/>
  <c r="J7" i="6"/>
  <c r="L7" i="6" s="1"/>
  <c r="G7" i="6"/>
  <c r="I7" i="6" s="1"/>
  <c r="F7" i="6"/>
  <c r="P6" i="6"/>
  <c r="M6" i="6"/>
  <c r="O6" i="6" s="1"/>
  <c r="J6" i="6"/>
  <c r="K6" i="6" s="1"/>
  <c r="G6" i="6"/>
  <c r="I6" i="6" s="1"/>
  <c r="F6" i="6"/>
  <c r="P5" i="6"/>
  <c r="M5" i="6"/>
  <c r="O5" i="6" s="1"/>
  <c r="J5" i="6"/>
  <c r="L5" i="6" s="1"/>
  <c r="G5" i="6"/>
  <c r="H5" i="6" s="1"/>
  <c r="F5" i="6"/>
  <c r="P4" i="6"/>
  <c r="M4" i="6"/>
  <c r="O4" i="6" s="1"/>
  <c r="J4" i="6"/>
  <c r="K4" i="6" s="1"/>
  <c r="G4" i="6"/>
  <c r="H4" i="6" s="1"/>
  <c r="F4" i="6"/>
  <c r="P3" i="6"/>
  <c r="M3" i="6"/>
  <c r="N3" i="6" s="1"/>
  <c r="J3" i="6"/>
  <c r="K3" i="6" s="1"/>
  <c r="G3" i="6"/>
  <c r="F3" i="6"/>
  <c r="P2" i="6"/>
  <c r="M2" i="6"/>
  <c r="N2" i="6" s="1"/>
  <c r="J2" i="6"/>
  <c r="G2" i="6"/>
  <c r="I2" i="6" s="1"/>
  <c r="F2" i="6"/>
  <c r="H29" i="3"/>
  <c r="H28" i="3"/>
  <c r="H27" i="3"/>
  <c r="H26" i="3"/>
  <c r="P24" i="3"/>
  <c r="M24" i="3"/>
  <c r="O24" i="3" s="1"/>
  <c r="J24" i="3"/>
  <c r="L24" i="3" s="1"/>
  <c r="G24" i="3"/>
  <c r="H24" i="3" s="1"/>
  <c r="F24" i="3"/>
  <c r="P23" i="3"/>
  <c r="M23" i="3"/>
  <c r="O23" i="3" s="1"/>
  <c r="J23" i="3"/>
  <c r="K23" i="3" s="1"/>
  <c r="G23" i="3"/>
  <c r="I23" i="3" s="1"/>
  <c r="F23" i="3"/>
  <c r="P22" i="3"/>
  <c r="M22" i="3"/>
  <c r="N22" i="3" s="1"/>
  <c r="J22" i="3"/>
  <c r="K22" i="3" s="1"/>
  <c r="G22" i="3"/>
  <c r="I22" i="3" s="1"/>
  <c r="F22" i="3"/>
  <c r="P21" i="3"/>
  <c r="M21" i="3"/>
  <c r="N21" i="3" s="1"/>
  <c r="J21" i="3"/>
  <c r="L21" i="3" s="1"/>
  <c r="G21" i="3"/>
  <c r="I21" i="3" s="1"/>
  <c r="F21" i="3"/>
  <c r="P20" i="3"/>
  <c r="M20" i="3"/>
  <c r="O20" i="3" s="1"/>
  <c r="J20" i="3"/>
  <c r="L20" i="3" s="1"/>
  <c r="G20" i="3"/>
  <c r="H20" i="3" s="1"/>
  <c r="F20" i="3"/>
  <c r="P19" i="3"/>
  <c r="M19" i="3"/>
  <c r="O19" i="3" s="1"/>
  <c r="J19" i="3"/>
  <c r="K19" i="3" s="1"/>
  <c r="G19" i="3"/>
  <c r="I19" i="3" s="1"/>
  <c r="F19" i="3"/>
  <c r="P18" i="3"/>
  <c r="M18" i="3"/>
  <c r="N18" i="3" s="1"/>
  <c r="J18" i="3"/>
  <c r="K18" i="3" s="1"/>
  <c r="G18" i="3"/>
  <c r="I18" i="3" s="1"/>
  <c r="F18" i="3"/>
  <c r="P17" i="3"/>
  <c r="M17" i="3"/>
  <c r="O17" i="3" s="1"/>
  <c r="J17" i="3"/>
  <c r="L17" i="3" s="1"/>
  <c r="G17" i="3"/>
  <c r="I17" i="3" s="1"/>
  <c r="F17" i="3"/>
  <c r="P16" i="3"/>
  <c r="M16" i="3"/>
  <c r="O16" i="3" s="1"/>
  <c r="J16" i="3"/>
  <c r="L16" i="3" s="1"/>
  <c r="G16" i="3"/>
  <c r="H16" i="3" s="1"/>
  <c r="F16" i="3"/>
  <c r="P15" i="3"/>
  <c r="M15" i="3"/>
  <c r="O15" i="3" s="1"/>
  <c r="J15" i="3"/>
  <c r="K15" i="3" s="1"/>
  <c r="G15" i="3"/>
  <c r="I15" i="3" s="1"/>
  <c r="F15" i="3"/>
  <c r="P14" i="3"/>
  <c r="M14" i="3"/>
  <c r="N14" i="3" s="1"/>
  <c r="J14" i="3"/>
  <c r="K14" i="3" s="1"/>
  <c r="G14" i="3"/>
  <c r="I14" i="3" s="1"/>
  <c r="F14" i="3"/>
  <c r="P13" i="3"/>
  <c r="M13" i="3"/>
  <c r="N13" i="3" s="1"/>
  <c r="J13" i="3"/>
  <c r="L13" i="3" s="1"/>
  <c r="G13" i="3"/>
  <c r="I13" i="3" s="1"/>
  <c r="F13" i="3"/>
  <c r="P12" i="3"/>
  <c r="M12" i="3"/>
  <c r="O12" i="3" s="1"/>
  <c r="J12" i="3"/>
  <c r="L12" i="3" s="1"/>
  <c r="G12" i="3"/>
  <c r="H12" i="3" s="1"/>
  <c r="F12" i="3"/>
  <c r="P11" i="3"/>
  <c r="M11" i="3"/>
  <c r="O11" i="3" s="1"/>
  <c r="J11" i="3"/>
  <c r="K11" i="3" s="1"/>
  <c r="G11" i="3"/>
  <c r="I11" i="3" s="1"/>
  <c r="F11" i="3"/>
  <c r="P10" i="3"/>
  <c r="M10" i="3"/>
  <c r="N10" i="3" s="1"/>
  <c r="J10" i="3"/>
  <c r="K10" i="3" s="1"/>
  <c r="G10" i="3"/>
  <c r="I10" i="3" s="1"/>
  <c r="F10" i="3"/>
  <c r="P9" i="3"/>
  <c r="M9" i="3"/>
  <c r="N9" i="3" s="1"/>
  <c r="J9" i="3"/>
  <c r="L9" i="3" s="1"/>
  <c r="G9" i="3"/>
  <c r="I9" i="3" s="1"/>
  <c r="F9" i="3"/>
  <c r="P8" i="3"/>
  <c r="M8" i="3"/>
  <c r="O8" i="3" s="1"/>
  <c r="J8" i="3"/>
  <c r="L8" i="3" s="1"/>
  <c r="G8" i="3"/>
  <c r="H8" i="3" s="1"/>
  <c r="F8" i="3"/>
  <c r="P7" i="3"/>
  <c r="M7" i="3"/>
  <c r="O7" i="3" s="1"/>
  <c r="J7" i="3"/>
  <c r="K7" i="3" s="1"/>
  <c r="G7" i="3"/>
  <c r="I7" i="3" s="1"/>
  <c r="F7" i="3"/>
  <c r="P6" i="3"/>
  <c r="M6" i="3"/>
  <c r="N6" i="3" s="1"/>
  <c r="J6" i="3"/>
  <c r="K6" i="3" s="1"/>
  <c r="G6" i="3"/>
  <c r="I6" i="3" s="1"/>
  <c r="F6" i="3"/>
  <c r="P5" i="3"/>
  <c r="M5" i="3"/>
  <c r="O5" i="3" s="1"/>
  <c r="J5" i="3"/>
  <c r="L5" i="3" s="1"/>
  <c r="G5" i="3"/>
  <c r="I5" i="3" s="1"/>
  <c r="F5" i="3"/>
  <c r="P4" i="3"/>
  <c r="M4" i="3"/>
  <c r="O4" i="3" s="1"/>
  <c r="J4" i="3"/>
  <c r="L4" i="3" s="1"/>
  <c r="G4" i="3"/>
  <c r="H4" i="3" s="1"/>
  <c r="F4" i="3"/>
  <c r="P3" i="3"/>
  <c r="M3" i="3"/>
  <c r="O3" i="3" s="1"/>
  <c r="J3" i="3"/>
  <c r="K3" i="3" s="1"/>
  <c r="G3" i="3"/>
  <c r="I3" i="3" s="1"/>
  <c r="F3" i="3"/>
  <c r="P2" i="3"/>
  <c r="M2" i="3"/>
  <c r="N2" i="3" s="1"/>
  <c r="J2" i="3"/>
  <c r="K2" i="3" s="1"/>
  <c r="G2" i="3"/>
  <c r="I2" i="3" s="1"/>
  <c r="F2" i="3"/>
  <c r="H27" i="2"/>
  <c r="H28" i="2"/>
  <c r="H29" i="2"/>
  <c r="H30" i="2"/>
  <c r="H26" i="2"/>
  <c r="I20" i="6" l="1"/>
  <c r="L18" i="3"/>
  <c r="I4" i="9"/>
  <c r="L20" i="9"/>
  <c r="R20" i="9" s="1"/>
  <c r="T20" i="9" s="1"/>
  <c r="K15" i="9"/>
  <c r="I4" i="6"/>
  <c r="K15" i="6"/>
  <c r="L14" i="3"/>
  <c r="I17" i="9"/>
  <c r="H20" i="9"/>
  <c r="I21" i="9"/>
  <c r="L22" i="3"/>
  <c r="I5" i="6"/>
  <c r="R5" i="6" s="1"/>
  <c r="T5" i="6" s="1"/>
  <c r="I16" i="6"/>
  <c r="I21" i="6"/>
  <c r="R21" i="6" s="1"/>
  <c r="T21" i="6" s="1"/>
  <c r="I5" i="9"/>
  <c r="H16" i="9"/>
  <c r="L24" i="9"/>
  <c r="R24" i="9" s="1"/>
  <c r="T24" i="9" s="1"/>
  <c r="L2" i="3"/>
  <c r="L6" i="3"/>
  <c r="L10" i="3"/>
  <c r="L8" i="6"/>
  <c r="L11" i="6"/>
  <c r="L24" i="6"/>
  <c r="R24" i="6" s="1"/>
  <c r="T24" i="6" s="1"/>
  <c r="L8" i="9"/>
  <c r="R8" i="9" s="1"/>
  <c r="T8" i="9" s="1"/>
  <c r="L11" i="9"/>
  <c r="N6" i="9"/>
  <c r="O19" i="9"/>
  <c r="O2" i="9"/>
  <c r="O15" i="9"/>
  <c r="O18" i="9"/>
  <c r="O3" i="9"/>
  <c r="N22" i="9"/>
  <c r="L4" i="9"/>
  <c r="L7" i="9"/>
  <c r="I12" i="9"/>
  <c r="O14" i="9"/>
  <c r="L23" i="9"/>
  <c r="O7" i="9"/>
  <c r="H8" i="9"/>
  <c r="I9" i="9"/>
  <c r="N10" i="9"/>
  <c r="L12" i="9"/>
  <c r="K19" i="9"/>
  <c r="O23" i="9"/>
  <c r="H24" i="9"/>
  <c r="K3" i="9"/>
  <c r="O11" i="9"/>
  <c r="I13" i="9"/>
  <c r="L16" i="9"/>
  <c r="R16" i="9" s="1"/>
  <c r="T16" i="9" s="1"/>
  <c r="K18" i="9"/>
  <c r="L18" i="9"/>
  <c r="L6" i="9"/>
  <c r="R6" i="9" s="1"/>
  <c r="T6" i="9" s="1"/>
  <c r="K6" i="9"/>
  <c r="L22" i="9"/>
  <c r="R22" i="9" s="1"/>
  <c r="T22" i="9" s="1"/>
  <c r="K22" i="9"/>
  <c r="H3" i="9"/>
  <c r="I3" i="9"/>
  <c r="K14" i="9"/>
  <c r="L14" i="9"/>
  <c r="O17" i="9"/>
  <c r="N17" i="9"/>
  <c r="H19" i="9"/>
  <c r="I19" i="9"/>
  <c r="K2" i="9"/>
  <c r="L2" i="9"/>
  <c r="O5" i="9"/>
  <c r="N5" i="9"/>
  <c r="H7" i="9"/>
  <c r="Q7" i="9" s="1"/>
  <c r="S7" i="9" s="1"/>
  <c r="I7" i="9"/>
  <c r="N21" i="9"/>
  <c r="O21" i="9"/>
  <c r="R21" i="9" s="1"/>
  <c r="T21" i="9" s="1"/>
  <c r="H23" i="9"/>
  <c r="Q23" i="9" s="1"/>
  <c r="S23" i="9" s="1"/>
  <c r="I23" i="9"/>
  <c r="N9" i="9"/>
  <c r="O9" i="9"/>
  <c r="R9" i="9" s="1"/>
  <c r="T9" i="9" s="1"/>
  <c r="H11" i="9"/>
  <c r="Q11" i="9" s="1"/>
  <c r="S11" i="9" s="1"/>
  <c r="I11" i="9"/>
  <c r="L10" i="9"/>
  <c r="R10" i="9" s="1"/>
  <c r="T10" i="9" s="1"/>
  <c r="K10" i="9"/>
  <c r="N13" i="9"/>
  <c r="O13" i="9"/>
  <c r="R13" i="9" s="1"/>
  <c r="T13" i="9" s="1"/>
  <c r="I15" i="9"/>
  <c r="H15" i="9"/>
  <c r="H2" i="9"/>
  <c r="Q2" i="9" s="1"/>
  <c r="S2" i="9" s="1"/>
  <c r="N4" i="9"/>
  <c r="Q4" i="9" s="1"/>
  <c r="S4" i="9" s="1"/>
  <c r="K5" i="9"/>
  <c r="H6" i="9"/>
  <c r="N8" i="9"/>
  <c r="K9" i="9"/>
  <c r="H10" i="9"/>
  <c r="N12" i="9"/>
  <c r="Q12" i="9" s="1"/>
  <c r="S12" i="9" s="1"/>
  <c r="K13" i="9"/>
  <c r="H14" i="9"/>
  <c r="N16" i="9"/>
  <c r="K17" i="9"/>
  <c r="H18" i="9"/>
  <c r="N20" i="9"/>
  <c r="K21" i="9"/>
  <c r="H22" i="9"/>
  <c r="N24" i="9"/>
  <c r="Q24" i="9" s="1"/>
  <c r="S24" i="9" s="1"/>
  <c r="O18" i="6"/>
  <c r="R18" i="6" s="1"/>
  <c r="T18" i="6" s="1"/>
  <c r="N6" i="6"/>
  <c r="N22" i="6"/>
  <c r="O2" i="6"/>
  <c r="O3" i="6"/>
  <c r="O19" i="6"/>
  <c r="R19" i="6" s="1"/>
  <c r="T19" i="6" s="1"/>
  <c r="R22" i="6"/>
  <c r="T22" i="6" s="1"/>
  <c r="O7" i="6"/>
  <c r="R7" i="6" s="1"/>
  <c r="T7" i="6" s="1"/>
  <c r="I9" i="6"/>
  <c r="R9" i="6" s="1"/>
  <c r="T9" i="6" s="1"/>
  <c r="N10" i="6"/>
  <c r="K19" i="6"/>
  <c r="L3" i="6"/>
  <c r="K7" i="6"/>
  <c r="I8" i="6"/>
  <c r="L4" i="6"/>
  <c r="I12" i="6"/>
  <c r="O14" i="6"/>
  <c r="O15" i="6"/>
  <c r="R15" i="6" s="1"/>
  <c r="T15" i="6" s="1"/>
  <c r="I17" i="6"/>
  <c r="R17" i="6" s="1"/>
  <c r="T17" i="6" s="1"/>
  <c r="L20" i="6"/>
  <c r="R20" i="6" s="1"/>
  <c r="T20" i="6" s="1"/>
  <c r="L23" i="6"/>
  <c r="L12" i="6"/>
  <c r="O23" i="6"/>
  <c r="H24" i="6"/>
  <c r="O11" i="6"/>
  <c r="R11" i="6" s="1"/>
  <c r="T11" i="6" s="1"/>
  <c r="I13" i="6"/>
  <c r="R13" i="6" s="1"/>
  <c r="T13" i="6" s="1"/>
  <c r="L16" i="6"/>
  <c r="L2" i="6"/>
  <c r="K2" i="6"/>
  <c r="I3" i="6"/>
  <c r="H3" i="6"/>
  <c r="Q3" i="6" s="1"/>
  <c r="S3" i="6" s="1"/>
  <c r="R10" i="6"/>
  <c r="T10" i="6" s="1"/>
  <c r="H7" i="6"/>
  <c r="N9" i="6"/>
  <c r="K10" i="6"/>
  <c r="N13" i="6"/>
  <c r="H15" i="6"/>
  <c r="Q15" i="6" s="1"/>
  <c r="S15" i="6" s="1"/>
  <c r="N17" i="6"/>
  <c r="K18" i="6"/>
  <c r="H19" i="6"/>
  <c r="Q19" i="6" s="1"/>
  <c r="S19" i="6" s="1"/>
  <c r="N21" i="6"/>
  <c r="K22" i="6"/>
  <c r="H23" i="6"/>
  <c r="Q23" i="6" s="1"/>
  <c r="S23" i="6" s="1"/>
  <c r="N5" i="6"/>
  <c r="H11" i="6"/>
  <c r="Q11" i="6" s="1"/>
  <c r="S11" i="6" s="1"/>
  <c r="N4" i="6"/>
  <c r="Q4" i="6" s="1"/>
  <c r="S4" i="6" s="1"/>
  <c r="K5" i="6"/>
  <c r="L6" i="6"/>
  <c r="R6" i="6" s="1"/>
  <c r="T6" i="6" s="1"/>
  <c r="N8" i="6"/>
  <c r="Q8" i="6" s="1"/>
  <c r="S8" i="6" s="1"/>
  <c r="K9" i="6"/>
  <c r="H10" i="6"/>
  <c r="N12" i="6"/>
  <c r="Q12" i="6" s="1"/>
  <c r="S12" i="6" s="1"/>
  <c r="K13" i="6"/>
  <c r="H14" i="6"/>
  <c r="Q14" i="6" s="1"/>
  <c r="S14" i="6" s="1"/>
  <c r="L14" i="6"/>
  <c r="N16" i="6"/>
  <c r="Q16" i="6" s="1"/>
  <c r="S16" i="6" s="1"/>
  <c r="K17" i="6"/>
  <c r="H18" i="6"/>
  <c r="N20" i="6"/>
  <c r="Q20" i="6" s="1"/>
  <c r="S20" i="6" s="1"/>
  <c r="K21" i="6"/>
  <c r="H22" i="6"/>
  <c r="N24" i="6"/>
  <c r="Q24" i="6" s="1"/>
  <c r="S24" i="6" s="1"/>
  <c r="H2" i="6"/>
  <c r="H6" i="6"/>
  <c r="O13" i="3"/>
  <c r="R13" i="3" s="1"/>
  <c r="T13" i="3" s="1"/>
  <c r="O9" i="3"/>
  <c r="R9" i="3" s="1"/>
  <c r="T9" i="3" s="1"/>
  <c r="N5" i="3"/>
  <c r="N17" i="3"/>
  <c r="O21" i="3"/>
  <c r="R21" i="3" s="1"/>
  <c r="T21" i="3" s="1"/>
  <c r="H2" i="3"/>
  <c r="Q2" i="3" s="1"/>
  <c r="S2" i="3" s="1"/>
  <c r="L3" i="3"/>
  <c r="R3" i="3" s="1"/>
  <c r="T3" i="3" s="1"/>
  <c r="N8" i="3"/>
  <c r="H10" i="3"/>
  <c r="Q10" i="3" s="1"/>
  <c r="S10" i="3" s="1"/>
  <c r="L11" i="3"/>
  <c r="N16" i="3"/>
  <c r="H18" i="3"/>
  <c r="Q18" i="3" s="1"/>
  <c r="S18" i="3" s="1"/>
  <c r="N20" i="3"/>
  <c r="H22" i="3"/>
  <c r="Q22" i="3" s="1"/>
  <c r="S22" i="3" s="1"/>
  <c r="I4" i="3"/>
  <c r="R4" i="3" s="1"/>
  <c r="T4" i="3" s="1"/>
  <c r="K5" i="3"/>
  <c r="O6" i="3"/>
  <c r="H7" i="3"/>
  <c r="I8" i="3"/>
  <c r="R8" i="3" s="1"/>
  <c r="T8" i="3" s="1"/>
  <c r="K9" i="3"/>
  <c r="O10" i="3"/>
  <c r="R10" i="3" s="1"/>
  <c r="T10" i="3" s="1"/>
  <c r="H11" i="3"/>
  <c r="I12" i="3"/>
  <c r="R12" i="3" s="1"/>
  <c r="T12" i="3" s="1"/>
  <c r="K13" i="3"/>
  <c r="O14" i="3"/>
  <c r="H15" i="3"/>
  <c r="I16" i="3"/>
  <c r="R16" i="3" s="1"/>
  <c r="T16" i="3" s="1"/>
  <c r="K17" i="3"/>
  <c r="O18" i="3"/>
  <c r="H19" i="3"/>
  <c r="I20" i="3"/>
  <c r="R20" i="3" s="1"/>
  <c r="T20" i="3" s="1"/>
  <c r="K21" i="3"/>
  <c r="O22" i="3"/>
  <c r="H23" i="3"/>
  <c r="I24" i="3"/>
  <c r="R24" i="3" s="1"/>
  <c r="T24" i="3" s="1"/>
  <c r="N4" i="3"/>
  <c r="H6" i="3"/>
  <c r="Q6" i="3" s="1"/>
  <c r="S6" i="3" s="1"/>
  <c r="L7" i="3"/>
  <c r="R7" i="3" s="1"/>
  <c r="T7" i="3" s="1"/>
  <c r="N12" i="3"/>
  <c r="H14" i="3"/>
  <c r="Q14" i="3" s="1"/>
  <c r="S14" i="3" s="1"/>
  <c r="L15" i="3"/>
  <c r="R15" i="3" s="1"/>
  <c r="T15" i="3" s="1"/>
  <c r="L19" i="3"/>
  <c r="R19" i="3" s="1"/>
  <c r="T19" i="3" s="1"/>
  <c r="L23" i="3"/>
  <c r="R23" i="3" s="1"/>
  <c r="T23" i="3" s="1"/>
  <c r="N24" i="3"/>
  <c r="O2" i="3"/>
  <c r="H3" i="3"/>
  <c r="R5" i="3"/>
  <c r="T5" i="3" s="1"/>
  <c r="R17" i="3"/>
  <c r="T17" i="3" s="1"/>
  <c r="R11" i="3"/>
  <c r="T11" i="3" s="1"/>
  <c r="N3" i="3"/>
  <c r="K4" i="3"/>
  <c r="H5" i="3"/>
  <c r="N7" i="3"/>
  <c r="K8" i="3"/>
  <c r="H9" i="3"/>
  <c r="N11" i="3"/>
  <c r="K12" i="3"/>
  <c r="H13" i="3"/>
  <c r="N15" i="3"/>
  <c r="K16" i="3"/>
  <c r="H17" i="3"/>
  <c r="N19" i="3"/>
  <c r="K20" i="3"/>
  <c r="H21" i="3"/>
  <c r="N23" i="3"/>
  <c r="K24" i="3"/>
  <c r="Q9" i="3" l="1"/>
  <c r="S9" i="3" s="1"/>
  <c r="R18" i="3"/>
  <c r="T18" i="3" s="1"/>
  <c r="R14" i="3"/>
  <c r="T14" i="3" s="1"/>
  <c r="R5" i="9"/>
  <c r="T5" i="9" s="1"/>
  <c r="Q9" i="6"/>
  <c r="S9" i="6" s="1"/>
  <c r="R15" i="9"/>
  <c r="T15" i="9" s="1"/>
  <c r="R4" i="9"/>
  <c r="T4" i="9" s="1"/>
  <c r="Q19" i="9"/>
  <c r="S19" i="9" s="1"/>
  <c r="Q18" i="9"/>
  <c r="S18" i="9" s="1"/>
  <c r="Q8" i="9"/>
  <c r="S8" i="9" s="1"/>
  <c r="Q3" i="9"/>
  <c r="S3" i="9" s="1"/>
  <c r="Q18" i="6"/>
  <c r="S18" i="6" s="1"/>
  <c r="Q7" i="6"/>
  <c r="S7" i="6" s="1"/>
  <c r="R16" i="6"/>
  <c r="T16" i="6" s="1"/>
  <c r="R4" i="6"/>
  <c r="T4" i="6" s="1"/>
  <c r="R8" i="6"/>
  <c r="T8" i="6" s="1"/>
  <c r="Q13" i="3"/>
  <c r="S13" i="3" s="1"/>
  <c r="Q21" i="3"/>
  <c r="S21" i="3" s="1"/>
  <c r="R22" i="3"/>
  <c r="T22" i="3" s="1"/>
  <c r="R6" i="3"/>
  <c r="T6" i="3" s="1"/>
  <c r="Q16" i="9"/>
  <c r="S16" i="9" s="1"/>
  <c r="Q20" i="9"/>
  <c r="S20" i="9" s="1"/>
  <c r="Q14" i="9"/>
  <c r="S14" i="9" s="1"/>
  <c r="Q15" i="9"/>
  <c r="S15" i="9" s="1"/>
  <c r="R17" i="9"/>
  <c r="T17" i="9" s="1"/>
  <c r="Q19" i="3"/>
  <c r="S19" i="3" s="1"/>
  <c r="R2" i="3"/>
  <c r="T2" i="3" s="1"/>
  <c r="Q3" i="3"/>
  <c r="S3" i="3" s="1"/>
  <c r="R12" i="9"/>
  <c r="T12" i="9" s="1"/>
  <c r="Q17" i="9"/>
  <c r="S17" i="9" s="1"/>
  <c r="R11" i="9"/>
  <c r="T11" i="9" s="1"/>
  <c r="R19" i="9"/>
  <c r="T19" i="9" s="1"/>
  <c r="R2" i="9"/>
  <c r="T2" i="9" s="1"/>
  <c r="Q5" i="9"/>
  <c r="S5" i="9" s="1"/>
  <c r="R7" i="9"/>
  <c r="T7" i="9" s="1"/>
  <c r="R3" i="9"/>
  <c r="T3" i="9" s="1"/>
  <c r="Q21" i="9"/>
  <c r="S21" i="9" s="1"/>
  <c r="R18" i="9"/>
  <c r="T18" i="9" s="1"/>
  <c r="R14" i="9"/>
  <c r="T14" i="9" s="1"/>
  <c r="R23" i="9"/>
  <c r="T23" i="9" s="1"/>
  <c r="Q9" i="9"/>
  <c r="S9" i="9" s="1"/>
  <c r="Q13" i="9"/>
  <c r="S13" i="9" s="1"/>
  <c r="Q22" i="9"/>
  <c r="S22" i="9" s="1"/>
  <c r="Q10" i="9"/>
  <c r="S10" i="9" s="1"/>
  <c r="Q6" i="9"/>
  <c r="S6" i="9" s="1"/>
  <c r="Q13" i="6"/>
  <c r="S13" i="6" s="1"/>
  <c r="R14" i="6"/>
  <c r="T14" i="6" s="1"/>
  <c r="Q6" i="6"/>
  <c r="S6" i="6" s="1"/>
  <c r="R3" i="6"/>
  <c r="T3" i="6" s="1"/>
  <c r="R23" i="6"/>
  <c r="T23" i="6" s="1"/>
  <c r="Q17" i="6"/>
  <c r="S17" i="6" s="1"/>
  <c r="R2" i="6"/>
  <c r="T2" i="6" s="1"/>
  <c r="Q2" i="6"/>
  <c r="S2" i="6" s="1"/>
  <c r="Q10" i="6"/>
  <c r="S10" i="6" s="1"/>
  <c r="Q5" i="6"/>
  <c r="S5" i="6" s="1"/>
  <c r="R12" i="6"/>
  <c r="T12" i="6" s="1"/>
  <c r="Q21" i="6"/>
  <c r="S21" i="6" s="1"/>
  <c r="Q22" i="6"/>
  <c r="S22" i="6" s="1"/>
  <c r="Q16" i="3"/>
  <c r="S16" i="3" s="1"/>
  <c r="Q5" i="3"/>
  <c r="S5" i="3" s="1"/>
  <c r="Q17" i="3"/>
  <c r="S17" i="3" s="1"/>
  <c r="Q8" i="3"/>
  <c r="S8" i="3" s="1"/>
  <c r="Q20" i="3"/>
  <c r="S20" i="3" s="1"/>
  <c r="Q24" i="3"/>
  <c r="S24" i="3" s="1"/>
  <c r="Q4" i="3"/>
  <c r="S4" i="3" s="1"/>
  <c r="Q23" i="3"/>
  <c r="S23" i="3" s="1"/>
  <c r="Q7" i="3"/>
  <c r="S7" i="3" s="1"/>
  <c r="Q11" i="3"/>
  <c r="S11" i="3" s="1"/>
  <c r="Q12" i="3"/>
  <c r="S12" i="3" s="1"/>
  <c r="Q15" i="3"/>
  <c r="S15" i="3" s="1"/>
  <c r="T26" i="3" l="1"/>
  <c r="T26" i="9"/>
  <c r="S26" i="9"/>
  <c r="T26" i="6"/>
  <c r="S26" i="6"/>
  <c r="S26" i="3"/>
  <c r="T27" i="3" l="1"/>
  <c r="T27" i="9"/>
  <c r="T2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P24" i="2"/>
  <c r="M24" i="2"/>
  <c r="J24" i="2"/>
  <c r="L24" i="2" s="1"/>
  <c r="G24" i="2"/>
  <c r="H24" i="2" s="1"/>
  <c r="P23" i="2"/>
  <c r="M23" i="2"/>
  <c r="O23" i="2" s="1"/>
  <c r="J23" i="2"/>
  <c r="K23" i="2" s="1"/>
  <c r="G23" i="2"/>
  <c r="I23" i="2" s="1"/>
  <c r="P22" i="2"/>
  <c r="M22" i="2"/>
  <c r="N22" i="2" s="1"/>
  <c r="J22" i="2"/>
  <c r="L22" i="2" s="1"/>
  <c r="G22" i="2"/>
  <c r="P21" i="2"/>
  <c r="M21" i="2"/>
  <c r="N21" i="2" s="1"/>
  <c r="J21" i="2"/>
  <c r="G21" i="2"/>
  <c r="I21" i="2" s="1"/>
  <c r="P20" i="2"/>
  <c r="M20" i="2"/>
  <c r="J20" i="2"/>
  <c r="L20" i="2" s="1"/>
  <c r="G20" i="2"/>
  <c r="H20" i="2" s="1"/>
  <c r="P19" i="2"/>
  <c r="M19" i="2"/>
  <c r="O19" i="2" s="1"/>
  <c r="J19" i="2"/>
  <c r="K19" i="2" s="1"/>
  <c r="G19" i="2"/>
  <c r="H19" i="2" s="1"/>
  <c r="P18" i="2"/>
  <c r="M18" i="2"/>
  <c r="N18" i="2" s="1"/>
  <c r="J18" i="2"/>
  <c r="L18" i="2" s="1"/>
  <c r="G18" i="2"/>
  <c r="P17" i="2"/>
  <c r="M17" i="2"/>
  <c r="O17" i="2" s="1"/>
  <c r="J17" i="2"/>
  <c r="G17" i="2"/>
  <c r="I17" i="2" s="1"/>
  <c r="P16" i="2"/>
  <c r="M16" i="2"/>
  <c r="J16" i="2"/>
  <c r="L16" i="2" s="1"/>
  <c r="G16" i="2"/>
  <c r="H16" i="2" s="1"/>
  <c r="P15" i="2"/>
  <c r="M15" i="2"/>
  <c r="O15" i="2" s="1"/>
  <c r="J15" i="2"/>
  <c r="K15" i="2" s="1"/>
  <c r="G15" i="2"/>
  <c r="I15" i="2" s="1"/>
  <c r="P14" i="2"/>
  <c r="M14" i="2"/>
  <c r="N14" i="2" s="1"/>
  <c r="J14" i="2"/>
  <c r="K14" i="2" s="1"/>
  <c r="G14" i="2"/>
  <c r="I14" i="2" s="1"/>
  <c r="P13" i="2"/>
  <c r="M13" i="2"/>
  <c r="O13" i="2" s="1"/>
  <c r="J13" i="2"/>
  <c r="L13" i="2" s="1"/>
  <c r="G13" i="2"/>
  <c r="P12" i="2"/>
  <c r="M12" i="2"/>
  <c r="O12" i="2" s="1"/>
  <c r="J12" i="2"/>
  <c r="G12" i="2"/>
  <c r="H12" i="2" s="1"/>
  <c r="P11" i="2"/>
  <c r="M11" i="2"/>
  <c r="J11" i="2"/>
  <c r="K11" i="2" s="1"/>
  <c r="G11" i="2"/>
  <c r="I11" i="2" s="1"/>
  <c r="P10" i="2"/>
  <c r="M10" i="2"/>
  <c r="N10" i="2" s="1"/>
  <c r="J10" i="2"/>
  <c r="L10" i="2" s="1"/>
  <c r="G10" i="2"/>
  <c r="I10" i="2" s="1"/>
  <c r="P9" i="2"/>
  <c r="M9" i="2"/>
  <c r="O9" i="2" s="1"/>
  <c r="J9" i="2"/>
  <c r="L9" i="2" s="1"/>
  <c r="G9" i="2"/>
  <c r="P8" i="2"/>
  <c r="M8" i="2"/>
  <c r="O8" i="2" s="1"/>
  <c r="J8" i="2"/>
  <c r="G8" i="2"/>
  <c r="H8" i="2" s="1"/>
  <c r="P7" i="2"/>
  <c r="M7" i="2"/>
  <c r="J7" i="2"/>
  <c r="K7" i="2" s="1"/>
  <c r="G7" i="2"/>
  <c r="I7" i="2" s="1"/>
  <c r="P6" i="2"/>
  <c r="M6" i="2"/>
  <c r="N6" i="2" s="1"/>
  <c r="J6" i="2"/>
  <c r="K6" i="2" s="1"/>
  <c r="G6" i="2"/>
  <c r="I6" i="2" s="1"/>
  <c r="P5" i="2"/>
  <c r="M5" i="2"/>
  <c r="N5" i="2" s="1"/>
  <c r="J5" i="2"/>
  <c r="L5" i="2" s="1"/>
  <c r="G5" i="2"/>
  <c r="P4" i="2"/>
  <c r="M4" i="2"/>
  <c r="O4" i="2" s="1"/>
  <c r="J4" i="2"/>
  <c r="G4" i="2"/>
  <c r="H4" i="2" s="1"/>
  <c r="P3" i="2"/>
  <c r="M3" i="2"/>
  <c r="J3" i="2"/>
  <c r="K3" i="2" s="1"/>
  <c r="G3" i="2"/>
  <c r="I3" i="2" s="1"/>
  <c r="P2" i="2"/>
  <c r="M2" i="2"/>
  <c r="N2" i="2" s="1"/>
  <c r="J2" i="2"/>
  <c r="L2" i="2" s="1"/>
  <c r="G2" i="2"/>
  <c r="I2" i="2" s="1"/>
  <c r="L6" i="2" l="1"/>
  <c r="L11" i="2"/>
  <c r="I12" i="2"/>
  <c r="L23" i="2"/>
  <c r="R23" i="2" s="1"/>
  <c r="T23" i="2" s="1"/>
  <c r="I24" i="2"/>
  <c r="L14" i="2"/>
  <c r="I20" i="2"/>
  <c r="L3" i="2"/>
  <c r="I4" i="2"/>
  <c r="H3" i="2"/>
  <c r="K5" i="2"/>
  <c r="I19" i="2"/>
  <c r="R19" i="2" s="1"/>
  <c r="T19" i="2" s="1"/>
  <c r="H11" i="2"/>
  <c r="K18" i="2"/>
  <c r="H23" i="2"/>
  <c r="K13" i="2"/>
  <c r="O21" i="2"/>
  <c r="O18" i="2"/>
  <c r="O2" i="2"/>
  <c r="R2" i="2" s="1"/>
  <c r="T2" i="2" s="1"/>
  <c r="N9" i="2"/>
  <c r="O10" i="2"/>
  <c r="R10" i="2" s="1"/>
  <c r="T10" i="2" s="1"/>
  <c r="O22" i="2"/>
  <c r="K2" i="2"/>
  <c r="K9" i="2"/>
  <c r="K10" i="2"/>
  <c r="N13" i="2"/>
  <c r="L15" i="2"/>
  <c r="R15" i="2" s="1"/>
  <c r="T15" i="2" s="1"/>
  <c r="K22" i="2"/>
  <c r="O5" i="2"/>
  <c r="O6" i="2"/>
  <c r="R6" i="2" s="1"/>
  <c r="T6" i="2" s="1"/>
  <c r="H7" i="2"/>
  <c r="I8" i="2"/>
  <c r="O14" i="2"/>
  <c r="H15" i="2"/>
  <c r="I16" i="2"/>
  <c r="N17" i="2"/>
  <c r="L19" i="2"/>
  <c r="L7" i="2"/>
  <c r="O3" i="2"/>
  <c r="N3" i="2"/>
  <c r="O7" i="2"/>
  <c r="N7" i="2"/>
  <c r="O11" i="2"/>
  <c r="N11" i="2"/>
  <c r="L21" i="2"/>
  <c r="K21" i="2"/>
  <c r="N8" i="2"/>
  <c r="N12" i="2"/>
  <c r="I5" i="2"/>
  <c r="H5" i="2"/>
  <c r="Q5" i="2" s="1"/>
  <c r="S5" i="2" s="1"/>
  <c r="I9" i="2"/>
  <c r="R9" i="2" s="1"/>
  <c r="T9" i="2" s="1"/>
  <c r="H9" i="2"/>
  <c r="I13" i="2"/>
  <c r="R13" i="2" s="1"/>
  <c r="T13" i="2" s="1"/>
  <c r="H13" i="2"/>
  <c r="N16" i="2"/>
  <c r="O16" i="2"/>
  <c r="I18" i="2"/>
  <c r="H18" i="2"/>
  <c r="Q18" i="2" s="1"/>
  <c r="S18" i="2" s="1"/>
  <c r="N24" i="2"/>
  <c r="O24" i="2"/>
  <c r="H2" i="2"/>
  <c r="Q2" i="2" s="1"/>
  <c r="S2" i="2" s="1"/>
  <c r="N4" i="2"/>
  <c r="H6" i="2"/>
  <c r="Q6" i="2" s="1"/>
  <c r="S6" i="2" s="1"/>
  <c r="H10" i="2"/>
  <c r="H14" i="2"/>
  <c r="Q14" i="2" s="1"/>
  <c r="S14" i="2" s="1"/>
  <c r="L4" i="2"/>
  <c r="K4" i="2"/>
  <c r="L8" i="2"/>
  <c r="K8" i="2"/>
  <c r="L12" i="2"/>
  <c r="R12" i="2" s="1"/>
  <c r="T12" i="2" s="1"/>
  <c r="K12" i="2"/>
  <c r="K17" i="2"/>
  <c r="L17" i="2"/>
  <c r="R17" i="2" s="1"/>
  <c r="T17" i="2" s="1"/>
  <c r="O20" i="2"/>
  <c r="R20" i="2" s="1"/>
  <c r="T20" i="2" s="1"/>
  <c r="N20" i="2"/>
  <c r="I22" i="2"/>
  <c r="H22" i="2"/>
  <c r="N15" i="2"/>
  <c r="K16" i="2"/>
  <c r="H17" i="2"/>
  <c r="N19" i="2"/>
  <c r="Q19" i="2" s="1"/>
  <c r="S19" i="2" s="1"/>
  <c r="K20" i="2"/>
  <c r="H21" i="2"/>
  <c r="N23" i="2"/>
  <c r="K24" i="2"/>
  <c r="Q3" i="2" l="1"/>
  <c r="S3" i="2" s="1"/>
  <c r="Q15" i="2"/>
  <c r="S15" i="2" s="1"/>
  <c r="R11" i="2"/>
  <c r="T11" i="2" s="1"/>
  <c r="R14" i="2"/>
  <c r="T14" i="2" s="1"/>
  <c r="Q23" i="2"/>
  <c r="S23" i="2" s="1"/>
  <c r="Q11" i="2"/>
  <c r="S11" i="2" s="1"/>
  <c r="R4" i="2"/>
  <c r="T4" i="2" s="1"/>
  <c r="Q22" i="2"/>
  <c r="S22" i="2" s="1"/>
  <c r="R8" i="2"/>
  <c r="T8" i="2" s="1"/>
  <c r="Q10" i="2"/>
  <c r="S10" i="2" s="1"/>
  <c r="R24" i="2"/>
  <c r="T24" i="2" s="1"/>
  <c r="Q7" i="2"/>
  <c r="S7" i="2" s="1"/>
  <c r="R3" i="2"/>
  <c r="T3" i="2" s="1"/>
  <c r="Q21" i="2"/>
  <c r="S21" i="2" s="1"/>
  <c r="Q24" i="2"/>
  <c r="S24" i="2" s="1"/>
  <c r="R7" i="2"/>
  <c r="T7" i="2" s="1"/>
  <c r="Q9" i="2"/>
  <c r="S9" i="2" s="1"/>
  <c r="Q16" i="2"/>
  <c r="S16" i="2" s="1"/>
  <c r="Q12" i="2"/>
  <c r="S12" i="2" s="1"/>
  <c r="Q4" i="2"/>
  <c r="S4" i="2" s="1"/>
  <c r="R21" i="2"/>
  <c r="T21" i="2" s="1"/>
  <c r="Q13" i="2"/>
  <c r="S13" i="2" s="1"/>
  <c r="R18" i="2"/>
  <c r="T18" i="2" s="1"/>
  <c r="R22" i="2"/>
  <c r="T22" i="2" s="1"/>
  <c r="R5" i="2"/>
  <c r="T5" i="2" s="1"/>
  <c r="Q8" i="2"/>
  <c r="S8" i="2" s="1"/>
  <c r="Q20" i="2"/>
  <c r="S20" i="2" s="1"/>
  <c r="R16" i="2"/>
  <c r="T16" i="2" s="1"/>
  <c r="Q17" i="2"/>
  <c r="S17" i="2" s="1"/>
  <c r="T26" i="2" l="1"/>
  <c r="S26" i="2"/>
  <c r="T27" i="2" l="1"/>
</calcChain>
</file>

<file path=xl/sharedStrings.xml><?xml version="1.0" encoding="utf-8"?>
<sst xmlns="http://schemas.openxmlformats.org/spreadsheetml/2006/main" count="204" uniqueCount="26">
  <si>
    <t>tauG</t>
  </si>
  <si>
    <t>MtauG</t>
  </si>
  <si>
    <t>PtauG</t>
  </si>
  <si>
    <t>tauTS</t>
  </si>
  <si>
    <t>MtauTS</t>
  </si>
  <si>
    <t>PtauTS</t>
  </si>
  <si>
    <t>tauTfit</t>
  </si>
  <si>
    <t>MtauTfit</t>
  </si>
  <si>
    <t>PtauTfit</t>
  </si>
  <si>
    <t>Pzohs</t>
  </si>
  <si>
    <t>Mfit</t>
  </si>
  <si>
    <t>Pfit</t>
  </si>
  <si>
    <t>Me</t>
  </si>
  <si>
    <t>Pe</t>
  </si>
  <si>
    <t>sec ESC constant</t>
  </si>
  <si>
    <t>sec F2V constant</t>
  </si>
  <si>
    <t>tauT</t>
  </si>
  <si>
    <t>fit to data for TauT</t>
  </si>
  <si>
    <t>tZOHs</t>
  </si>
  <si>
    <t>.015/2 zohCont  not( .02/2 zohESC + .005/2 sync)</t>
  </si>
  <si>
    <t>w, r/s</t>
  </si>
  <si>
    <t>Mmodel, dB</t>
  </si>
  <si>
    <t>Pmodel, deg</t>
  </si>
  <si>
    <t>Mtur16_6_1, dB</t>
  </si>
  <si>
    <t>Ptur16_6_1, deg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</si>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</sst>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fr_16_4!$F$1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fr_16_4!$A$2:$A$32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fr_16_4!$F$2:$F$32</c:f>
              <c:numCache>
                <c:formatCode>General</c:formatCode>
                <c:ptCount val="31"/>
                <c:pt idx="0">
                  <c:v>8.0000000000000071E-2</c:v>
                </c:pt>
                <c:pt idx="1">
                  <c:v>0.16000000000000014</c:v>
                </c:pt>
                <c:pt idx="2">
                  <c:v>0</c:v>
                </c:pt>
                <c:pt idx="3">
                  <c:v>-0.30999999999999961</c:v>
                </c:pt>
                <c:pt idx="4">
                  <c:v>-6.9999999999999396E-2</c:v>
                </c:pt>
                <c:pt idx="5">
                  <c:v>-0.79</c:v>
                </c:pt>
                <c:pt idx="6">
                  <c:v>-1.1799999999999997</c:v>
                </c:pt>
                <c:pt idx="7">
                  <c:v>-1.3399999999999999</c:v>
                </c:pt>
                <c:pt idx="8">
                  <c:v>-1.7499999999999996</c:v>
                </c:pt>
                <c:pt idx="9">
                  <c:v>-2.17</c:v>
                </c:pt>
                <c:pt idx="10">
                  <c:v>-2.6199999999999997</c:v>
                </c:pt>
                <c:pt idx="11">
                  <c:v>-3.33</c:v>
                </c:pt>
                <c:pt idx="12">
                  <c:v>-4.38</c:v>
                </c:pt>
                <c:pt idx="13">
                  <c:v>-5.67</c:v>
                </c:pt>
                <c:pt idx="14">
                  <c:v>-7.2899999999999991</c:v>
                </c:pt>
                <c:pt idx="15">
                  <c:v>-9.3000000000000007</c:v>
                </c:pt>
                <c:pt idx="16">
                  <c:v>-11.96</c:v>
                </c:pt>
                <c:pt idx="17">
                  <c:v>-15.2</c:v>
                </c:pt>
                <c:pt idx="18">
                  <c:v>-18.53</c:v>
                </c:pt>
                <c:pt idx="19">
                  <c:v>-22.73</c:v>
                </c:pt>
                <c:pt idx="20">
                  <c:v>-28.4</c:v>
                </c:pt>
                <c:pt idx="21">
                  <c:v>-34.020000000000003</c:v>
                </c:pt>
                <c:pt idx="22">
                  <c:v>-39.619999999999997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fr_16_4!$Q$1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fr_16_4!$A$2:$A$32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fr_16_4!$Q$2:$Q$32</c:f>
              <c:numCache>
                <c:formatCode>General</c:formatCode>
                <c:ptCount val="31"/>
                <c:pt idx="0">
                  <c:v>-2.3332405561383034E-2</c:v>
                </c:pt>
                <c:pt idx="1">
                  <c:v>-3.6411699619365911E-2</c:v>
                </c:pt>
                <c:pt idx="2">
                  <c:v>-5.6783476701011693E-2</c:v>
                </c:pt>
                <c:pt idx="3">
                  <c:v>-9.2717493110222121E-2</c:v>
                </c:pt>
                <c:pt idx="4">
                  <c:v>-0.14416561769610256</c:v>
                </c:pt>
                <c:pt idx="5">
                  <c:v>-0.22356730593967392</c:v>
                </c:pt>
                <c:pt idx="6">
                  <c:v>-0.35067558570899376</c:v>
                </c:pt>
                <c:pt idx="7">
                  <c:v>-0.54150010914609203</c:v>
                </c:pt>
                <c:pt idx="8">
                  <c:v>-0.84309187438327526</c:v>
                </c:pt>
                <c:pt idx="9">
                  <c:v>-1.2834702512519782</c:v>
                </c:pt>
                <c:pt idx="10">
                  <c:v>-1.902485154917277</c:v>
                </c:pt>
                <c:pt idx="11">
                  <c:v>-2.7769255141191982</c:v>
                </c:pt>
                <c:pt idx="12">
                  <c:v>-3.9530873267208841</c:v>
                </c:pt>
                <c:pt idx="13">
                  <c:v>-5.4514954797042972</c:v>
                </c:pt>
                <c:pt idx="14">
                  <c:v>-7.3139077819855354</c:v>
                </c:pt>
                <c:pt idx="15">
                  <c:v>-9.562355281387223</c:v>
                </c:pt>
                <c:pt idx="16">
                  <c:v>-12.245052595050465</c:v>
                </c:pt>
                <c:pt idx="17">
                  <c:v>-15.385149854698087</c:v>
                </c:pt>
                <c:pt idx="18">
                  <c:v>-19.038004003876107</c:v>
                </c:pt>
                <c:pt idx="19">
                  <c:v>-23.186633571620042</c:v>
                </c:pt>
                <c:pt idx="20">
                  <c:v>-27.797137859149188</c:v>
                </c:pt>
                <c:pt idx="21">
                  <c:v>-32.795459061805474</c:v>
                </c:pt>
                <c:pt idx="22">
                  <c:v>-38.109936618730458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7952"/>
        <c:axId val="212719872"/>
      </c:scatterChart>
      <c:scatterChart>
        <c:scatterStyle val="lineMarker"/>
        <c:varyColors val="0"/>
        <c:ser>
          <c:idx val="0"/>
          <c:order val="0"/>
          <c:tx>
            <c:strRef>
              <c:f>fr_16_4!$E$1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fr_16_4!$A$2:$A$32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fr_16_4!$E$2:$E$32</c:f>
              <c:numCache>
                <c:formatCode>General</c:formatCode>
                <c:ptCount val="31"/>
                <c:pt idx="0">
                  <c:v>-9.17</c:v>
                </c:pt>
                <c:pt idx="1">
                  <c:v>-10.37</c:v>
                </c:pt>
                <c:pt idx="2">
                  <c:v>-14.45</c:v>
                </c:pt>
                <c:pt idx="3">
                  <c:v>-14.54</c:v>
                </c:pt>
                <c:pt idx="4">
                  <c:v>-18.55</c:v>
                </c:pt>
                <c:pt idx="5">
                  <c:v>-20.39</c:v>
                </c:pt>
                <c:pt idx="6">
                  <c:v>-21.31</c:v>
                </c:pt>
                <c:pt idx="7">
                  <c:v>-26.17</c:v>
                </c:pt>
                <c:pt idx="8">
                  <c:v>-33.06</c:v>
                </c:pt>
                <c:pt idx="9">
                  <c:v>-40.659999999999997</c:v>
                </c:pt>
                <c:pt idx="10">
                  <c:v>-49.61</c:v>
                </c:pt>
                <c:pt idx="11">
                  <c:v>-60.72</c:v>
                </c:pt>
                <c:pt idx="12">
                  <c:v>-73.92</c:v>
                </c:pt>
                <c:pt idx="13">
                  <c:v>-87.67</c:v>
                </c:pt>
                <c:pt idx="14">
                  <c:v>-104</c:v>
                </c:pt>
                <c:pt idx="15">
                  <c:v>-121.93</c:v>
                </c:pt>
                <c:pt idx="16">
                  <c:v>-141.51</c:v>
                </c:pt>
                <c:pt idx="17">
                  <c:v>-160.4</c:v>
                </c:pt>
                <c:pt idx="18">
                  <c:v>-179.96</c:v>
                </c:pt>
                <c:pt idx="19">
                  <c:v>-200.37</c:v>
                </c:pt>
                <c:pt idx="20">
                  <c:v>-222.71</c:v>
                </c:pt>
                <c:pt idx="21">
                  <c:v>-236.18</c:v>
                </c:pt>
                <c:pt idx="22">
                  <c:v>-255.70999999999998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fr_16_4!$R$1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fr_16_4!$A$2:$A$32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fr_16_4!$R$2:$R$32</c:f>
              <c:numCache>
                <c:formatCode>0.00</c:formatCode>
                <c:ptCount val="31"/>
                <c:pt idx="0">
                  <c:v>-5.8949726683733248</c:v>
                </c:pt>
                <c:pt idx="1">
                  <c:v>-7.3640726969406582</c:v>
                </c:pt>
                <c:pt idx="2">
                  <c:v>-9.1960592311003673</c:v>
                </c:pt>
                <c:pt idx="3">
                  <c:v>-11.750595725341316</c:v>
                </c:pt>
                <c:pt idx="4">
                  <c:v>-14.651894578643439</c:v>
                </c:pt>
                <c:pt idx="5">
                  <c:v>-18.244996710647854</c:v>
                </c:pt>
                <c:pt idx="6">
                  <c:v>-22.848571291453506</c:v>
                </c:pt>
                <c:pt idx="7">
                  <c:v>-28.389939513429013</c:v>
                </c:pt>
                <c:pt idx="8">
                  <c:v>-35.420878353324682</c:v>
                </c:pt>
                <c:pt idx="9">
                  <c:v>-43.701636920294824</c:v>
                </c:pt>
                <c:pt idx="10">
                  <c:v>-53.214441440455225</c:v>
                </c:pt>
                <c:pt idx="11">
                  <c:v>-64.328268225785877</c:v>
                </c:pt>
                <c:pt idx="12">
                  <c:v>-76.855940693935551</c:v>
                </c:pt>
                <c:pt idx="13">
                  <c:v>-90.474811697733287</c:v>
                </c:pt>
                <c:pt idx="14">
                  <c:v>-105.17665668306708</c:v>
                </c:pt>
                <c:pt idx="15">
                  <c:v>-120.78951048456797</c:v>
                </c:pt>
                <c:pt idx="16">
                  <c:v>-137.25121478219137</c:v>
                </c:pt>
                <c:pt idx="17">
                  <c:v>-154.20831703637029</c:v>
                </c:pt>
                <c:pt idx="18">
                  <c:v>-171.38696330208282</c:v>
                </c:pt>
                <c:pt idx="19">
                  <c:v>-188.17277656059463</c:v>
                </c:pt>
                <c:pt idx="20">
                  <c:v>-204.08525884113237</c:v>
                </c:pt>
                <c:pt idx="21">
                  <c:v>-218.77361963942388</c:v>
                </c:pt>
                <c:pt idx="22">
                  <c:v>-232.16683017939164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3200"/>
        <c:axId val="212721664"/>
      </c:scatterChart>
      <c:valAx>
        <c:axId val="212717952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19872"/>
        <c:crossesAt val="10"/>
        <c:crossBetween val="midCat"/>
      </c:valAx>
      <c:valAx>
        <c:axId val="212719872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7952"/>
        <c:crossesAt val="0.1"/>
        <c:crossBetween val="midCat"/>
      </c:valAx>
      <c:valAx>
        <c:axId val="21272166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12723200"/>
        <c:crosses val="max"/>
        <c:crossBetween val="midCat"/>
        <c:majorUnit val="45"/>
      </c:valAx>
      <c:valAx>
        <c:axId val="2127232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21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fr_25_4!$F$1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fr_25_4!$A$2:$A$32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fr_25_4!$F$2:$F$32</c:f>
              <c:numCache>
                <c:formatCode>General</c:formatCode>
                <c:ptCount val="31"/>
                <c:pt idx="0">
                  <c:v>3.9999999999999813E-2</c:v>
                </c:pt>
                <c:pt idx="1">
                  <c:v>6.999999999999984E-2</c:v>
                </c:pt>
                <c:pt idx="2">
                  <c:v>0</c:v>
                </c:pt>
                <c:pt idx="3">
                  <c:v>0.11999999999999988</c:v>
                </c:pt>
                <c:pt idx="4">
                  <c:v>0</c:v>
                </c:pt>
                <c:pt idx="5">
                  <c:v>-5.0000000000000044E-2</c:v>
                </c:pt>
                <c:pt idx="6">
                  <c:v>-0.16000000000000014</c:v>
                </c:pt>
                <c:pt idx="7">
                  <c:v>-0.21000000000000019</c:v>
                </c:pt>
                <c:pt idx="8">
                  <c:v>-0.42000000000000015</c:v>
                </c:pt>
                <c:pt idx="9">
                  <c:v>-0.59000000000000008</c:v>
                </c:pt>
                <c:pt idx="10">
                  <c:v>-1.04</c:v>
                </c:pt>
                <c:pt idx="11">
                  <c:v>-1.4300000000000002</c:v>
                </c:pt>
                <c:pt idx="12">
                  <c:v>-2.1800000000000002</c:v>
                </c:pt>
                <c:pt idx="13">
                  <c:v>-3.18</c:v>
                </c:pt>
                <c:pt idx="14">
                  <c:v>-4.58</c:v>
                </c:pt>
                <c:pt idx="15">
                  <c:v>-6.2700000000000005</c:v>
                </c:pt>
                <c:pt idx="16">
                  <c:v>-8.56</c:v>
                </c:pt>
                <c:pt idx="17">
                  <c:v>-11.34</c:v>
                </c:pt>
                <c:pt idx="18">
                  <c:v>-14.29</c:v>
                </c:pt>
                <c:pt idx="19">
                  <c:v>-18.41</c:v>
                </c:pt>
                <c:pt idx="20">
                  <c:v>-23.55</c:v>
                </c:pt>
                <c:pt idx="21">
                  <c:v>-29.22</c:v>
                </c:pt>
                <c:pt idx="22">
                  <c:v>-34.519999999999996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fr_25_4!$Q$1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fr_25_4!$A$2:$A$32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fr_25_4!$Q$2:$Q$32</c:f>
              <c:numCache>
                <c:formatCode>General</c:formatCode>
                <c:ptCount val="31"/>
                <c:pt idx="0">
                  <c:v>-1.1517247032003838E-2</c:v>
                </c:pt>
                <c:pt idx="1">
                  <c:v>-1.7986721331151492E-2</c:v>
                </c:pt>
                <c:pt idx="2">
                  <c:v>-2.8082379014922849E-2</c:v>
                </c:pt>
                <c:pt idx="3">
                  <c:v>-4.5946833407809057E-2</c:v>
                </c:pt>
                <c:pt idx="4">
                  <c:v>-7.1649812797540124E-2</c:v>
                </c:pt>
                <c:pt idx="5">
                  <c:v>-0.1116086120036334</c:v>
                </c:pt>
                <c:pt idx="6">
                  <c:v>-0.17630903400118336</c:v>
                </c:pt>
                <c:pt idx="7">
                  <c:v>-0.27513442169900737</c:v>
                </c:pt>
                <c:pt idx="8">
                  <c:v>-0.43545263469944784</c:v>
                </c:pt>
                <c:pt idx="9">
                  <c:v>-0.67856164316472956</c:v>
                </c:pt>
                <c:pt idx="10">
                  <c:v>-1.0381041488463452</c:v>
                </c:pt>
                <c:pt idx="11">
                  <c:v>-1.5804048529555612</c:v>
                </c:pt>
                <c:pt idx="12">
                  <c:v>-2.3696760753458106</c:v>
                </c:pt>
                <c:pt idx="13">
                  <c:v>-3.4645711763747209</c:v>
                </c:pt>
                <c:pt idx="14">
                  <c:v>-4.9425180788165815</c:v>
                </c:pt>
                <c:pt idx="15">
                  <c:v>-6.8594251974966216</c:v>
                </c:pt>
                <c:pt idx="16">
                  <c:v>-9.2779841127742664</c:v>
                </c:pt>
                <c:pt idx="17">
                  <c:v>-12.222709150136053</c:v>
                </c:pt>
                <c:pt idx="18">
                  <c:v>-15.737237349408849</c:v>
                </c:pt>
                <c:pt idx="19">
                  <c:v>-19.792059100551519</c:v>
                </c:pt>
                <c:pt idx="20">
                  <c:v>-24.340453300070028</c:v>
                </c:pt>
                <c:pt idx="21">
                  <c:v>-29.298368867171902</c:v>
                </c:pt>
                <c:pt idx="22">
                  <c:v>-34.586791823780153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47200"/>
        <c:axId val="232157568"/>
      </c:scatterChart>
      <c:scatterChart>
        <c:scatterStyle val="lineMarker"/>
        <c:varyColors val="0"/>
        <c:ser>
          <c:idx val="0"/>
          <c:order val="0"/>
          <c:tx>
            <c:strRef>
              <c:f>fr_25_4!$E$1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fr_25_4!$A$2:$A$32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fr_25_4!$E$2:$E$32</c:f>
              <c:numCache>
                <c:formatCode>General</c:formatCode>
                <c:ptCount val="31"/>
                <c:pt idx="0">
                  <c:v>-4.3600000000000003</c:v>
                </c:pt>
                <c:pt idx="1">
                  <c:v>-5.91</c:v>
                </c:pt>
                <c:pt idx="2">
                  <c:v>-7.45</c:v>
                </c:pt>
                <c:pt idx="3">
                  <c:v>-9.44</c:v>
                </c:pt>
                <c:pt idx="4">
                  <c:v>-11.11</c:v>
                </c:pt>
                <c:pt idx="5">
                  <c:v>-13.87</c:v>
                </c:pt>
                <c:pt idx="6">
                  <c:v>-17.34</c:v>
                </c:pt>
                <c:pt idx="7">
                  <c:v>-22.06</c:v>
                </c:pt>
                <c:pt idx="8">
                  <c:v>-27.36</c:v>
                </c:pt>
                <c:pt idx="9">
                  <c:v>-34.5</c:v>
                </c:pt>
                <c:pt idx="10">
                  <c:v>-42.28</c:v>
                </c:pt>
                <c:pt idx="11">
                  <c:v>-51.95</c:v>
                </c:pt>
                <c:pt idx="12">
                  <c:v>-64.260000000000005</c:v>
                </c:pt>
                <c:pt idx="13">
                  <c:v>-76.790000000000006</c:v>
                </c:pt>
                <c:pt idx="14">
                  <c:v>-93</c:v>
                </c:pt>
                <c:pt idx="15">
                  <c:v>-110.76</c:v>
                </c:pt>
                <c:pt idx="16">
                  <c:v>-129.37</c:v>
                </c:pt>
                <c:pt idx="17">
                  <c:v>-147.97</c:v>
                </c:pt>
                <c:pt idx="18">
                  <c:v>-168.72</c:v>
                </c:pt>
                <c:pt idx="19">
                  <c:v>-189.79</c:v>
                </c:pt>
                <c:pt idx="20">
                  <c:v>-213.41</c:v>
                </c:pt>
                <c:pt idx="21">
                  <c:v>-223.52</c:v>
                </c:pt>
                <c:pt idx="22">
                  <c:v>-232.55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fr_25_4!$R$1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fr_25_4!$A$2:$A$32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fr_25_4!$R$2:$R$32</c:f>
              <c:numCache>
                <c:formatCode>0.00</c:formatCode>
                <c:ptCount val="31"/>
                <c:pt idx="0">
                  <c:v>-4.552107216016501</c:v>
                </c:pt>
                <c:pt idx="1">
                  <c:v>-5.6886968867143706</c:v>
                </c:pt>
                <c:pt idx="2">
                  <c:v>-7.108069036646679</c:v>
                </c:pt>
                <c:pt idx="3">
                  <c:v>-9.091986490829008</c:v>
                </c:pt>
                <c:pt idx="4">
                  <c:v>-11.353590790503937</c:v>
                </c:pt>
                <c:pt idx="5">
                  <c:v>-14.169888946292581</c:v>
                </c:pt>
                <c:pt idx="6">
                  <c:v>-17.809100419614524</c:v>
                </c:pt>
                <c:pt idx="7">
                  <c:v>-22.246312661838413</c:v>
                </c:pt>
                <c:pt idx="8">
                  <c:v>-27.985069273275418</c:v>
                </c:pt>
                <c:pt idx="9">
                  <c:v>-34.930805639114574</c:v>
                </c:pt>
                <c:pt idx="10">
                  <c:v>-43.199428116928146</c:v>
                </c:pt>
                <c:pt idx="11">
                  <c:v>-53.292528224443359</c:v>
                </c:pt>
                <c:pt idx="12">
                  <c:v>-65.242153789686128</c:v>
                </c:pt>
                <c:pt idx="13">
                  <c:v>-78.862312396774669</c:v>
                </c:pt>
                <c:pt idx="14">
                  <c:v>-94.139322845890518</c:v>
                </c:pt>
                <c:pt idx="15">
                  <c:v>-110.7693895657214</c:v>
                </c:pt>
                <c:pt idx="16">
                  <c:v>-128.49987075497214</c:v>
                </c:pt>
                <c:pt idx="17">
                  <c:v>-146.78421499627942</c:v>
                </c:pt>
                <c:pt idx="18">
                  <c:v>-165.22771643544473</c:v>
                </c:pt>
                <c:pt idx="19">
                  <c:v>-183.13787008260721</c:v>
                </c:pt>
                <c:pt idx="20">
                  <c:v>-200.01076763845887</c:v>
                </c:pt>
                <c:pt idx="21">
                  <c:v>-215.4976179432056</c:v>
                </c:pt>
                <c:pt idx="22">
                  <c:v>-229.545151007649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160640"/>
        <c:axId val="232159104"/>
      </c:scatterChart>
      <c:valAx>
        <c:axId val="232147200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157568"/>
        <c:crossesAt val="10"/>
        <c:crossBetween val="midCat"/>
      </c:valAx>
      <c:valAx>
        <c:axId val="23215756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147200"/>
        <c:crossesAt val="0.1"/>
        <c:crossBetween val="midCat"/>
      </c:valAx>
      <c:valAx>
        <c:axId val="23215910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32160640"/>
        <c:crosses val="max"/>
        <c:crossBetween val="midCat"/>
        <c:majorUnit val="45"/>
      </c:valAx>
      <c:valAx>
        <c:axId val="23216064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15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fr_48_4!$F$1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fr_48_4!$A$2:$A$32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fr_48_4!$F$2:$F$32</c:f>
              <c:numCache>
                <c:formatCode>General</c:formatCode>
                <c:ptCount val="31"/>
                <c:pt idx="0">
                  <c:v>1.9999999999999574E-2</c:v>
                </c:pt>
                <c:pt idx="1">
                  <c:v>4.0000000000000036E-2</c:v>
                </c:pt>
                <c:pt idx="2">
                  <c:v>0</c:v>
                </c:pt>
                <c:pt idx="3">
                  <c:v>5.9999999999999609E-2</c:v>
                </c:pt>
                <c:pt idx="4">
                  <c:v>5.9999999999999609E-2</c:v>
                </c:pt>
                <c:pt idx="5">
                  <c:v>0.24000000000000021</c:v>
                </c:pt>
                <c:pt idx="6">
                  <c:v>8.9999999999999858E-2</c:v>
                </c:pt>
                <c:pt idx="7">
                  <c:v>8.9999999999999858E-2</c:v>
                </c:pt>
                <c:pt idx="8">
                  <c:v>-0.13999999999999968</c:v>
                </c:pt>
                <c:pt idx="9">
                  <c:v>-0.12999999999999989</c:v>
                </c:pt>
                <c:pt idx="10">
                  <c:v>-0.3100000000000005</c:v>
                </c:pt>
                <c:pt idx="11">
                  <c:v>-0.25</c:v>
                </c:pt>
                <c:pt idx="12">
                  <c:v>-0.74000000000000021</c:v>
                </c:pt>
                <c:pt idx="13">
                  <c:v>-1.0700000000000003</c:v>
                </c:pt>
                <c:pt idx="14">
                  <c:v>-1.9200000000000008</c:v>
                </c:pt>
                <c:pt idx="15">
                  <c:v>-2.7500000000000009</c:v>
                </c:pt>
                <c:pt idx="16">
                  <c:v>-4.29</c:v>
                </c:pt>
                <c:pt idx="17">
                  <c:v>-6.13</c:v>
                </c:pt>
                <c:pt idx="18">
                  <c:v>-7.89</c:v>
                </c:pt>
                <c:pt idx="19">
                  <c:v>-10.810000000000002</c:v>
                </c:pt>
                <c:pt idx="20">
                  <c:v>-16.27</c:v>
                </c:pt>
                <c:pt idx="21">
                  <c:v>-19.760000000000002</c:v>
                </c:pt>
                <c:pt idx="22">
                  <c:v>-23.01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fr_48_4!$Q$1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fr_48_4!$A$2:$A$32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fr_48_4!$Q$2:$Q$32</c:f>
              <c:numCache>
                <c:formatCode>General</c:formatCode>
                <c:ptCount val="31"/>
                <c:pt idx="0">
                  <c:v>-3.2848641016412733E-3</c:v>
                </c:pt>
                <c:pt idx="1">
                  <c:v>-5.1322361045620535E-3</c:v>
                </c:pt>
                <c:pt idx="2">
                  <c:v>-8.0182303245068635E-3</c:v>
                </c:pt>
                <c:pt idx="3">
                  <c:v>-1.3134487889425957E-2</c:v>
                </c:pt>
                <c:pt idx="4">
                  <c:v>-2.0516819982909659E-2</c:v>
                </c:pt>
                <c:pt idx="5">
                  <c:v>-3.2043342472125778E-2</c:v>
                </c:pt>
                <c:pt idx="6">
                  <c:v>-5.0835300032712985E-2</c:v>
                </c:pt>
                <c:pt idx="7">
                  <c:v>-7.9846214589778614E-2</c:v>
                </c:pt>
                <c:pt idx="8">
                  <c:v>-0.12770300266772666</c:v>
                </c:pt>
                <c:pt idx="9">
                  <c:v>-0.2021613080674971</c:v>
                </c:pt>
                <c:pt idx="10">
                  <c:v>-0.31648889254106471</c:v>
                </c:pt>
                <c:pt idx="11">
                  <c:v>-0.49853895413577276</c:v>
                </c:pt>
                <c:pt idx="12">
                  <c:v>-0.78439517481812815</c:v>
                </c:pt>
                <c:pt idx="13">
                  <c:v>-1.2222693661368189</c:v>
                </c:pt>
                <c:pt idx="14">
                  <c:v>-1.8889558516103873</c:v>
                </c:pt>
                <c:pt idx="15">
                  <c:v>-2.8782826918007833</c:v>
                </c:pt>
                <c:pt idx="16">
                  <c:v>-4.3106199184051626</c:v>
                </c:pt>
                <c:pt idx="17">
                  <c:v>-6.2927687814932547</c:v>
                </c:pt>
                <c:pt idx="18">
                  <c:v>-8.9319227205392426</c:v>
                </c:pt>
                <c:pt idx="19">
                  <c:v>-12.252529502543929</c:v>
                </c:pt>
                <c:pt idx="20">
                  <c:v>-16.22517244292078</c:v>
                </c:pt>
                <c:pt idx="21">
                  <c:v>-20.757643957196752</c:v>
                </c:pt>
                <c:pt idx="22">
                  <c:v>-25.74546174937187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35008"/>
        <c:axId val="232236928"/>
      </c:scatterChart>
      <c:scatterChart>
        <c:scatterStyle val="lineMarker"/>
        <c:varyColors val="0"/>
        <c:ser>
          <c:idx val="0"/>
          <c:order val="0"/>
          <c:tx>
            <c:strRef>
              <c:f>fr_48_4!$E$1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fr_48_4!$A$2:$A$32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fr_48_4!$E$2:$E$32</c:f>
              <c:numCache>
                <c:formatCode>General</c:formatCode>
                <c:ptCount val="31"/>
                <c:pt idx="0">
                  <c:v>-3.13</c:v>
                </c:pt>
                <c:pt idx="1">
                  <c:v>-5.55</c:v>
                </c:pt>
                <c:pt idx="2">
                  <c:v>-5.86</c:v>
                </c:pt>
                <c:pt idx="3">
                  <c:v>-5.0999999999999996</c:v>
                </c:pt>
                <c:pt idx="4">
                  <c:v>-7.5</c:v>
                </c:pt>
                <c:pt idx="5">
                  <c:v>-10.15</c:v>
                </c:pt>
                <c:pt idx="6">
                  <c:v>-12.76</c:v>
                </c:pt>
                <c:pt idx="7">
                  <c:v>-15.52</c:v>
                </c:pt>
                <c:pt idx="8">
                  <c:v>-19.010000000000002</c:v>
                </c:pt>
                <c:pt idx="9">
                  <c:v>-23.77</c:v>
                </c:pt>
                <c:pt idx="10">
                  <c:v>-28.17</c:v>
                </c:pt>
                <c:pt idx="11">
                  <c:v>-35.89</c:v>
                </c:pt>
                <c:pt idx="12">
                  <c:v>-44.74</c:v>
                </c:pt>
                <c:pt idx="13">
                  <c:v>-53.78</c:v>
                </c:pt>
                <c:pt idx="14">
                  <c:v>-66</c:v>
                </c:pt>
                <c:pt idx="15">
                  <c:v>-83.09</c:v>
                </c:pt>
                <c:pt idx="16">
                  <c:v>-99.92</c:v>
                </c:pt>
                <c:pt idx="17">
                  <c:v>-114.78</c:v>
                </c:pt>
                <c:pt idx="18">
                  <c:v>-137.19</c:v>
                </c:pt>
                <c:pt idx="19">
                  <c:v>-158.94</c:v>
                </c:pt>
                <c:pt idx="20">
                  <c:v>-180.31</c:v>
                </c:pt>
                <c:pt idx="21">
                  <c:v>-179.56</c:v>
                </c:pt>
                <c:pt idx="22">
                  <c:v>-198.99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fr_48_4!$R$1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fr_48_4!$A$2:$A$32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fr_48_4!$R$2:$R$32</c:f>
              <c:numCache>
                <c:formatCode>0.00</c:formatCode>
                <c:ptCount val="31"/>
                <c:pt idx="0">
                  <c:v>-2.7978284546103303</c:v>
                </c:pt>
                <c:pt idx="1">
                  <c:v>-3.497124294922207</c:v>
                </c:pt>
                <c:pt idx="2">
                  <c:v>-4.3710904503621322</c:v>
                </c:pt>
                <c:pt idx="3">
                  <c:v>-5.5942812175047854</c:v>
                </c:pt>
                <c:pt idx="4">
                  <c:v>-6.9915628347074916</c:v>
                </c:pt>
                <c:pt idx="5">
                  <c:v>-8.7369387688062154</c:v>
                </c:pt>
                <c:pt idx="6">
                  <c:v>-11.003378185685465</c:v>
                </c:pt>
                <c:pt idx="7">
                  <c:v>-13.787892500403634</c:v>
                </c:pt>
                <c:pt idx="8">
                  <c:v>-17.432171289730576</c:v>
                </c:pt>
                <c:pt idx="9">
                  <c:v>-21.923686388660574</c:v>
                </c:pt>
                <c:pt idx="10">
                  <c:v>-27.413069339613784</c:v>
                </c:pt>
                <c:pt idx="11">
                  <c:v>-34.369437510427311</c:v>
                </c:pt>
                <c:pt idx="12">
                  <c:v>-43.04029215235613</c:v>
                </c:pt>
                <c:pt idx="13">
                  <c:v>-53.591545921496326</c:v>
                </c:pt>
                <c:pt idx="14">
                  <c:v>-66.36787450203505</c:v>
                </c:pt>
                <c:pt idx="15">
                  <c:v>-81.460121558767469</c:v>
                </c:pt>
                <c:pt idx="16">
                  <c:v>-98.874106293099587</c:v>
                </c:pt>
                <c:pt idx="17">
                  <c:v>-118.11910370028484</c:v>
                </c:pt>
                <c:pt idx="18">
                  <c:v>-138.63673338743115</c:v>
                </c:pt>
                <c:pt idx="19">
                  <c:v>-159.38679382779506</c:v>
                </c:pt>
                <c:pt idx="20">
                  <c:v>-179.46665539237983</c:v>
                </c:pt>
                <c:pt idx="21">
                  <c:v>-198.17265890042253</c:v>
                </c:pt>
                <c:pt idx="22">
                  <c:v>-215.21587977277542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40256"/>
        <c:axId val="232238464"/>
      </c:scatterChart>
      <c:valAx>
        <c:axId val="23223500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236928"/>
        <c:crossesAt val="10"/>
        <c:crossBetween val="midCat"/>
      </c:valAx>
      <c:valAx>
        <c:axId val="23223692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235008"/>
        <c:crossesAt val="0.1"/>
        <c:crossBetween val="midCat"/>
      </c:valAx>
      <c:valAx>
        <c:axId val="232238464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32240256"/>
        <c:crosses val="max"/>
        <c:crossBetween val="midCat"/>
        <c:majorUnit val="45"/>
      </c:valAx>
      <c:valAx>
        <c:axId val="2322402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238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fr_62_4!$F$1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fr_62_4!$A$2:$A$32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fr_62_4!$F$2:$F$32</c:f>
              <c:numCache>
                <c:formatCode>General</c:formatCode>
                <c:ptCount val="31"/>
                <c:pt idx="0">
                  <c:v>0.10000000000000142</c:v>
                </c:pt>
                <c:pt idx="1">
                  <c:v>0.27000000000000046</c:v>
                </c:pt>
                <c:pt idx="2">
                  <c:v>0</c:v>
                </c:pt>
                <c:pt idx="3">
                  <c:v>0.11000000000000121</c:v>
                </c:pt>
                <c:pt idx="4">
                  <c:v>0.32000000000000028</c:v>
                </c:pt>
                <c:pt idx="5">
                  <c:v>0.19000000000000039</c:v>
                </c:pt>
                <c:pt idx="6">
                  <c:v>0.14000000000000057</c:v>
                </c:pt>
                <c:pt idx="7">
                  <c:v>0.25000000000000089</c:v>
                </c:pt>
                <c:pt idx="8">
                  <c:v>0.16000000000000014</c:v>
                </c:pt>
                <c:pt idx="9">
                  <c:v>4.0000000000000924E-2</c:v>
                </c:pt>
                <c:pt idx="10">
                  <c:v>0.11000000000000121</c:v>
                </c:pt>
                <c:pt idx="11">
                  <c:v>-1.9999999999999574E-2</c:v>
                </c:pt>
                <c:pt idx="12">
                  <c:v>-0.27999999999999936</c:v>
                </c:pt>
                <c:pt idx="13">
                  <c:v>-0.30999999999999872</c:v>
                </c:pt>
                <c:pt idx="14">
                  <c:v>-1.1600000000000001</c:v>
                </c:pt>
                <c:pt idx="15">
                  <c:v>-1.7799999999999994</c:v>
                </c:pt>
                <c:pt idx="16">
                  <c:v>-2.9799999999999986</c:v>
                </c:pt>
                <c:pt idx="17">
                  <c:v>-4.2199999999999989</c:v>
                </c:pt>
                <c:pt idx="18">
                  <c:v>-5.34</c:v>
                </c:pt>
                <c:pt idx="19">
                  <c:v>-7.9600000000000009</c:v>
                </c:pt>
                <c:pt idx="20">
                  <c:v>-12.419999999999998</c:v>
                </c:pt>
                <c:pt idx="21">
                  <c:v>-14</c:v>
                </c:pt>
                <c:pt idx="22">
                  <c:v>-16.849999999999998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fr_62_4!$Q$1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fr_62_4!$A$2:$A$32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fr_62_4!$Q$2:$Q$32</c:f>
              <c:numCache>
                <c:formatCode>General</c:formatCode>
                <c:ptCount val="31"/>
                <c:pt idx="0">
                  <c:v>-2.4325197273646604E-3</c:v>
                </c:pt>
                <c:pt idx="1">
                  <c:v>-3.8005576007445543E-3</c:v>
                </c:pt>
                <c:pt idx="2">
                  <c:v>-5.9377501291566995E-3</c:v>
                </c:pt>
                <c:pt idx="3">
                  <c:v>-9.7266059249732986E-3</c:v>
                </c:pt>
                <c:pt idx="4">
                  <c:v>-1.5193755444498691E-2</c:v>
                </c:pt>
                <c:pt idx="5">
                  <c:v>-2.3730324969826171E-2</c:v>
                </c:pt>
                <c:pt idx="6">
                  <c:v>-3.7648603360565296E-2</c:v>
                </c:pt>
                <c:pt idx="7">
                  <c:v>-5.9137780376952991E-2</c:v>
                </c:pt>
                <c:pt idx="8">
                  <c:v>-9.4592513786264543E-2</c:v>
                </c:pt>
                <c:pt idx="9">
                  <c:v>-0.14976966945921585</c:v>
                </c:pt>
                <c:pt idx="10">
                  <c:v>-0.23452683743345093</c:v>
                </c:pt>
                <c:pt idx="11">
                  <c:v>-0.36957855392605365</c:v>
                </c:pt>
                <c:pt idx="12">
                  <c:v>-0.58185957524951248</c:v>
                </c:pt>
                <c:pt idx="13">
                  <c:v>-0.90756876223039784</c:v>
                </c:pt>
                <c:pt idx="14">
                  <c:v>-1.4047680775098197</c:v>
                </c:pt>
                <c:pt idx="15">
                  <c:v>-2.1455918047097922</c:v>
                </c:pt>
                <c:pt idx="16">
                  <c:v>-3.2249352028249554</c:v>
                </c:pt>
                <c:pt idx="17">
                  <c:v>-4.7329701757412179</c:v>
                </c:pt>
                <c:pt idx="18">
                  <c:v>-6.7694361621751469</c:v>
                </c:pt>
                <c:pt idx="19">
                  <c:v>-9.3831887179541873</c:v>
                </c:pt>
                <c:pt idx="20">
                  <c:v>-12.592966499982394</c:v>
                </c:pt>
                <c:pt idx="21">
                  <c:v>-16.372469474872023</c:v>
                </c:pt>
                <c:pt idx="22">
                  <c:v>-20.677933430476365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96288"/>
        <c:axId val="232398208"/>
      </c:scatterChart>
      <c:scatterChart>
        <c:scatterStyle val="lineMarker"/>
        <c:varyColors val="0"/>
        <c:ser>
          <c:idx val="0"/>
          <c:order val="0"/>
          <c:tx>
            <c:strRef>
              <c:f>fr_62_4!$E$1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fr_62_4!$A$2:$A$32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fr_62_4!$E$2:$E$32</c:f>
              <c:numCache>
                <c:formatCode>General</c:formatCode>
                <c:ptCount val="31"/>
                <c:pt idx="0">
                  <c:v>-1.34</c:v>
                </c:pt>
                <c:pt idx="1">
                  <c:v>-4.0999999999999996</c:v>
                </c:pt>
                <c:pt idx="2">
                  <c:v>-3</c:v>
                </c:pt>
                <c:pt idx="3">
                  <c:v>-4.45</c:v>
                </c:pt>
                <c:pt idx="4">
                  <c:v>-5.17</c:v>
                </c:pt>
                <c:pt idx="5">
                  <c:v>-7.87</c:v>
                </c:pt>
                <c:pt idx="6">
                  <c:v>-9.94</c:v>
                </c:pt>
                <c:pt idx="7">
                  <c:v>-12.31</c:v>
                </c:pt>
                <c:pt idx="8">
                  <c:v>-14.99</c:v>
                </c:pt>
                <c:pt idx="9">
                  <c:v>-20.3</c:v>
                </c:pt>
                <c:pt idx="10">
                  <c:v>-23.55</c:v>
                </c:pt>
                <c:pt idx="11">
                  <c:v>-29.5</c:v>
                </c:pt>
                <c:pt idx="12">
                  <c:v>-37.11</c:v>
                </c:pt>
                <c:pt idx="13">
                  <c:v>-43.56</c:v>
                </c:pt>
                <c:pt idx="14">
                  <c:v>-53.25</c:v>
                </c:pt>
                <c:pt idx="15">
                  <c:v>-68.239999999999995</c:v>
                </c:pt>
                <c:pt idx="16">
                  <c:v>-83.27</c:v>
                </c:pt>
                <c:pt idx="17">
                  <c:v>-95.09</c:v>
                </c:pt>
                <c:pt idx="18">
                  <c:v>-118.14</c:v>
                </c:pt>
                <c:pt idx="19">
                  <c:v>-138.74</c:v>
                </c:pt>
                <c:pt idx="20">
                  <c:v>-150.79</c:v>
                </c:pt>
                <c:pt idx="21">
                  <c:v>-156.19999999999999</c:v>
                </c:pt>
                <c:pt idx="22">
                  <c:v>-180.07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fr_62_4!$R$1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fr_62_4!$A$2:$A$32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fr_62_4!$R$2:$R$32</c:f>
              <c:numCache>
                <c:formatCode>0.00</c:formatCode>
                <c:ptCount val="31"/>
                <c:pt idx="0">
                  <c:v>-2.2997370402236745</c:v>
                </c:pt>
                <c:pt idx="1">
                  <c:v>-2.8745568457835033</c:v>
                </c:pt>
                <c:pt idx="2">
                  <c:v>-3.5929725611833545</c:v>
                </c:pt>
                <c:pt idx="3">
                  <c:v>-4.598497755820409</c:v>
                </c:pt>
                <c:pt idx="4">
                  <c:v>-5.747207604112198</c:v>
                </c:pt>
                <c:pt idx="5">
                  <c:v>-7.1822247236135306</c:v>
                </c:pt>
                <c:pt idx="6">
                  <c:v>-9.0459376044820008</c:v>
                </c:pt>
                <c:pt idx="7">
                  <c:v>-11.336224896088442</c:v>
                </c:pt>
                <c:pt idx="8">
                  <c:v>-14.334847138826538</c:v>
                </c:pt>
                <c:pt idx="9">
                  <c:v>-18.03290911828557</c:v>
                </c:pt>
                <c:pt idx="10">
                  <c:v>-22.556934359623561</c:v>
                </c:pt>
                <c:pt idx="11">
                  <c:v>-28.298711816658372</c:v>
                </c:pt>
                <c:pt idx="12">
                  <c:v>-35.473029541103934</c:v>
                </c:pt>
                <c:pt idx="13">
                  <c:v>-44.236512527955888</c:v>
                </c:pt>
                <c:pt idx="14">
                  <c:v>-54.91110776626806</c:v>
                </c:pt>
                <c:pt idx="15">
                  <c:v>-67.636298258570875</c:v>
                </c:pt>
                <c:pt idx="16">
                  <c:v>-82.523888902787647</c:v>
                </c:pt>
                <c:pt idx="17">
                  <c:v>-99.316790661448849</c:v>
                </c:pt>
                <c:pt idx="18">
                  <c:v>-117.74845870802078</c:v>
                </c:pt>
                <c:pt idx="19">
                  <c:v>-137.13267715554005</c:v>
                </c:pt>
                <c:pt idx="20">
                  <c:v>-156.82562490889026</c:v>
                </c:pt>
                <c:pt idx="21">
                  <c:v>-176.20198742520421</c:v>
                </c:pt>
                <c:pt idx="22">
                  <c:v>-194.83874459280676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05632"/>
        <c:axId val="232404096"/>
      </c:scatterChart>
      <c:valAx>
        <c:axId val="23239628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398208"/>
        <c:crossesAt val="10"/>
        <c:crossBetween val="midCat"/>
      </c:valAx>
      <c:valAx>
        <c:axId val="232398208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96288"/>
        <c:crossesAt val="0.1"/>
        <c:crossBetween val="midCat"/>
      </c:valAx>
      <c:valAx>
        <c:axId val="232404096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232405632"/>
        <c:crosses val="max"/>
        <c:crossBetween val="midCat"/>
        <c:majorUnit val="45"/>
      </c:valAx>
      <c:valAx>
        <c:axId val="2324056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404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16_4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0.436</a:t>
          </a:fld>
          <a:endParaRPr lang="en-US" sz="2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5_4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0.289</a:t>
          </a:fld>
          <a:endParaRPr lang="en-US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48_4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0.098</a:t>
          </a:fld>
          <a:endParaRPr lang="en-US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62_4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0.043</a:t>
          </a:fld>
          <a:endParaRPr lang="en-US" sz="2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2" workbookViewId="0">
      <selection activeCell="B17" sqref="B17:F39"/>
    </sheetView>
  </sheetViews>
  <sheetFormatPr defaultRowHeight="15" x14ac:dyDescent="0.25"/>
  <sheetData>
    <row r="1" spans="1:11" x14ac:dyDescent="0.25">
      <c r="A1">
        <v>57.641590000000001</v>
      </c>
      <c r="B1">
        <v>0</v>
      </c>
      <c r="C1">
        <v>0.45700000000000002</v>
      </c>
      <c r="D1">
        <v>19.850000000000001</v>
      </c>
      <c r="E1">
        <v>15.7</v>
      </c>
      <c r="F1">
        <v>18.53</v>
      </c>
      <c r="G1">
        <v>4.1500000000000004</v>
      </c>
      <c r="H1">
        <v>100</v>
      </c>
      <c r="I1">
        <v>18</v>
      </c>
      <c r="J1">
        <v>34.659999999999997</v>
      </c>
      <c r="K1">
        <v>1.5008000000000001E-2</v>
      </c>
    </row>
    <row r="2" spans="1:11" x14ac:dyDescent="0.25">
      <c r="A2">
        <v>57.791656000000003</v>
      </c>
      <c r="B2">
        <v>0</v>
      </c>
      <c r="C2">
        <v>0.46300000000000002</v>
      </c>
      <c r="D2">
        <v>19.850000000000001</v>
      </c>
      <c r="E2">
        <v>16.12</v>
      </c>
      <c r="F2">
        <v>18.53</v>
      </c>
      <c r="G2">
        <v>3.73</v>
      </c>
      <c r="H2">
        <v>100</v>
      </c>
      <c r="I2">
        <v>18</v>
      </c>
      <c r="J2">
        <v>34.659999999999997</v>
      </c>
      <c r="K2">
        <v>1.5016E-2</v>
      </c>
    </row>
    <row r="3" spans="1:11" x14ac:dyDescent="0.25">
      <c r="A3">
        <v>57.941806999999997</v>
      </c>
      <c r="B3">
        <v>0</v>
      </c>
      <c r="C3">
        <v>0.46300000000000002</v>
      </c>
      <c r="D3">
        <v>19.850000000000001</v>
      </c>
      <c r="E3">
        <v>16.12</v>
      </c>
      <c r="F3">
        <v>18.53</v>
      </c>
      <c r="G3">
        <v>3.73</v>
      </c>
      <c r="H3">
        <v>100</v>
      </c>
      <c r="I3">
        <v>18</v>
      </c>
      <c r="J3">
        <v>34.659999999999997</v>
      </c>
      <c r="K3">
        <v>1.5011999999999999E-2</v>
      </c>
    </row>
    <row r="4" spans="1:11" x14ac:dyDescent="0.25">
      <c r="A4">
        <v>58.091918999999997</v>
      </c>
      <c r="B4">
        <v>0</v>
      </c>
      <c r="C4">
        <v>0.46300000000000002</v>
      </c>
      <c r="D4">
        <v>19.850000000000001</v>
      </c>
      <c r="E4">
        <v>16.260000000000002</v>
      </c>
      <c r="F4">
        <v>18.53</v>
      </c>
      <c r="G4">
        <v>3.59</v>
      </c>
      <c r="H4">
        <v>100</v>
      </c>
      <c r="I4">
        <v>18</v>
      </c>
      <c r="J4">
        <v>34.659999999999997</v>
      </c>
      <c r="K4">
        <v>1.5011999999999999E-2</v>
      </c>
    </row>
    <row r="5" spans="1:11" x14ac:dyDescent="0.25">
      <c r="A5">
        <v>58.242035000000001</v>
      </c>
      <c r="B5">
        <v>0</v>
      </c>
      <c r="C5">
        <v>0.45700000000000002</v>
      </c>
      <c r="D5">
        <v>19.850000000000001</v>
      </c>
      <c r="E5">
        <v>15.98</v>
      </c>
      <c r="F5">
        <v>18.53</v>
      </c>
      <c r="G5">
        <v>3.87</v>
      </c>
      <c r="H5">
        <v>100</v>
      </c>
      <c r="I5">
        <v>18</v>
      </c>
      <c r="J5">
        <v>34.659999999999997</v>
      </c>
      <c r="K5">
        <v>1.5011999999999999E-2</v>
      </c>
    </row>
    <row r="6" spans="1:11" x14ac:dyDescent="0.25">
      <c r="A6">
        <v>58.392097</v>
      </c>
      <c r="B6">
        <v>0</v>
      </c>
      <c r="C6">
        <v>0.46899999999999997</v>
      </c>
      <c r="D6">
        <v>19.850000000000001</v>
      </c>
      <c r="E6">
        <v>15.98</v>
      </c>
      <c r="F6">
        <v>18.53</v>
      </c>
      <c r="G6">
        <v>3.87</v>
      </c>
      <c r="H6">
        <v>100</v>
      </c>
      <c r="I6">
        <v>18</v>
      </c>
      <c r="J6">
        <v>34.659999999999997</v>
      </c>
      <c r="K6">
        <v>1.5011999999999999E-2</v>
      </c>
    </row>
    <row r="7" spans="1:11" x14ac:dyDescent="0.25">
      <c r="A7">
        <v>58.542202000000003</v>
      </c>
      <c r="B7">
        <v>0</v>
      </c>
      <c r="C7">
        <v>0.46899999999999997</v>
      </c>
      <c r="D7">
        <v>19.850000000000001</v>
      </c>
      <c r="E7">
        <v>16.54</v>
      </c>
      <c r="F7">
        <v>18.53</v>
      </c>
      <c r="G7">
        <v>3.31</v>
      </c>
      <c r="H7">
        <v>100</v>
      </c>
      <c r="I7">
        <v>18</v>
      </c>
      <c r="J7">
        <v>34.659999999999997</v>
      </c>
      <c r="K7">
        <v>1.5016E-2</v>
      </c>
    </row>
    <row r="8" spans="1:11" x14ac:dyDescent="0.25">
      <c r="A8">
        <v>58.692248999999997</v>
      </c>
      <c r="B8">
        <v>0</v>
      </c>
      <c r="C8">
        <v>0.46899999999999997</v>
      </c>
      <c r="D8">
        <v>19.850000000000001</v>
      </c>
      <c r="E8">
        <v>16.12</v>
      </c>
      <c r="F8">
        <v>18.53</v>
      </c>
      <c r="G8">
        <v>3.73</v>
      </c>
      <c r="H8">
        <v>100</v>
      </c>
      <c r="I8">
        <v>18</v>
      </c>
      <c r="J8">
        <v>34.659999999999997</v>
      </c>
      <c r="K8">
        <v>1.5008000000000001E-2</v>
      </c>
    </row>
    <row r="9" spans="1:11" x14ac:dyDescent="0.25">
      <c r="A9">
        <v>58.842326999999997</v>
      </c>
      <c r="B9">
        <v>0</v>
      </c>
      <c r="C9">
        <v>0.46899999999999997</v>
      </c>
      <c r="D9">
        <v>19.850000000000001</v>
      </c>
      <c r="E9">
        <v>16.399999999999999</v>
      </c>
      <c r="F9">
        <v>18.53</v>
      </c>
      <c r="G9">
        <v>3.45</v>
      </c>
      <c r="H9">
        <v>100</v>
      </c>
      <c r="I9">
        <v>18</v>
      </c>
      <c r="J9">
        <v>34.659999999999997</v>
      </c>
      <c r="K9">
        <v>1.5011999999999999E-2</v>
      </c>
    </row>
    <row r="10" spans="1:11" x14ac:dyDescent="0.25">
      <c r="A10">
        <v>58.99239</v>
      </c>
      <c r="B10">
        <v>0</v>
      </c>
      <c r="C10">
        <v>0.46899999999999997</v>
      </c>
      <c r="D10">
        <v>19.850000000000001</v>
      </c>
      <c r="E10">
        <v>16.260000000000002</v>
      </c>
      <c r="F10">
        <v>18.53</v>
      </c>
      <c r="G10">
        <v>3.59</v>
      </c>
      <c r="H10">
        <v>100</v>
      </c>
      <c r="I10">
        <v>18</v>
      </c>
      <c r="J10">
        <v>34.659999999999997</v>
      </c>
      <c r="K10">
        <v>1.5004E-2</v>
      </c>
    </row>
    <row r="11" spans="1:11" x14ac:dyDescent="0.25">
      <c r="A11">
        <v>59.142487000000003</v>
      </c>
      <c r="B11">
        <v>0</v>
      </c>
      <c r="C11">
        <v>0.45700000000000002</v>
      </c>
      <c r="D11">
        <v>19.850000000000001</v>
      </c>
      <c r="E11">
        <v>16.260000000000002</v>
      </c>
      <c r="F11">
        <v>18.53</v>
      </c>
      <c r="G11">
        <v>3.59</v>
      </c>
      <c r="H11">
        <v>100</v>
      </c>
      <c r="I11">
        <v>18</v>
      </c>
      <c r="J11">
        <v>34.659999999999997</v>
      </c>
      <c r="K11">
        <v>1.5011999999999999E-2</v>
      </c>
    </row>
    <row r="12" spans="1:11" x14ac:dyDescent="0.25">
      <c r="A12">
        <v>59.292575999999997</v>
      </c>
      <c r="B12">
        <v>0</v>
      </c>
      <c r="C12">
        <v>0.45700000000000002</v>
      </c>
      <c r="D12">
        <v>19.850000000000001</v>
      </c>
      <c r="E12">
        <v>16.12</v>
      </c>
      <c r="F12">
        <v>18.53</v>
      </c>
      <c r="G12">
        <v>3.73</v>
      </c>
      <c r="H12">
        <v>100</v>
      </c>
      <c r="I12">
        <v>18</v>
      </c>
      <c r="J12">
        <v>34.659999999999997</v>
      </c>
      <c r="K12">
        <v>1.5008000000000001E-2</v>
      </c>
    </row>
    <row r="13" spans="1:11" x14ac:dyDescent="0.25">
      <c r="A13">
        <v>59.442672999999999</v>
      </c>
      <c r="B13">
        <v>0</v>
      </c>
      <c r="C13">
        <v>0.45700000000000002</v>
      </c>
      <c r="D13">
        <v>19.850000000000001</v>
      </c>
      <c r="E13">
        <v>16.399999999999999</v>
      </c>
      <c r="F13">
        <v>18.53</v>
      </c>
      <c r="G13">
        <v>3.45</v>
      </c>
      <c r="H13">
        <v>100</v>
      </c>
      <c r="I13">
        <v>18</v>
      </c>
      <c r="J13">
        <v>34.659999999999997</v>
      </c>
      <c r="K13">
        <v>1.4992E-2</v>
      </c>
    </row>
    <row r="14" spans="1:11" x14ac:dyDescent="0.25">
      <c r="A14">
        <v>59.592686</v>
      </c>
      <c r="B14">
        <v>0</v>
      </c>
      <c r="C14">
        <v>0.45700000000000002</v>
      </c>
      <c r="D14">
        <v>19.850000000000001</v>
      </c>
      <c r="E14">
        <v>15.98</v>
      </c>
      <c r="F14">
        <v>18.53</v>
      </c>
      <c r="G14">
        <v>3.87</v>
      </c>
      <c r="H14">
        <v>100</v>
      </c>
      <c r="I14">
        <v>18</v>
      </c>
      <c r="J14">
        <v>34.659999999999997</v>
      </c>
      <c r="K14">
        <v>1.5011999999999999E-2</v>
      </c>
    </row>
    <row r="15" spans="1:11" x14ac:dyDescent="0.25">
      <c r="A15">
        <v>59.742728999999997</v>
      </c>
      <c r="B15">
        <v>0</v>
      </c>
      <c r="C15">
        <v>0.45700000000000002</v>
      </c>
      <c r="D15">
        <v>19.850000000000001</v>
      </c>
      <c r="E15">
        <v>16.399999999999999</v>
      </c>
      <c r="F15">
        <v>18.53</v>
      </c>
      <c r="G15">
        <v>3.45</v>
      </c>
      <c r="H15">
        <v>100</v>
      </c>
      <c r="I15">
        <v>18</v>
      </c>
      <c r="J15">
        <v>34.659999999999997</v>
      </c>
      <c r="K15">
        <v>1.4996000000000001E-2</v>
      </c>
    </row>
    <row r="16" spans="1:11" x14ac:dyDescent="0.25">
      <c r="A16">
        <v>59.892722999999997</v>
      </c>
      <c r="B16">
        <v>0</v>
      </c>
      <c r="C16">
        <v>0.45700000000000002</v>
      </c>
      <c r="D16">
        <v>19.850000000000001</v>
      </c>
      <c r="E16">
        <v>16.399999999999999</v>
      </c>
      <c r="F16">
        <v>18.53</v>
      </c>
      <c r="G16">
        <v>3.45</v>
      </c>
      <c r="H16">
        <v>100</v>
      </c>
      <c r="I16">
        <v>18</v>
      </c>
      <c r="J16">
        <v>34.659999999999997</v>
      </c>
      <c r="K16">
        <v>1.5011999999999999E-2</v>
      </c>
    </row>
    <row r="17" spans="1:6" x14ac:dyDescent="0.25">
      <c r="A17" t="s">
        <v>25</v>
      </c>
      <c r="B17">
        <v>0.16</v>
      </c>
      <c r="C17">
        <v>4.41</v>
      </c>
      <c r="D17">
        <v>-5.62</v>
      </c>
      <c r="E17">
        <v>5.3</v>
      </c>
      <c r="F17">
        <v>-9.17</v>
      </c>
    </row>
    <row r="18" spans="1:6" x14ac:dyDescent="0.25">
      <c r="A18" t="s">
        <v>25</v>
      </c>
      <c r="B18">
        <v>0.2</v>
      </c>
      <c r="C18">
        <v>4.4000000000000004</v>
      </c>
      <c r="D18">
        <v>-7.04</v>
      </c>
      <c r="E18">
        <v>5.38</v>
      </c>
      <c r="F18">
        <v>-10.37</v>
      </c>
    </row>
    <row r="19" spans="1:6" x14ac:dyDescent="0.25">
      <c r="A19" t="s">
        <v>25</v>
      </c>
      <c r="B19">
        <v>0.25</v>
      </c>
      <c r="C19">
        <v>4.38</v>
      </c>
      <c r="D19">
        <v>-8.82</v>
      </c>
      <c r="E19">
        <v>5.22</v>
      </c>
      <c r="F19">
        <v>-14.45</v>
      </c>
    </row>
    <row r="20" spans="1:6" x14ac:dyDescent="0.25">
      <c r="A20" t="s">
        <v>25</v>
      </c>
      <c r="B20">
        <v>0.32</v>
      </c>
      <c r="C20">
        <v>4.3499999999999996</v>
      </c>
      <c r="D20">
        <v>-11.07</v>
      </c>
      <c r="E20">
        <v>4.91</v>
      </c>
      <c r="F20">
        <v>-14.54</v>
      </c>
    </row>
    <row r="21" spans="1:6" x14ac:dyDescent="0.25">
      <c r="A21" t="s">
        <v>25</v>
      </c>
      <c r="B21">
        <v>0.4</v>
      </c>
      <c r="C21">
        <v>4.3099999999999996</v>
      </c>
      <c r="D21">
        <v>-13.84</v>
      </c>
      <c r="E21">
        <v>5.15</v>
      </c>
      <c r="F21">
        <v>-18.55</v>
      </c>
    </row>
    <row r="22" spans="1:6" x14ac:dyDescent="0.25">
      <c r="A22" t="s">
        <v>25</v>
      </c>
      <c r="B22">
        <v>0.5</v>
      </c>
      <c r="C22">
        <v>4.2300000000000004</v>
      </c>
      <c r="D22">
        <v>-17.27</v>
      </c>
      <c r="E22">
        <v>4.43</v>
      </c>
      <c r="F22">
        <v>-20.39</v>
      </c>
    </row>
    <row r="23" spans="1:6" x14ac:dyDescent="0.25">
      <c r="A23" t="s">
        <v>25</v>
      </c>
      <c r="B23">
        <v>0.63</v>
      </c>
      <c r="C23">
        <v>4.13</v>
      </c>
      <c r="D23">
        <v>-21.48</v>
      </c>
      <c r="E23">
        <v>4.04</v>
      </c>
      <c r="F23">
        <v>-21.31</v>
      </c>
    </row>
    <row r="24" spans="1:6" x14ac:dyDescent="0.25">
      <c r="A24" t="s">
        <v>25</v>
      </c>
      <c r="B24">
        <v>0.79</v>
      </c>
      <c r="C24">
        <v>3.95</v>
      </c>
      <c r="D24">
        <v>-26.84</v>
      </c>
      <c r="E24">
        <v>3.88</v>
      </c>
      <c r="F24">
        <v>-26.17</v>
      </c>
    </row>
    <row r="25" spans="1:6" x14ac:dyDescent="0.25">
      <c r="A25" t="s">
        <v>25</v>
      </c>
      <c r="B25">
        <v>1</v>
      </c>
      <c r="C25">
        <v>3.7</v>
      </c>
      <c r="D25">
        <v>-33.369999999999997</v>
      </c>
      <c r="E25">
        <v>3.47</v>
      </c>
      <c r="F25">
        <v>-33.06</v>
      </c>
    </row>
    <row r="26" spans="1:6" x14ac:dyDescent="0.25">
      <c r="A26" t="s">
        <v>25</v>
      </c>
      <c r="B26">
        <v>1.26</v>
      </c>
      <c r="C26">
        <v>3.33</v>
      </c>
      <c r="D26">
        <v>-41.08</v>
      </c>
      <c r="E26">
        <v>3.05</v>
      </c>
      <c r="F26">
        <v>-40.659999999999997</v>
      </c>
    </row>
    <row r="27" spans="1:6" x14ac:dyDescent="0.25">
      <c r="A27" t="s">
        <v>25</v>
      </c>
      <c r="B27">
        <v>1.58</v>
      </c>
      <c r="C27">
        <v>2.77</v>
      </c>
      <c r="D27">
        <v>-50.22</v>
      </c>
      <c r="E27">
        <v>2.6</v>
      </c>
      <c r="F27">
        <v>-49.61</v>
      </c>
    </row>
    <row r="28" spans="1:6" x14ac:dyDescent="0.25">
      <c r="A28" t="s">
        <v>25</v>
      </c>
      <c r="B28">
        <v>1.99</v>
      </c>
      <c r="C28">
        <v>2.0699999999999998</v>
      </c>
      <c r="D28">
        <v>-60.49</v>
      </c>
      <c r="E28">
        <v>1.89</v>
      </c>
      <c r="F28">
        <v>-60.72</v>
      </c>
    </row>
    <row r="29" spans="1:6" x14ac:dyDescent="0.25">
      <c r="A29" t="s">
        <v>25</v>
      </c>
      <c r="B29">
        <v>2.5099999999999998</v>
      </c>
      <c r="C29">
        <v>1.08</v>
      </c>
      <c r="D29">
        <v>-72.88</v>
      </c>
      <c r="E29">
        <v>0.84</v>
      </c>
      <c r="F29">
        <v>-73.92</v>
      </c>
    </row>
    <row r="30" spans="1:6" x14ac:dyDescent="0.25">
      <c r="A30" t="s">
        <v>25</v>
      </c>
      <c r="B30">
        <v>3.16</v>
      </c>
      <c r="C30">
        <v>-0.27</v>
      </c>
      <c r="D30">
        <v>-85.88</v>
      </c>
      <c r="E30">
        <v>-0.45</v>
      </c>
      <c r="F30">
        <v>-87.67</v>
      </c>
    </row>
    <row r="31" spans="1:6" x14ac:dyDescent="0.25">
      <c r="A31" t="s">
        <v>25</v>
      </c>
      <c r="B31">
        <v>3.98</v>
      </c>
      <c r="C31">
        <v>-2.0099999999999998</v>
      </c>
      <c r="D31">
        <v>-100.9</v>
      </c>
      <c r="E31">
        <v>-2.0699999999999998</v>
      </c>
      <c r="F31">
        <v>-104</v>
      </c>
    </row>
    <row r="32" spans="1:6" x14ac:dyDescent="0.25">
      <c r="A32" t="s">
        <v>25</v>
      </c>
      <c r="B32">
        <v>5.01</v>
      </c>
      <c r="C32">
        <v>-4.08</v>
      </c>
      <c r="D32">
        <v>-116.85</v>
      </c>
      <c r="E32">
        <v>-4.08</v>
      </c>
      <c r="F32">
        <v>-121.93</v>
      </c>
    </row>
    <row r="33" spans="1:11" x14ac:dyDescent="0.25">
      <c r="A33" t="s">
        <v>25</v>
      </c>
      <c r="B33">
        <v>6.31</v>
      </c>
      <c r="C33">
        <v>-6.72</v>
      </c>
      <c r="D33">
        <v>-133.34</v>
      </c>
      <c r="E33">
        <v>-6.74</v>
      </c>
      <c r="F33">
        <v>-141.51</v>
      </c>
    </row>
    <row r="34" spans="1:11" x14ac:dyDescent="0.25">
      <c r="A34" t="s">
        <v>25</v>
      </c>
      <c r="B34">
        <v>7.94</v>
      </c>
      <c r="C34">
        <v>-10.02</v>
      </c>
      <c r="D34">
        <v>-149.25</v>
      </c>
      <c r="E34">
        <v>-9.98</v>
      </c>
      <c r="F34">
        <v>-160.4</v>
      </c>
    </row>
    <row r="35" spans="1:11" x14ac:dyDescent="0.25">
      <c r="A35" t="s">
        <v>25</v>
      </c>
      <c r="B35">
        <v>10</v>
      </c>
      <c r="C35">
        <v>-13.49</v>
      </c>
      <c r="D35">
        <v>-166.1</v>
      </c>
      <c r="E35">
        <v>-13.31</v>
      </c>
      <c r="F35">
        <v>180.04</v>
      </c>
    </row>
    <row r="36" spans="1:11" x14ac:dyDescent="0.25">
      <c r="A36" t="s">
        <v>25</v>
      </c>
      <c r="B36">
        <v>12.59</v>
      </c>
      <c r="C36">
        <v>-17.78</v>
      </c>
      <c r="D36">
        <v>177.84</v>
      </c>
      <c r="E36">
        <v>-17.510000000000002</v>
      </c>
      <c r="F36">
        <v>159.63</v>
      </c>
    </row>
    <row r="37" spans="1:11" x14ac:dyDescent="0.25">
      <c r="A37" t="s">
        <v>25</v>
      </c>
      <c r="B37">
        <v>15.85</v>
      </c>
      <c r="C37">
        <v>-23.42</v>
      </c>
      <c r="D37">
        <v>162.74</v>
      </c>
      <c r="E37">
        <v>-23.18</v>
      </c>
      <c r="F37">
        <v>137.29</v>
      </c>
    </row>
    <row r="38" spans="1:11" x14ac:dyDescent="0.25">
      <c r="A38" t="s">
        <v>25</v>
      </c>
      <c r="B38">
        <v>19.95</v>
      </c>
      <c r="C38">
        <v>-28.76</v>
      </c>
      <c r="D38">
        <v>161.65</v>
      </c>
      <c r="E38">
        <v>-28.8</v>
      </c>
      <c r="F38">
        <v>123.82</v>
      </c>
    </row>
    <row r="39" spans="1:11" x14ac:dyDescent="0.25">
      <c r="A39" t="s">
        <v>25</v>
      </c>
      <c r="B39">
        <v>25.12</v>
      </c>
      <c r="C39">
        <v>-33.57</v>
      </c>
      <c r="D39">
        <v>154.38</v>
      </c>
      <c r="E39">
        <v>-34.4</v>
      </c>
      <c r="F39">
        <v>104.29</v>
      </c>
    </row>
    <row r="40" spans="1:11" x14ac:dyDescent="0.25">
      <c r="A40">
        <v>827.96820000000002</v>
      </c>
      <c r="B40">
        <v>0</v>
      </c>
      <c r="C40">
        <v>0.45700000000000002</v>
      </c>
      <c r="D40">
        <v>19.850000000000001</v>
      </c>
      <c r="E40">
        <v>16.95</v>
      </c>
      <c r="F40">
        <v>18.25</v>
      </c>
      <c r="G40">
        <v>2.9</v>
      </c>
      <c r="H40">
        <v>100</v>
      </c>
      <c r="I40">
        <v>18</v>
      </c>
      <c r="J40">
        <v>33.11</v>
      </c>
      <c r="K40">
        <v>1.4996000000000001E-2</v>
      </c>
    </row>
    <row r="41" spans="1:11" x14ac:dyDescent="0.25">
      <c r="A41">
        <v>828.11823000000004</v>
      </c>
      <c r="B41">
        <v>0</v>
      </c>
      <c r="C41">
        <v>0.46300000000000002</v>
      </c>
      <c r="D41">
        <v>19.850000000000001</v>
      </c>
      <c r="E41">
        <v>16.809999999999999</v>
      </c>
      <c r="F41">
        <v>17.97</v>
      </c>
      <c r="G41">
        <v>3.04</v>
      </c>
      <c r="H41">
        <v>100</v>
      </c>
      <c r="I41">
        <v>18</v>
      </c>
      <c r="J41">
        <v>34.31</v>
      </c>
      <c r="K41">
        <v>1.4999999999999999E-2</v>
      </c>
    </row>
    <row r="42" spans="1:11" x14ac:dyDescent="0.25">
      <c r="A42">
        <v>828.26824999999997</v>
      </c>
      <c r="B42">
        <v>0</v>
      </c>
      <c r="C42">
        <v>0.46300000000000002</v>
      </c>
      <c r="D42">
        <v>19.850000000000001</v>
      </c>
      <c r="E42">
        <v>16.399999999999999</v>
      </c>
      <c r="F42">
        <v>17.97</v>
      </c>
      <c r="G42">
        <v>3.45</v>
      </c>
      <c r="H42">
        <v>100</v>
      </c>
      <c r="I42">
        <v>18</v>
      </c>
      <c r="J42">
        <v>34.58</v>
      </c>
      <c r="K42">
        <v>1.5008000000000001E-2</v>
      </c>
    </row>
    <row r="43" spans="1:11" x14ac:dyDescent="0.25">
      <c r="A43">
        <v>828.41814999999997</v>
      </c>
      <c r="B43">
        <v>0</v>
      </c>
      <c r="C43">
        <v>0.45700000000000002</v>
      </c>
      <c r="D43">
        <v>19.850000000000001</v>
      </c>
      <c r="E43">
        <v>16.12</v>
      </c>
      <c r="F43">
        <v>18.07</v>
      </c>
      <c r="G43">
        <v>3.73</v>
      </c>
      <c r="H43">
        <v>100</v>
      </c>
      <c r="I43">
        <v>18</v>
      </c>
      <c r="J43">
        <v>34.64</v>
      </c>
      <c r="K43">
        <v>1.5011999999999999E-2</v>
      </c>
    </row>
    <row r="44" spans="1:11" x14ac:dyDescent="0.25">
      <c r="A44">
        <v>828.56817999999998</v>
      </c>
      <c r="B44">
        <v>0</v>
      </c>
      <c r="C44">
        <v>0.45700000000000002</v>
      </c>
      <c r="D44">
        <v>19.850000000000001</v>
      </c>
      <c r="E44">
        <v>15.98</v>
      </c>
      <c r="F44">
        <v>18.18</v>
      </c>
      <c r="G44">
        <v>3.87</v>
      </c>
      <c r="H44">
        <v>100</v>
      </c>
      <c r="I44">
        <v>18</v>
      </c>
      <c r="J44">
        <v>34.65</v>
      </c>
      <c r="K44">
        <v>1.5011999999999999E-2</v>
      </c>
    </row>
    <row r="45" spans="1:11" x14ac:dyDescent="0.25">
      <c r="A45">
        <v>828.71820000000002</v>
      </c>
      <c r="B45">
        <v>0</v>
      </c>
      <c r="C45">
        <v>0.45700000000000002</v>
      </c>
      <c r="D45">
        <v>19.850000000000001</v>
      </c>
      <c r="E45">
        <v>16.399999999999999</v>
      </c>
      <c r="F45">
        <v>18.27</v>
      </c>
      <c r="G45">
        <v>3.45</v>
      </c>
      <c r="H45">
        <v>100</v>
      </c>
      <c r="I45">
        <v>18</v>
      </c>
      <c r="J45">
        <v>34.659999999999997</v>
      </c>
      <c r="K45">
        <v>1.5016E-2</v>
      </c>
    </row>
    <row r="46" spans="1:11" x14ac:dyDescent="0.25">
      <c r="A46">
        <v>828.86823000000004</v>
      </c>
      <c r="B46">
        <v>0</v>
      </c>
      <c r="C46">
        <v>0.46899999999999997</v>
      </c>
      <c r="D46">
        <v>19.850000000000001</v>
      </c>
      <c r="E46">
        <v>16.12</v>
      </c>
      <c r="F46">
        <v>18.34</v>
      </c>
      <c r="G46">
        <v>3.73</v>
      </c>
      <c r="H46">
        <v>100</v>
      </c>
      <c r="I46">
        <v>18</v>
      </c>
      <c r="J46">
        <v>34.659999999999997</v>
      </c>
      <c r="K46">
        <v>1.4992E-2</v>
      </c>
    </row>
    <row r="47" spans="1:11" x14ac:dyDescent="0.25">
      <c r="A47">
        <v>829.01824999999997</v>
      </c>
      <c r="B47">
        <v>0</v>
      </c>
      <c r="C47">
        <v>0.45700000000000002</v>
      </c>
      <c r="D47">
        <v>19.850000000000001</v>
      </c>
      <c r="E47">
        <v>16.399999999999999</v>
      </c>
      <c r="F47">
        <v>18.39</v>
      </c>
      <c r="G47">
        <v>3.45</v>
      </c>
      <c r="H47">
        <v>100</v>
      </c>
      <c r="I47">
        <v>18</v>
      </c>
      <c r="J47">
        <v>34.659999999999997</v>
      </c>
      <c r="K47">
        <v>1.4992E-2</v>
      </c>
    </row>
    <row r="48" spans="1:11" x14ac:dyDescent="0.25">
      <c r="A48">
        <v>829.16827000000001</v>
      </c>
      <c r="B48">
        <v>0</v>
      </c>
      <c r="C48">
        <v>0.45700000000000002</v>
      </c>
      <c r="D48">
        <v>19.850000000000001</v>
      </c>
      <c r="E48">
        <v>16.12</v>
      </c>
      <c r="F48">
        <v>18.43</v>
      </c>
      <c r="G48">
        <v>3.73</v>
      </c>
      <c r="H48">
        <v>100</v>
      </c>
      <c r="I48">
        <v>18</v>
      </c>
      <c r="J48">
        <v>34.659999999999997</v>
      </c>
      <c r="K48">
        <v>1.5008000000000001E-2</v>
      </c>
    </row>
    <row r="49" spans="1:11" x14ac:dyDescent="0.25">
      <c r="A49">
        <v>829.31817999999998</v>
      </c>
      <c r="B49">
        <v>0</v>
      </c>
      <c r="C49">
        <v>0.45700000000000002</v>
      </c>
      <c r="D49">
        <v>19.850000000000001</v>
      </c>
      <c r="E49">
        <v>16.399999999999999</v>
      </c>
      <c r="F49">
        <v>18.46</v>
      </c>
      <c r="G49">
        <v>3.45</v>
      </c>
      <c r="H49">
        <v>100</v>
      </c>
      <c r="I49">
        <v>18</v>
      </c>
      <c r="J49">
        <v>34.659999999999997</v>
      </c>
      <c r="K49">
        <v>1.5011999999999999E-2</v>
      </c>
    </row>
    <row r="50" spans="1:11" x14ac:dyDescent="0.25">
      <c r="A50">
        <v>829.46831999999995</v>
      </c>
      <c r="B50">
        <v>0</v>
      </c>
      <c r="C50">
        <v>0.45700000000000002</v>
      </c>
      <c r="D50">
        <v>19.850000000000001</v>
      </c>
      <c r="E50">
        <v>16.12</v>
      </c>
      <c r="F50">
        <v>18.48</v>
      </c>
      <c r="G50">
        <v>3.73</v>
      </c>
      <c r="H50">
        <v>100</v>
      </c>
      <c r="I50">
        <v>18</v>
      </c>
      <c r="J50">
        <v>34.659999999999997</v>
      </c>
      <c r="K50">
        <v>1.5016E-2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7" workbookViewId="0">
      <selection activeCell="G30" sqref="G30"/>
    </sheetView>
  </sheetViews>
  <sheetFormatPr defaultRowHeight="15" x14ac:dyDescent="0.25"/>
  <sheetData>
    <row r="1" spans="1:11" x14ac:dyDescent="0.25">
      <c r="A1">
        <v>865.63806</v>
      </c>
      <c r="B1">
        <v>0</v>
      </c>
      <c r="C1">
        <v>0.66200000000000003</v>
      </c>
      <c r="D1">
        <v>27.35</v>
      </c>
      <c r="E1">
        <v>25.02</v>
      </c>
      <c r="F1">
        <v>26.96</v>
      </c>
      <c r="G1">
        <v>2.33</v>
      </c>
      <c r="H1">
        <v>100</v>
      </c>
      <c r="I1">
        <v>23</v>
      </c>
      <c r="J1">
        <v>43.16</v>
      </c>
      <c r="K1">
        <v>1.5008000000000001E-2</v>
      </c>
    </row>
    <row r="2" spans="1:11" x14ac:dyDescent="0.25">
      <c r="A2">
        <v>865.78814999999997</v>
      </c>
      <c r="B2">
        <v>0</v>
      </c>
      <c r="C2">
        <v>0.67400000000000004</v>
      </c>
      <c r="D2">
        <v>27.35</v>
      </c>
      <c r="E2">
        <v>24.62</v>
      </c>
      <c r="F2">
        <v>26.96</v>
      </c>
      <c r="G2">
        <v>2.73</v>
      </c>
      <c r="H2">
        <v>100</v>
      </c>
      <c r="I2">
        <v>23</v>
      </c>
      <c r="J2">
        <v>43.16</v>
      </c>
      <c r="K2">
        <v>1.5011999999999999E-2</v>
      </c>
    </row>
    <row r="3" spans="1:11" x14ac:dyDescent="0.25">
      <c r="A3">
        <v>865.93822999999998</v>
      </c>
      <c r="B3">
        <v>0</v>
      </c>
      <c r="C3">
        <v>0.66200000000000003</v>
      </c>
      <c r="D3">
        <v>27.35</v>
      </c>
      <c r="E3">
        <v>24.89</v>
      </c>
      <c r="F3">
        <v>26.96</v>
      </c>
      <c r="G3">
        <v>2.46</v>
      </c>
      <c r="H3">
        <v>100</v>
      </c>
      <c r="I3">
        <v>23</v>
      </c>
      <c r="J3">
        <v>43.16</v>
      </c>
      <c r="K3">
        <v>1.5004E-2</v>
      </c>
    </row>
    <row r="4" spans="1:11" x14ac:dyDescent="0.25">
      <c r="A4">
        <v>866.08831999999995</v>
      </c>
      <c r="B4">
        <v>0</v>
      </c>
      <c r="C4">
        <v>0.66200000000000003</v>
      </c>
      <c r="D4">
        <v>27.35</v>
      </c>
      <c r="E4">
        <v>24.89</v>
      </c>
      <c r="F4">
        <v>26.96</v>
      </c>
      <c r="G4">
        <v>2.46</v>
      </c>
      <c r="H4">
        <v>100</v>
      </c>
      <c r="I4">
        <v>23</v>
      </c>
      <c r="J4">
        <v>43.16</v>
      </c>
      <c r="K4">
        <v>1.5016E-2</v>
      </c>
    </row>
    <row r="5" spans="1:11" x14ac:dyDescent="0.25">
      <c r="A5">
        <v>866.23839999999996</v>
      </c>
      <c r="B5">
        <v>0</v>
      </c>
      <c r="C5">
        <v>0.66200000000000003</v>
      </c>
      <c r="D5">
        <v>27.35</v>
      </c>
      <c r="E5">
        <v>25.15</v>
      </c>
      <c r="F5">
        <v>26.96</v>
      </c>
      <c r="G5">
        <v>2.2000000000000002</v>
      </c>
      <c r="H5">
        <v>100</v>
      </c>
      <c r="I5">
        <v>23</v>
      </c>
      <c r="J5">
        <v>43.16</v>
      </c>
      <c r="K5">
        <v>1.5004E-2</v>
      </c>
    </row>
    <row r="6" spans="1:11" x14ac:dyDescent="0.25">
      <c r="A6">
        <v>866.38855000000001</v>
      </c>
      <c r="B6">
        <v>0</v>
      </c>
      <c r="C6">
        <v>0.67400000000000004</v>
      </c>
      <c r="D6">
        <v>27.35</v>
      </c>
      <c r="E6">
        <v>24.76</v>
      </c>
      <c r="F6">
        <v>26.96</v>
      </c>
      <c r="G6">
        <v>2.59</v>
      </c>
      <c r="H6">
        <v>100</v>
      </c>
      <c r="I6">
        <v>23</v>
      </c>
      <c r="J6">
        <v>43.16</v>
      </c>
      <c r="K6">
        <v>1.5011999999999999E-2</v>
      </c>
    </row>
    <row r="7" spans="1:11" x14ac:dyDescent="0.25">
      <c r="A7">
        <v>866.53863999999999</v>
      </c>
      <c r="B7">
        <v>0</v>
      </c>
      <c r="C7">
        <v>0.68</v>
      </c>
      <c r="D7">
        <v>27.35</v>
      </c>
      <c r="E7">
        <v>24.89</v>
      </c>
      <c r="F7">
        <v>26.96</v>
      </c>
      <c r="G7">
        <v>2.46</v>
      </c>
      <c r="H7">
        <v>100</v>
      </c>
      <c r="I7">
        <v>23</v>
      </c>
      <c r="J7">
        <v>43.16</v>
      </c>
      <c r="K7">
        <v>1.5011999999999999E-2</v>
      </c>
    </row>
    <row r="8" spans="1:11" x14ac:dyDescent="0.25">
      <c r="A8">
        <v>866.68871999999999</v>
      </c>
      <c r="B8">
        <v>0</v>
      </c>
      <c r="C8">
        <v>0.67400000000000004</v>
      </c>
      <c r="D8">
        <v>27.35</v>
      </c>
      <c r="E8">
        <v>24.62</v>
      </c>
      <c r="F8">
        <v>26.96</v>
      </c>
      <c r="G8">
        <v>2.73</v>
      </c>
      <c r="H8">
        <v>100</v>
      </c>
      <c r="I8">
        <v>23</v>
      </c>
      <c r="J8">
        <v>43.16</v>
      </c>
      <c r="K8">
        <v>1.5016E-2</v>
      </c>
    </row>
    <row r="9" spans="1:11" x14ac:dyDescent="0.25">
      <c r="A9">
        <v>866.83880999999997</v>
      </c>
      <c r="B9">
        <v>0</v>
      </c>
      <c r="C9">
        <v>0.66800000000000004</v>
      </c>
      <c r="D9">
        <v>27.35</v>
      </c>
      <c r="E9">
        <v>24.89</v>
      </c>
      <c r="F9">
        <v>26.96</v>
      </c>
      <c r="G9">
        <v>2.46</v>
      </c>
      <c r="H9">
        <v>100</v>
      </c>
      <c r="I9">
        <v>23</v>
      </c>
      <c r="J9">
        <v>43.16</v>
      </c>
      <c r="K9">
        <v>1.5011999999999999E-2</v>
      </c>
    </row>
    <row r="10" spans="1:11" x14ac:dyDescent="0.25">
      <c r="A10">
        <v>866.98895000000005</v>
      </c>
      <c r="B10">
        <v>0</v>
      </c>
      <c r="C10">
        <v>0.67400000000000004</v>
      </c>
      <c r="D10">
        <v>27.35</v>
      </c>
      <c r="E10">
        <v>24.76</v>
      </c>
      <c r="F10">
        <v>26.96</v>
      </c>
      <c r="G10">
        <v>2.59</v>
      </c>
      <c r="H10">
        <v>100</v>
      </c>
      <c r="I10">
        <v>23</v>
      </c>
      <c r="J10">
        <v>43.16</v>
      </c>
      <c r="K10">
        <v>1.5011999999999999E-2</v>
      </c>
    </row>
    <row r="11" spans="1:11" x14ac:dyDescent="0.25">
      <c r="A11">
        <v>867.13897999999995</v>
      </c>
      <c r="B11">
        <v>0</v>
      </c>
      <c r="C11">
        <v>0.67400000000000004</v>
      </c>
      <c r="D11">
        <v>27.35</v>
      </c>
      <c r="E11">
        <v>24.62</v>
      </c>
      <c r="F11">
        <v>26.96</v>
      </c>
      <c r="G11">
        <v>2.73</v>
      </c>
      <c r="H11">
        <v>100</v>
      </c>
      <c r="I11">
        <v>23</v>
      </c>
      <c r="J11">
        <v>43.16</v>
      </c>
      <c r="K11">
        <v>1.5011999999999999E-2</v>
      </c>
    </row>
    <row r="12" spans="1:11" x14ac:dyDescent="0.25">
      <c r="A12">
        <v>867.28912000000003</v>
      </c>
      <c r="B12">
        <v>0</v>
      </c>
      <c r="C12">
        <v>0.67400000000000004</v>
      </c>
      <c r="D12">
        <v>27.35</v>
      </c>
      <c r="E12">
        <v>24.76</v>
      </c>
      <c r="F12">
        <v>26.96</v>
      </c>
      <c r="G12">
        <v>2.59</v>
      </c>
      <c r="H12">
        <v>100</v>
      </c>
      <c r="I12">
        <v>23</v>
      </c>
      <c r="J12">
        <v>43.16</v>
      </c>
      <c r="K12">
        <v>1.5011999999999999E-2</v>
      </c>
    </row>
    <row r="13" spans="1:11" x14ac:dyDescent="0.25">
      <c r="A13" t="s">
        <v>25</v>
      </c>
      <c r="B13">
        <v>0.16</v>
      </c>
      <c r="C13">
        <v>1.91</v>
      </c>
      <c r="D13">
        <v>-4.2300000000000004</v>
      </c>
      <c r="E13">
        <v>1.65</v>
      </c>
      <c r="F13">
        <v>-4.3600000000000003</v>
      </c>
    </row>
    <row r="14" spans="1:11" x14ac:dyDescent="0.25">
      <c r="A14" t="s">
        <v>25</v>
      </c>
      <c r="B14">
        <v>0.2</v>
      </c>
      <c r="C14">
        <v>1.9</v>
      </c>
      <c r="D14">
        <v>-5.27</v>
      </c>
      <c r="E14">
        <v>1.68</v>
      </c>
      <c r="F14">
        <v>-5.91</v>
      </c>
    </row>
    <row r="15" spans="1:11" x14ac:dyDescent="0.25">
      <c r="A15" t="s">
        <v>25</v>
      </c>
      <c r="B15">
        <v>0.25</v>
      </c>
      <c r="C15">
        <v>1.89</v>
      </c>
      <c r="D15">
        <v>-6.62</v>
      </c>
      <c r="E15">
        <v>1.61</v>
      </c>
      <c r="F15">
        <v>-7.45</v>
      </c>
    </row>
    <row r="16" spans="1:11" x14ac:dyDescent="0.25">
      <c r="A16" t="s">
        <v>25</v>
      </c>
      <c r="B16">
        <v>0.32</v>
      </c>
      <c r="C16">
        <v>1.87</v>
      </c>
      <c r="D16">
        <v>-8.33</v>
      </c>
      <c r="E16">
        <v>1.73</v>
      </c>
      <c r="F16">
        <v>-9.44</v>
      </c>
    </row>
    <row r="17" spans="1:6" x14ac:dyDescent="0.25">
      <c r="A17" t="s">
        <v>25</v>
      </c>
      <c r="B17">
        <v>0.4</v>
      </c>
      <c r="C17">
        <v>1.84</v>
      </c>
      <c r="D17">
        <v>-10.45</v>
      </c>
      <c r="E17">
        <v>1.61</v>
      </c>
      <c r="F17">
        <v>-11.11</v>
      </c>
    </row>
    <row r="18" spans="1:6" x14ac:dyDescent="0.25">
      <c r="A18" t="s">
        <v>25</v>
      </c>
      <c r="B18">
        <v>0.5</v>
      </c>
      <c r="C18">
        <v>1.79</v>
      </c>
      <c r="D18">
        <v>-13.07</v>
      </c>
      <c r="E18">
        <v>1.56</v>
      </c>
      <c r="F18">
        <v>-13.87</v>
      </c>
    </row>
    <row r="19" spans="1:6" x14ac:dyDescent="0.25">
      <c r="A19" t="s">
        <v>25</v>
      </c>
      <c r="B19">
        <v>0.63</v>
      </c>
      <c r="C19">
        <v>1.72</v>
      </c>
      <c r="D19">
        <v>-16.329999999999998</v>
      </c>
      <c r="E19">
        <v>1.45</v>
      </c>
      <c r="F19">
        <v>-17.34</v>
      </c>
    </row>
    <row r="20" spans="1:6" x14ac:dyDescent="0.25">
      <c r="A20" t="s">
        <v>25</v>
      </c>
      <c r="B20">
        <v>0.79</v>
      </c>
      <c r="C20">
        <v>1.6</v>
      </c>
      <c r="D20">
        <v>-20.49</v>
      </c>
      <c r="E20">
        <v>1.4</v>
      </c>
      <c r="F20">
        <v>-22.06</v>
      </c>
    </row>
    <row r="21" spans="1:6" x14ac:dyDescent="0.25">
      <c r="A21" t="s">
        <v>25</v>
      </c>
      <c r="B21">
        <v>1</v>
      </c>
      <c r="C21">
        <v>1.41</v>
      </c>
      <c r="D21">
        <v>-25.71</v>
      </c>
      <c r="E21">
        <v>1.19</v>
      </c>
      <c r="F21">
        <v>-27.36</v>
      </c>
    </row>
    <row r="22" spans="1:6" x14ac:dyDescent="0.25">
      <c r="A22" t="s">
        <v>25</v>
      </c>
      <c r="B22">
        <v>1.26</v>
      </c>
      <c r="C22">
        <v>1.1599999999999999</v>
      </c>
      <c r="D22">
        <v>-31.96</v>
      </c>
      <c r="E22">
        <v>1.02</v>
      </c>
      <c r="F22">
        <v>-34.5</v>
      </c>
    </row>
    <row r="23" spans="1:6" x14ac:dyDescent="0.25">
      <c r="A23" t="s">
        <v>25</v>
      </c>
      <c r="B23">
        <v>1.58</v>
      </c>
      <c r="C23">
        <v>0.74</v>
      </c>
      <c r="D23">
        <v>-39.53</v>
      </c>
      <c r="E23">
        <v>0.56999999999999995</v>
      </c>
      <c r="F23">
        <v>-42.28</v>
      </c>
    </row>
    <row r="24" spans="1:6" x14ac:dyDescent="0.25">
      <c r="A24" t="s">
        <v>25</v>
      </c>
      <c r="B24">
        <v>1.99</v>
      </c>
      <c r="C24">
        <v>0.28000000000000003</v>
      </c>
      <c r="D24">
        <v>-48.6</v>
      </c>
      <c r="E24">
        <v>0.18</v>
      </c>
      <c r="F24">
        <v>-51.95</v>
      </c>
    </row>
    <row r="25" spans="1:6" x14ac:dyDescent="0.25">
      <c r="A25" t="s">
        <v>25</v>
      </c>
      <c r="B25">
        <v>2.5099999999999998</v>
      </c>
      <c r="C25">
        <v>-0.49</v>
      </c>
      <c r="D25">
        <v>-59.9</v>
      </c>
      <c r="E25">
        <v>-0.56999999999999995</v>
      </c>
      <c r="F25">
        <v>-64.260000000000005</v>
      </c>
    </row>
    <row r="26" spans="1:6" x14ac:dyDescent="0.25">
      <c r="A26" t="s">
        <v>25</v>
      </c>
      <c r="B26">
        <v>3.16</v>
      </c>
      <c r="C26">
        <v>-1.51</v>
      </c>
      <c r="D26">
        <v>-72.03</v>
      </c>
      <c r="E26">
        <v>-1.57</v>
      </c>
      <c r="F26">
        <v>-76.790000000000006</v>
      </c>
    </row>
    <row r="27" spans="1:6" x14ac:dyDescent="0.25">
      <c r="A27" t="s">
        <v>25</v>
      </c>
      <c r="B27">
        <v>3.98</v>
      </c>
      <c r="C27">
        <v>-2.93</v>
      </c>
      <c r="D27">
        <v>-87.07</v>
      </c>
      <c r="E27">
        <v>-2.97</v>
      </c>
      <c r="F27">
        <v>-93</v>
      </c>
    </row>
    <row r="28" spans="1:6" x14ac:dyDescent="0.25">
      <c r="A28" t="s">
        <v>25</v>
      </c>
      <c r="B28">
        <v>5.01</v>
      </c>
      <c r="C28">
        <v>-4.63</v>
      </c>
      <c r="D28">
        <v>-103.93</v>
      </c>
      <c r="E28">
        <v>-4.66</v>
      </c>
      <c r="F28">
        <v>-110.76</v>
      </c>
    </row>
    <row r="29" spans="1:6" x14ac:dyDescent="0.25">
      <c r="A29" t="s">
        <v>25</v>
      </c>
      <c r="B29">
        <v>6.31</v>
      </c>
      <c r="C29">
        <v>-6.89</v>
      </c>
      <c r="D29">
        <v>-121.55</v>
      </c>
      <c r="E29">
        <v>-6.95</v>
      </c>
      <c r="F29">
        <v>-129.37</v>
      </c>
    </row>
    <row r="30" spans="1:6" x14ac:dyDescent="0.25">
      <c r="A30" t="s">
        <v>25</v>
      </c>
      <c r="B30">
        <v>7.94</v>
      </c>
      <c r="C30">
        <v>-9.7899999999999991</v>
      </c>
      <c r="D30">
        <v>-138.13999999999999</v>
      </c>
      <c r="E30">
        <v>-9.73</v>
      </c>
      <c r="F30">
        <v>-147.97</v>
      </c>
    </row>
    <row r="31" spans="1:6" x14ac:dyDescent="0.25">
      <c r="A31" t="s">
        <v>25</v>
      </c>
      <c r="B31">
        <v>10</v>
      </c>
      <c r="C31">
        <v>-12.77</v>
      </c>
      <c r="D31">
        <v>-156.72</v>
      </c>
      <c r="E31">
        <v>-12.68</v>
      </c>
      <c r="F31">
        <v>-168.72</v>
      </c>
    </row>
    <row r="32" spans="1:6" x14ac:dyDescent="0.25">
      <c r="A32" t="s">
        <v>25</v>
      </c>
      <c r="B32">
        <v>12.59</v>
      </c>
      <c r="C32">
        <v>-16.68</v>
      </c>
      <c r="D32">
        <v>-174.1</v>
      </c>
      <c r="E32">
        <v>-16.8</v>
      </c>
      <c r="F32">
        <v>170.21</v>
      </c>
    </row>
    <row r="33" spans="1:11" x14ac:dyDescent="0.25">
      <c r="A33" t="s">
        <v>25</v>
      </c>
      <c r="B33">
        <v>15.85</v>
      </c>
      <c r="C33">
        <v>-22.07</v>
      </c>
      <c r="D33">
        <v>170.42</v>
      </c>
      <c r="E33">
        <v>-21.94</v>
      </c>
      <c r="F33">
        <v>146.59</v>
      </c>
    </row>
    <row r="34" spans="1:11" x14ac:dyDescent="0.25">
      <c r="A34" t="s">
        <v>25</v>
      </c>
      <c r="B34">
        <v>19.95</v>
      </c>
      <c r="C34">
        <v>-26.94</v>
      </c>
      <c r="D34">
        <v>168.24</v>
      </c>
      <c r="E34">
        <v>-27.61</v>
      </c>
      <c r="F34">
        <v>136.47999999999999</v>
      </c>
    </row>
    <row r="35" spans="1:11" x14ac:dyDescent="0.25">
      <c r="A35" t="s">
        <v>25</v>
      </c>
      <c r="B35">
        <v>25.12</v>
      </c>
      <c r="C35">
        <v>-31.17</v>
      </c>
      <c r="D35">
        <v>161.05000000000001</v>
      </c>
      <c r="E35">
        <v>-32.909999999999997</v>
      </c>
      <c r="F35">
        <v>127.45</v>
      </c>
    </row>
    <row r="36" spans="1:11" x14ac:dyDescent="0.25">
      <c r="A36">
        <v>1635.4087</v>
      </c>
      <c r="B36">
        <v>0</v>
      </c>
      <c r="C36">
        <v>0.67400000000000004</v>
      </c>
      <c r="D36">
        <v>27.35</v>
      </c>
      <c r="E36">
        <v>25.02</v>
      </c>
      <c r="F36">
        <v>26.26</v>
      </c>
      <c r="G36">
        <v>2.33</v>
      </c>
      <c r="H36">
        <v>100</v>
      </c>
      <c r="I36">
        <v>23</v>
      </c>
      <c r="J36">
        <v>41.65</v>
      </c>
      <c r="K36">
        <v>1.5016E-2</v>
      </c>
    </row>
    <row r="37" spans="1:11" x14ac:dyDescent="0.25">
      <c r="A37">
        <v>1635.5586000000001</v>
      </c>
      <c r="B37">
        <v>0</v>
      </c>
      <c r="C37">
        <v>0.67400000000000004</v>
      </c>
      <c r="D37">
        <v>27.35</v>
      </c>
      <c r="E37">
        <v>24.62</v>
      </c>
      <c r="F37">
        <v>26.01</v>
      </c>
      <c r="G37">
        <v>2.73</v>
      </c>
      <c r="H37">
        <v>100</v>
      </c>
      <c r="I37">
        <v>23</v>
      </c>
      <c r="J37">
        <v>42.82</v>
      </c>
      <c r="K37">
        <v>1.4992E-2</v>
      </c>
    </row>
    <row r="38" spans="1:11" x14ac:dyDescent="0.25">
      <c r="A38">
        <v>1635.7085999999999</v>
      </c>
      <c r="B38">
        <v>0</v>
      </c>
      <c r="C38">
        <v>0.66200000000000003</v>
      </c>
      <c r="D38">
        <v>27.35</v>
      </c>
      <c r="E38">
        <v>24.76</v>
      </c>
      <c r="F38">
        <v>26.21</v>
      </c>
      <c r="G38">
        <v>2.59</v>
      </c>
      <c r="H38">
        <v>100</v>
      </c>
      <c r="I38">
        <v>23</v>
      </c>
      <c r="J38">
        <v>43.09</v>
      </c>
      <c r="K38">
        <v>1.4999999999999999E-2</v>
      </c>
    </row>
    <row r="39" spans="1:11" x14ac:dyDescent="0.25">
      <c r="A39">
        <v>1635.8585</v>
      </c>
      <c r="B39">
        <v>0</v>
      </c>
      <c r="C39">
        <v>0.66800000000000004</v>
      </c>
      <c r="D39">
        <v>27.35</v>
      </c>
      <c r="E39">
        <v>24.76</v>
      </c>
      <c r="F39">
        <v>26.48</v>
      </c>
      <c r="G39">
        <v>2.59</v>
      </c>
      <c r="H39">
        <v>100</v>
      </c>
      <c r="I39">
        <v>23</v>
      </c>
      <c r="J39">
        <v>43.14</v>
      </c>
      <c r="K39">
        <v>1.5008000000000001E-2</v>
      </c>
    </row>
    <row r="40" spans="1:11" x14ac:dyDescent="0.25">
      <c r="A40">
        <v>1636.0084999999999</v>
      </c>
      <c r="B40">
        <v>0</v>
      </c>
      <c r="C40">
        <v>0.66200000000000003</v>
      </c>
      <c r="D40">
        <v>27.35</v>
      </c>
      <c r="E40">
        <v>24.76</v>
      </c>
      <c r="F40">
        <v>26.68</v>
      </c>
      <c r="G40">
        <v>2.59</v>
      </c>
      <c r="H40">
        <v>100</v>
      </c>
      <c r="I40">
        <v>23</v>
      </c>
      <c r="J40">
        <v>43.16</v>
      </c>
      <c r="K40">
        <v>1.4999999999999999E-2</v>
      </c>
    </row>
    <row r="41" spans="1:11" x14ac:dyDescent="0.25">
      <c r="A41">
        <v>1636.1586</v>
      </c>
      <c r="B41">
        <v>0</v>
      </c>
      <c r="C41">
        <v>0.67400000000000004</v>
      </c>
      <c r="D41">
        <v>27.35</v>
      </c>
      <c r="E41">
        <v>25.15</v>
      </c>
      <c r="F41">
        <v>26.8</v>
      </c>
      <c r="G41">
        <v>2.2000000000000002</v>
      </c>
      <c r="H41">
        <v>100</v>
      </c>
      <c r="I41">
        <v>23</v>
      </c>
      <c r="J41">
        <v>43.16</v>
      </c>
      <c r="K41">
        <v>1.5011999999999999E-2</v>
      </c>
    </row>
    <row r="42" spans="1:11" x14ac:dyDescent="0.25">
      <c r="A42">
        <v>1636.3086000000001</v>
      </c>
      <c r="B42">
        <v>0</v>
      </c>
      <c r="C42">
        <v>0.66200000000000003</v>
      </c>
      <c r="D42">
        <v>27.35</v>
      </c>
      <c r="E42">
        <v>24.89</v>
      </c>
      <c r="F42">
        <v>26.87</v>
      </c>
      <c r="G42">
        <v>2.46</v>
      </c>
      <c r="H42">
        <v>100</v>
      </c>
      <c r="I42">
        <v>23</v>
      </c>
      <c r="J42">
        <v>43.16</v>
      </c>
      <c r="K42">
        <v>1.5004E-2</v>
      </c>
    </row>
    <row r="43" spans="1:11" x14ac:dyDescent="0.25">
      <c r="A43">
        <v>1636.4586999999999</v>
      </c>
      <c r="B43">
        <v>0</v>
      </c>
      <c r="C43">
        <v>0.67400000000000004</v>
      </c>
      <c r="D43">
        <v>27.35</v>
      </c>
      <c r="E43">
        <v>25.02</v>
      </c>
      <c r="F43">
        <v>26.91</v>
      </c>
      <c r="G43">
        <v>2.33</v>
      </c>
      <c r="H43">
        <v>100</v>
      </c>
      <c r="I43">
        <v>23</v>
      </c>
      <c r="J43">
        <v>43.16</v>
      </c>
      <c r="K43">
        <v>1.502E-2</v>
      </c>
    </row>
    <row r="44" spans="1:11" x14ac:dyDescent="0.25">
      <c r="A44">
        <v>1636.6088</v>
      </c>
      <c r="B44">
        <v>0</v>
      </c>
      <c r="C44">
        <v>0.66800000000000004</v>
      </c>
      <c r="D44">
        <v>27.35</v>
      </c>
      <c r="E44">
        <v>24.89</v>
      </c>
      <c r="F44">
        <v>26.93</v>
      </c>
      <c r="G44">
        <v>2.46</v>
      </c>
      <c r="H44">
        <v>100</v>
      </c>
      <c r="I44">
        <v>23</v>
      </c>
      <c r="J44">
        <v>43.16</v>
      </c>
      <c r="K44">
        <v>1.5004E-2</v>
      </c>
    </row>
    <row r="45" spans="1:11" x14ac:dyDescent="0.25">
      <c r="A45">
        <v>1636.7589</v>
      </c>
      <c r="B45">
        <v>0</v>
      </c>
      <c r="C45">
        <v>0.66800000000000004</v>
      </c>
      <c r="D45">
        <v>27.35</v>
      </c>
      <c r="E45">
        <v>25.54</v>
      </c>
      <c r="F45">
        <v>26.94</v>
      </c>
      <c r="G45">
        <v>1.81</v>
      </c>
      <c r="H45">
        <v>100</v>
      </c>
      <c r="I45">
        <v>23</v>
      </c>
      <c r="J45">
        <v>43.16</v>
      </c>
      <c r="K45">
        <v>1.5011999999999999E-2</v>
      </c>
    </row>
    <row r="46" spans="1:11" x14ac:dyDescent="0.25">
      <c r="A46">
        <v>1636.9091000000001</v>
      </c>
      <c r="B46">
        <v>0</v>
      </c>
      <c r="C46">
        <v>0.66200000000000003</v>
      </c>
      <c r="D46">
        <v>27.35</v>
      </c>
      <c r="E46">
        <v>25.28</v>
      </c>
      <c r="F46">
        <v>26.95</v>
      </c>
      <c r="G46">
        <v>2.0699999999999998</v>
      </c>
      <c r="H46">
        <v>100</v>
      </c>
      <c r="I46">
        <v>23</v>
      </c>
      <c r="J46">
        <v>43.16</v>
      </c>
      <c r="K46">
        <v>1.4999999999999999E-2</v>
      </c>
    </row>
    <row r="47" spans="1:11" x14ac:dyDescent="0.25">
      <c r="A47">
        <v>1637.0590999999999</v>
      </c>
      <c r="B47">
        <v>0</v>
      </c>
      <c r="C47">
        <v>0.66800000000000004</v>
      </c>
      <c r="D47">
        <v>27.35</v>
      </c>
      <c r="E47">
        <v>25.28</v>
      </c>
      <c r="F47">
        <v>26.95</v>
      </c>
      <c r="G47">
        <v>2.0699999999999998</v>
      </c>
      <c r="H47">
        <v>100</v>
      </c>
      <c r="I47">
        <v>23</v>
      </c>
      <c r="J47">
        <v>43.16</v>
      </c>
      <c r="K47">
        <v>1.4996000000000001E-2</v>
      </c>
    </row>
    <row r="48" spans="1:11" x14ac:dyDescent="0.25">
      <c r="A48">
        <v>1637.2091</v>
      </c>
      <c r="B48">
        <v>0</v>
      </c>
      <c r="C48">
        <v>0.67400000000000004</v>
      </c>
      <c r="D48">
        <v>27.35</v>
      </c>
      <c r="E48">
        <v>25.02</v>
      </c>
      <c r="F48">
        <v>26.95</v>
      </c>
      <c r="G48">
        <v>2.33</v>
      </c>
      <c r="H48">
        <v>100</v>
      </c>
      <c r="I48">
        <v>23</v>
      </c>
      <c r="J48">
        <v>43.16</v>
      </c>
      <c r="K48">
        <v>1.4996000000000001E-2</v>
      </c>
    </row>
    <row r="49" spans="1:11" x14ac:dyDescent="0.25">
      <c r="A49">
        <v>1637.3593000000001</v>
      </c>
      <c r="B49">
        <v>0</v>
      </c>
      <c r="C49">
        <v>0.66200000000000003</v>
      </c>
      <c r="D49">
        <v>27.35</v>
      </c>
      <c r="E49">
        <v>24.76</v>
      </c>
      <c r="F49">
        <v>26.95</v>
      </c>
      <c r="G49">
        <v>2.59</v>
      </c>
      <c r="H49">
        <v>100</v>
      </c>
      <c r="I49">
        <v>23</v>
      </c>
      <c r="J49">
        <v>43.16</v>
      </c>
      <c r="K49">
        <v>1.4999999999999999E-2</v>
      </c>
    </row>
    <row r="50" spans="1:11" x14ac:dyDescent="0.25">
      <c r="A50">
        <v>1637.5092999999999</v>
      </c>
      <c r="B50">
        <v>0</v>
      </c>
      <c r="C50">
        <v>0.66200000000000003</v>
      </c>
      <c r="D50">
        <v>27.35</v>
      </c>
      <c r="E50">
        <v>25.28</v>
      </c>
      <c r="F50">
        <v>26.95</v>
      </c>
      <c r="G50">
        <v>2.0699999999999998</v>
      </c>
      <c r="H50">
        <v>100</v>
      </c>
      <c r="I50">
        <v>23</v>
      </c>
      <c r="J50">
        <v>43.16</v>
      </c>
      <c r="K50">
        <v>1.5008000000000001E-2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28" workbookViewId="0">
      <selection activeCell="A53" sqref="A53:K192"/>
    </sheetView>
  </sheetViews>
  <sheetFormatPr defaultRowHeight="15" x14ac:dyDescent="0.25"/>
  <sheetData>
    <row r="1" spans="1:11" x14ac:dyDescent="0.25">
      <c r="A1">
        <v>2394.2035999999998</v>
      </c>
      <c r="B1">
        <v>0</v>
      </c>
      <c r="C1">
        <v>1.573</v>
      </c>
      <c r="D1">
        <v>50.13</v>
      </c>
      <c r="E1">
        <v>48.63</v>
      </c>
      <c r="F1">
        <v>52.75</v>
      </c>
      <c r="G1">
        <v>1.5</v>
      </c>
      <c r="H1">
        <v>100</v>
      </c>
      <c r="I1">
        <v>58</v>
      </c>
      <c r="J1">
        <v>69.19</v>
      </c>
      <c r="K1">
        <v>1.5016E-2</v>
      </c>
    </row>
    <row r="2" spans="1:11" x14ac:dyDescent="0.25">
      <c r="A2">
        <v>2394.3537999999999</v>
      </c>
      <c r="B2">
        <v>0</v>
      </c>
      <c r="C2">
        <v>1.5669999999999999</v>
      </c>
      <c r="D2">
        <v>50.13</v>
      </c>
      <c r="E2">
        <v>48.52</v>
      </c>
      <c r="F2">
        <v>52.75</v>
      </c>
      <c r="G2">
        <v>1.61</v>
      </c>
      <c r="H2">
        <v>100</v>
      </c>
      <c r="I2">
        <v>58</v>
      </c>
      <c r="J2">
        <v>69.19</v>
      </c>
      <c r="K2">
        <v>1.502E-2</v>
      </c>
    </row>
    <row r="3" spans="1:11" x14ac:dyDescent="0.25">
      <c r="A3">
        <v>2394.5037000000002</v>
      </c>
      <c r="B3">
        <v>0</v>
      </c>
      <c r="C3">
        <v>1.5669999999999999</v>
      </c>
      <c r="D3">
        <v>50.13</v>
      </c>
      <c r="E3">
        <v>48.74</v>
      </c>
      <c r="F3">
        <v>52.75</v>
      </c>
      <c r="G3">
        <v>1.39</v>
      </c>
      <c r="H3">
        <v>100</v>
      </c>
      <c r="I3">
        <v>58</v>
      </c>
      <c r="J3">
        <v>69.19</v>
      </c>
      <c r="K3">
        <v>1.5016E-2</v>
      </c>
    </row>
    <row r="4" spans="1:11" x14ac:dyDescent="0.25">
      <c r="A4">
        <v>2394.6538</v>
      </c>
      <c r="B4">
        <v>0</v>
      </c>
      <c r="C4">
        <v>1.5669999999999999</v>
      </c>
      <c r="D4">
        <v>50.13</v>
      </c>
      <c r="E4">
        <v>48.63</v>
      </c>
      <c r="F4">
        <v>52.75</v>
      </c>
      <c r="G4">
        <v>1.5</v>
      </c>
      <c r="H4">
        <v>100</v>
      </c>
      <c r="I4">
        <v>58</v>
      </c>
      <c r="J4">
        <v>69.19</v>
      </c>
      <c r="K4">
        <v>1.5016E-2</v>
      </c>
    </row>
    <row r="5" spans="1:11" x14ac:dyDescent="0.25">
      <c r="A5">
        <v>2394.8040000000001</v>
      </c>
      <c r="B5">
        <v>0</v>
      </c>
      <c r="C5">
        <v>1.573</v>
      </c>
      <c r="D5">
        <v>50.13</v>
      </c>
      <c r="E5">
        <v>48.63</v>
      </c>
      <c r="F5">
        <v>52.75</v>
      </c>
      <c r="G5">
        <v>1.5</v>
      </c>
      <c r="H5">
        <v>100</v>
      </c>
      <c r="I5">
        <v>58</v>
      </c>
      <c r="J5">
        <v>69.19</v>
      </c>
      <c r="K5">
        <v>1.502E-2</v>
      </c>
    </row>
    <row r="6" spans="1:11" x14ac:dyDescent="0.25">
      <c r="A6">
        <v>2394.9539</v>
      </c>
      <c r="B6">
        <v>0</v>
      </c>
      <c r="C6">
        <v>1.5669999999999999</v>
      </c>
      <c r="D6">
        <v>50.13</v>
      </c>
      <c r="E6">
        <v>48.52</v>
      </c>
      <c r="F6">
        <v>52.75</v>
      </c>
      <c r="G6">
        <v>1.61</v>
      </c>
      <c r="H6">
        <v>100</v>
      </c>
      <c r="I6">
        <v>58</v>
      </c>
      <c r="J6">
        <v>69.19</v>
      </c>
      <c r="K6">
        <v>1.502E-2</v>
      </c>
    </row>
    <row r="7" spans="1:11" x14ac:dyDescent="0.25">
      <c r="A7">
        <v>2395.1039999999998</v>
      </c>
      <c r="B7">
        <v>0</v>
      </c>
      <c r="C7">
        <v>1.5669999999999999</v>
      </c>
      <c r="D7">
        <v>50.13</v>
      </c>
      <c r="E7">
        <v>48.41</v>
      </c>
      <c r="F7">
        <v>52.75</v>
      </c>
      <c r="G7">
        <v>1.72</v>
      </c>
      <c r="H7">
        <v>100</v>
      </c>
      <c r="I7">
        <v>58</v>
      </c>
      <c r="J7">
        <v>69.19</v>
      </c>
      <c r="K7">
        <v>1.5016E-2</v>
      </c>
    </row>
    <row r="8" spans="1:11" x14ac:dyDescent="0.25">
      <c r="A8">
        <v>2395.2539000000002</v>
      </c>
      <c r="B8">
        <v>0</v>
      </c>
      <c r="C8">
        <v>1.573</v>
      </c>
      <c r="D8">
        <v>50.13</v>
      </c>
      <c r="E8">
        <v>48.95</v>
      </c>
      <c r="F8">
        <v>52.75</v>
      </c>
      <c r="G8">
        <v>1.18</v>
      </c>
      <c r="H8">
        <v>100</v>
      </c>
      <c r="I8">
        <v>58</v>
      </c>
      <c r="J8">
        <v>69.19</v>
      </c>
      <c r="K8">
        <v>1.4992E-2</v>
      </c>
    </row>
    <row r="9" spans="1:11" x14ac:dyDescent="0.25">
      <c r="A9">
        <v>2395.4041000000002</v>
      </c>
      <c r="B9">
        <v>0</v>
      </c>
      <c r="C9">
        <v>1.573</v>
      </c>
      <c r="D9">
        <v>50.13</v>
      </c>
      <c r="E9">
        <v>48.84</v>
      </c>
      <c r="F9">
        <v>52.75</v>
      </c>
      <c r="G9">
        <v>1.29</v>
      </c>
      <c r="H9">
        <v>100</v>
      </c>
      <c r="I9">
        <v>58</v>
      </c>
      <c r="J9">
        <v>69.19</v>
      </c>
      <c r="K9">
        <v>1.5016E-2</v>
      </c>
    </row>
    <row r="10" spans="1:11" x14ac:dyDescent="0.25">
      <c r="A10">
        <v>2395.5542</v>
      </c>
      <c r="B10">
        <v>0</v>
      </c>
      <c r="C10">
        <v>1.5669999999999999</v>
      </c>
      <c r="D10">
        <v>50.13</v>
      </c>
      <c r="E10">
        <v>48.74</v>
      </c>
      <c r="F10">
        <v>52.75</v>
      </c>
      <c r="G10">
        <v>1.39</v>
      </c>
      <c r="H10">
        <v>100</v>
      </c>
      <c r="I10">
        <v>58</v>
      </c>
      <c r="J10">
        <v>69.19</v>
      </c>
      <c r="K10">
        <v>1.502E-2</v>
      </c>
    </row>
    <row r="11" spans="1:11" x14ac:dyDescent="0.25">
      <c r="A11">
        <v>2395.7042999999999</v>
      </c>
      <c r="B11">
        <v>0</v>
      </c>
      <c r="C11">
        <v>1.5669999999999999</v>
      </c>
      <c r="D11">
        <v>50.13</v>
      </c>
      <c r="E11">
        <v>48.95</v>
      </c>
      <c r="F11">
        <v>52.75</v>
      </c>
      <c r="G11">
        <v>1.18</v>
      </c>
      <c r="H11">
        <v>100</v>
      </c>
      <c r="I11">
        <v>58</v>
      </c>
      <c r="J11">
        <v>69.19</v>
      </c>
      <c r="K11">
        <v>1.5011999999999999E-2</v>
      </c>
    </row>
    <row r="12" spans="1:11" x14ac:dyDescent="0.25">
      <c r="A12">
        <v>2395.8542000000002</v>
      </c>
      <c r="B12">
        <v>0</v>
      </c>
      <c r="C12">
        <v>1.573</v>
      </c>
      <c r="D12">
        <v>50.13</v>
      </c>
      <c r="E12">
        <v>48.52</v>
      </c>
      <c r="F12">
        <v>52.75</v>
      </c>
      <c r="G12">
        <v>1.61</v>
      </c>
      <c r="H12">
        <v>100</v>
      </c>
      <c r="I12">
        <v>58</v>
      </c>
      <c r="J12">
        <v>69.19</v>
      </c>
      <c r="K12">
        <v>1.5011999999999999E-2</v>
      </c>
    </row>
    <row r="13" spans="1:11" x14ac:dyDescent="0.25">
      <c r="A13">
        <v>2396.0043999999998</v>
      </c>
      <c r="B13">
        <v>0</v>
      </c>
      <c r="C13">
        <v>1.5669999999999999</v>
      </c>
      <c r="D13">
        <v>50.13</v>
      </c>
      <c r="E13">
        <v>48.52</v>
      </c>
      <c r="F13">
        <v>52.75</v>
      </c>
      <c r="G13">
        <v>1.61</v>
      </c>
      <c r="H13">
        <v>100</v>
      </c>
      <c r="I13">
        <v>58</v>
      </c>
      <c r="J13">
        <v>69.19</v>
      </c>
      <c r="K13">
        <v>1.5016E-2</v>
      </c>
    </row>
    <row r="14" spans="1:11" x14ac:dyDescent="0.25">
      <c r="A14">
        <v>2396.1543000000001</v>
      </c>
      <c r="B14">
        <v>0</v>
      </c>
      <c r="C14">
        <v>1.573</v>
      </c>
      <c r="D14">
        <v>50.13</v>
      </c>
      <c r="E14">
        <v>48.74</v>
      </c>
      <c r="F14">
        <v>52.75</v>
      </c>
      <c r="G14">
        <v>1.39</v>
      </c>
      <c r="H14">
        <v>100</v>
      </c>
      <c r="I14">
        <v>58</v>
      </c>
      <c r="J14">
        <v>69.19</v>
      </c>
      <c r="K14">
        <v>1.5008000000000001E-2</v>
      </c>
    </row>
    <row r="15" spans="1:11" x14ac:dyDescent="0.25">
      <c r="A15">
        <v>2396.3047000000001</v>
      </c>
      <c r="B15">
        <v>0</v>
      </c>
      <c r="C15">
        <v>1.573</v>
      </c>
      <c r="D15">
        <v>50.13</v>
      </c>
      <c r="E15">
        <v>48.84</v>
      </c>
      <c r="F15">
        <v>52.75</v>
      </c>
      <c r="G15">
        <v>1.29</v>
      </c>
      <c r="H15">
        <v>100</v>
      </c>
      <c r="I15">
        <v>58</v>
      </c>
      <c r="J15">
        <v>69.19</v>
      </c>
      <c r="K15">
        <v>1.5023999999999999E-2</v>
      </c>
    </row>
    <row r="16" spans="1:11" x14ac:dyDescent="0.25">
      <c r="A16">
        <v>2396.4546</v>
      </c>
      <c r="B16">
        <v>0</v>
      </c>
      <c r="C16">
        <v>1.5609999999999999</v>
      </c>
      <c r="D16">
        <v>50.13</v>
      </c>
      <c r="E16">
        <v>48.84</v>
      </c>
      <c r="F16">
        <v>52.75</v>
      </c>
      <c r="G16">
        <v>1.29</v>
      </c>
      <c r="H16">
        <v>100</v>
      </c>
      <c r="I16">
        <v>58</v>
      </c>
      <c r="J16">
        <v>69.19</v>
      </c>
      <c r="K16">
        <v>1.4992E-2</v>
      </c>
    </row>
    <row r="17" spans="1:11" x14ac:dyDescent="0.25">
      <c r="A17">
        <v>2396.6046999999999</v>
      </c>
      <c r="B17">
        <v>0</v>
      </c>
      <c r="C17">
        <v>1.5669999999999999</v>
      </c>
      <c r="D17">
        <v>50.13</v>
      </c>
      <c r="E17">
        <v>48.74</v>
      </c>
      <c r="F17">
        <v>52.75</v>
      </c>
      <c r="G17">
        <v>1.39</v>
      </c>
      <c r="H17">
        <v>100</v>
      </c>
      <c r="I17">
        <v>58</v>
      </c>
      <c r="J17">
        <v>69.19</v>
      </c>
      <c r="K17">
        <v>1.5023999999999999E-2</v>
      </c>
    </row>
    <row r="18" spans="1:11" x14ac:dyDescent="0.25">
      <c r="A18">
        <v>2396.7546000000002</v>
      </c>
      <c r="B18">
        <v>0</v>
      </c>
      <c r="C18">
        <v>1.5669999999999999</v>
      </c>
      <c r="D18">
        <v>50.13</v>
      </c>
      <c r="E18">
        <v>48.74</v>
      </c>
      <c r="F18">
        <v>52.75</v>
      </c>
      <c r="G18">
        <v>1.39</v>
      </c>
      <c r="H18">
        <v>100</v>
      </c>
      <c r="I18">
        <v>58</v>
      </c>
      <c r="J18">
        <v>69.19</v>
      </c>
      <c r="K18">
        <v>1.502E-2</v>
      </c>
    </row>
    <row r="19" spans="1:11" x14ac:dyDescent="0.25">
      <c r="A19">
        <v>2396.9047999999998</v>
      </c>
      <c r="B19">
        <v>0</v>
      </c>
      <c r="C19">
        <v>1.5669999999999999</v>
      </c>
      <c r="D19">
        <v>50.13</v>
      </c>
      <c r="E19">
        <v>48.63</v>
      </c>
      <c r="F19">
        <v>52.75</v>
      </c>
      <c r="G19">
        <v>1.5</v>
      </c>
      <c r="H19">
        <v>100</v>
      </c>
      <c r="I19">
        <v>58</v>
      </c>
      <c r="J19">
        <v>69.19</v>
      </c>
      <c r="K19">
        <v>1.4992E-2</v>
      </c>
    </row>
    <row r="20" spans="1:11" x14ac:dyDescent="0.25">
      <c r="A20">
        <v>2397.0547000000001</v>
      </c>
      <c r="B20">
        <v>0</v>
      </c>
      <c r="C20">
        <v>1.573</v>
      </c>
      <c r="D20">
        <v>50.13</v>
      </c>
      <c r="E20">
        <v>48.52</v>
      </c>
      <c r="F20">
        <v>52.75</v>
      </c>
      <c r="G20">
        <v>1.61</v>
      </c>
      <c r="H20">
        <v>100</v>
      </c>
      <c r="I20">
        <v>58</v>
      </c>
      <c r="J20">
        <v>69.19</v>
      </c>
      <c r="K20">
        <v>1.502E-2</v>
      </c>
    </row>
    <row r="21" spans="1:11" x14ac:dyDescent="0.25">
      <c r="A21">
        <v>2397.2051000000001</v>
      </c>
      <c r="B21">
        <v>0</v>
      </c>
      <c r="C21">
        <v>1.5669999999999999</v>
      </c>
      <c r="D21">
        <v>50.13</v>
      </c>
      <c r="E21">
        <v>48.84</v>
      </c>
      <c r="F21">
        <v>52.75</v>
      </c>
      <c r="G21">
        <v>1.29</v>
      </c>
      <c r="H21">
        <v>100</v>
      </c>
      <c r="I21">
        <v>58</v>
      </c>
      <c r="J21">
        <v>69.19</v>
      </c>
      <c r="K21">
        <v>1.5004E-2</v>
      </c>
    </row>
    <row r="22" spans="1:11" x14ac:dyDescent="0.25">
      <c r="A22" t="s">
        <v>25</v>
      </c>
      <c r="B22">
        <v>0.16</v>
      </c>
      <c r="C22">
        <v>-5.4</v>
      </c>
      <c r="D22">
        <v>-2.76</v>
      </c>
      <c r="E22">
        <v>-6.86</v>
      </c>
      <c r="F22">
        <v>-3.13</v>
      </c>
    </row>
    <row r="23" spans="1:11" x14ac:dyDescent="0.25">
      <c r="A23" t="s">
        <v>25</v>
      </c>
      <c r="B23">
        <v>0.2</v>
      </c>
      <c r="C23">
        <v>-5.42</v>
      </c>
      <c r="D23">
        <v>-3.71</v>
      </c>
      <c r="E23">
        <v>-6.84</v>
      </c>
      <c r="F23">
        <v>-5.55</v>
      </c>
    </row>
    <row r="24" spans="1:11" x14ac:dyDescent="0.25">
      <c r="A24" t="s">
        <v>25</v>
      </c>
      <c r="B24">
        <v>0.25</v>
      </c>
      <c r="C24">
        <v>-5.42</v>
      </c>
      <c r="D24">
        <v>-4.66</v>
      </c>
      <c r="E24">
        <v>-6.88</v>
      </c>
      <c r="F24">
        <v>-5.86</v>
      </c>
    </row>
    <row r="25" spans="1:11" x14ac:dyDescent="0.25">
      <c r="A25" t="s">
        <v>25</v>
      </c>
      <c r="B25">
        <v>0.32</v>
      </c>
      <c r="C25">
        <v>-5.42</v>
      </c>
      <c r="D25">
        <v>-5.86</v>
      </c>
      <c r="E25">
        <v>-6.82</v>
      </c>
      <c r="F25">
        <v>-5.0999999999999996</v>
      </c>
    </row>
    <row r="26" spans="1:11" x14ac:dyDescent="0.25">
      <c r="A26" t="s">
        <v>25</v>
      </c>
      <c r="B26">
        <v>0.4</v>
      </c>
      <c r="C26">
        <v>-5.41</v>
      </c>
      <c r="D26">
        <v>-7.37</v>
      </c>
      <c r="E26">
        <v>-6.82</v>
      </c>
      <c r="F26">
        <v>-7.5</v>
      </c>
    </row>
    <row r="27" spans="1:11" x14ac:dyDescent="0.25">
      <c r="A27" t="s">
        <v>25</v>
      </c>
      <c r="B27">
        <v>0.5</v>
      </c>
      <c r="C27">
        <v>-5.41</v>
      </c>
      <c r="D27">
        <v>-9.25</v>
      </c>
      <c r="E27">
        <v>-6.64</v>
      </c>
      <c r="F27">
        <v>-10.15</v>
      </c>
    </row>
    <row r="28" spans="1:11" x14ac:dyDescent="0.25">
      <c r="A28" t="s">
        <v>25</v>
      </c>
      <c r="B28">
        <v>0.63</v>
      </c>
      <c r="C28">
        <v>-5.4</v>
      </c>
      <c r="D28">
        <v>-11.62</v>
      </c>
      <c r="E28">
        <v>-6.79</v>
      </c>
      <c r="F28">
        <v>-12.76</v>
      </c>
    </row>
    <row r="29" spans="1:11" x14ac:dyDescent="0.25">
      <c r="A29" t="s">
        <v>25</v>
      </c>
      <c r="B29">
        <v>0.79</v>
      </c>
      <c r="C29">
        <v>-5.43</v>
      </c>
      <c r="D29">
        <v>-14.14</v>
      </c>
      <c r="E29">
        <v>-6.79</v>
      </c>
      <c r="F29">
        <v>-15.52</v>
      </c>
    </row>
    <row r="30" spans="1:11" x14ac:dyDescent="0.25">
      <c r="A30" t="s">
        <v>25</v>
      </c>
      <c r="B30">
        <v>1</v>
      </c>
      <c r="C30">
        <v>-5.57</v>
      </c>
      <c r="D30">
        <v>-17.559999999999999</v>
      </c>
      <c r="E30">
        <v>-7.02</v>
      </c>
      <c r="F30">
        <v>-19.010000000000002</v>
      </c>
    </row>
    <row r="31" spans="1:11" x14ac:dyDescent="0.25">
      <c r="A31" t="s">
        <v>25</v>
      </c>
      <c r="B31">
        <v>1.26</v>
      </c>
      <c r="C31">
        <v>-5.63</v>
      </c>
      <c r="D31">
        <v>-21.81</v>
      </c>
      <c r="E31">
        <v>-7.01</v>
      </c>
      <c r="F31">
        <v>-23.77</v>
      </c>
    </row>
    <row r="32" spans="1:11" x14ac:dyDescent="0.25">
      <c r="A32" t="s">
        <v>25</v>
      </c>
      <c r="B32">
        <v>1.58</v>
      </c>
      <c r="C32">
        <v>-5.72</v>
      </c>
      <c r="D32">
        <v>-26.14</v>
      </c>
      <c r="E32">
        <v>-7.19</v>
      </c>
      <c r="F32">
        <v>-28.17</v>
      </c>
    </row>
    <row r="33" spans="1:11" x14ac:dyDescent="0.25">
      <c r="A33" t="s">
        <v>25</v>
      </c>
      <c r="B33">
        <v>1.99</v>
      </c>
      <c r="C33">
        <v>-5.73</v>
      </c>
      <c r="D33">
        <v>-33.75</v>
      </c>
      <c r="E33">
        <v>-7.13</v>
      </c>
      <c r="F33">
        <v>-35.89</v>
      </c>
    </row>
    <row r="34" spans="1:11" x14ac:dyDescent="0.25">
      <c r="A34" t="s">
        <v>25</v>
      </c>
      <c r="B34">
        <v>2.5099999999999998</v>
      </c>
      <c r="C34">
        <v>-6.16</v>
      </c>
      <c r="D34">
        <v>-42.04</v>
      </c>
      <c r="E34">
        <v>-7.62</v>
      </c>
      <c r="F34">
        <v>-44.74</v>
      </c>
    </row>
    <row r="35" spans="1:11" x14ac:dyDescent="0.25">
      <c r="A35" t="s">
        <v>25</v>
      </c>
      <c r="B35">
        <v>3.16</v>
      </c>
      <c r="C35">
        <v>-6.39</v>
      </c>
      <c r="D35">
        <v>-50.59</v>
      </c>
      <c r="E35">
        <v>-7.95</v>
      </c>
      <c r="F35">
        <v>-53.78</v>
      </c>
    </row>
    <row r="36" spans="1:11" x14ac:dyDescent="0.25">
      <c r="A36" t="s">
        <v>25</v>
      </c>
      <c r="B36">
        <v>3.98</v>
      </c>
      <c r="C36">
        <v>-7.23</v>
      </c>
      <c r="D36">
        <v>-62.68</v>
      </c>
      <c r="E36">
        <v>-8.8000000000000007</v>
      </c>
      <c r="F36">
        <v>-66</v>
      </c>
    </row>
    <row r="37" spans="1:11" x14ac:dyDescent="0.25">
      <c r="A37" t="s">
        <v>25</v>
      </c>
      <c r="B37">
        <v>5.01</v>
      </c>
      <c r="C37">
        <v>-8.14</v>
      </c>
      <c r="D37">
        <v>-78.83</v>
      </c>
      <c r="E37">
        <v>-9.6300000000000008</v>
      </c>
      <c r="F37">
        <v>-83.09</v>
      </c>
    </row>
    <row r="38" spans="1:11" x14ac:dyDescent="0.25">
      <c r="A38" t="s">
        <v>25</v>
      </c>
      <c r="B38">
        <v>6.31</v>
      </c>
      <c r="C38">
        <v>-9.5399999999999991</v>
      </c>
      <c r="D38">
        <v>-95.26</v>
      </c>
      <c r="E38">
        <v>-11.17</v>
      </c>
      <c r="F38">
        <v>-99.92</v>
      </c>
    </row>
    <row r="39" spans="1:11" x14ac:dyDescent="0.25">
      <c r="A39" t="s">
        <v>25</v>
      </c>
      <c r="B39">
        <v>7.94</v>
      </c>
      <c r="C39">
        <v>-11.54</v>
      </c>
      <c r="D39">
        <v>-110.08</v>
      </c>
      <c r="E39">
        <v>-13.01</v>
      </c>
      <c r="F39">
        <v>-114.78</v>
      </c>
    </row>
    <row r="40" spans="1:11" x14ac:dyDescent="0.25">
      <c r="A40" t="s">
        <v>25</v>
      </c>
      <c r="B40">
        <v>10</v>
      </c>
      <c r="C40">
        <v>-13.45</v>
      </c>
      <c r="D40">
        <v>-132.31</v>
      </c>
      <c r="E40">
        <v>-14.77</v>
      </c>
      <c r="F40">
        <v>-137.19</v>
      </c>
    </row>
    <row r="41" spans="1:11" x14ac:dyDescent="0.25">
      <c r="A41" t="s">
        <v>25</v>
      </c>
      <c r="B41">
        <v>12.59</v>
      </c>
      <c r="C41">
        <v>-16.71</v>
      </c>
      <c r="D41">
        <v>-151.88999999999999</v>
      </c>
      <c r="E41">
        <v>-17.690000000000001</v>
      </c>
      <c r="F41">
        <v>-158.94</v>
      </c>
    </row>
    <row r="42" spans="1:11" x14ac:dyDescent="0.25">
      <c r="A42" t="s">
        <v>25</v>
      </c>
      <c r="B42">
        <v>15.85</v>
      </c>
      <c r="C42">
        <v>-22.29</v>
      </c>
      <c r="D42">
        <v>-165.85</v>
      </c>
      <c r="E42">
        <v>-23.15</v>
      </c>
      <c r="F42">
        <v>179.69</v>
      </c>
    </row>
    <row r="43" spans="1:11" x14ac:dyDescent="0.25">
      <c r="A43" t="s">
        <v>25</v>
      </c>
      <c r="B43">
        <v>19.95</v>
      </c>
      <c r="C43">
        <v>-25.45</v>
      </c>
      <c r="D43">
        <v>-162.41</v>
      </c>
      <c r="E43">
        <v>-26.64</v>
      </c>
      <c r="F43">
        <v>180.44</v>
      </c>
    </row>
    <row r="44" spans="1:11" x14ac:dyDescent="0.25">
      <c r="A44" t="s">
        <v>25</v>
      </c>
      <c r="B44">
        <v>25.12</v>
      </c>
      <c r="C44">
        <v>-28.73</v>
      </c>
      <c r="D44">
        <v>-177.06</v>
      </c>
      <c r="E44">
        <v>-29.89</v>
      </c>
      <c r="F44">
        <v>161.01</v>
      </c>
    </row>
    <row r="45" spans="1:11" x14ac:dyDescent="0.25">
      <c r="A45">
        <v>3165.3123000000001</v>
      </c>
      <c r="B45">
        <v>0</v>
      </c>
      <c r="C45">
        <v>1.548</v>
      </c>
      <c r="D45">
        <v>50.13</v>
      </c>
      <c r="E45">
        <v>46.23</v>
      </c>
      <c r="F45">
        <v>49.41</v>
      </c>
      <c r="G45">
        <v>3.9</v>
      </c>
      <c r="H45">
        <v>100</v>
      </c>
      <c r="I45">
        <v>53</v>
      </c>
      <c r="J45">
        <v>65.84</v>
      </c>
      <c r="K45">
        <v>1.4999999999999999E-2</v>
      </c>
    </row>
    <row r="46" spans="1:11" x14ac:dyDescent="0.25">
      <c r="A46">
        <v>3165.4621999999999</v>
      </c>
      <c r="B46">
        <v>0</v>
      </c>
      <c r="C46">
        <v>1.548</v>
      </c>
      <c r="D46">
        <v>50.13</v>
      </c>
      <c r="E46">
        <v>45.79</v>
      </c>
      <c r="F46">
        <v>49.43</v>
      </c>
      <c r="G46">
        <v>4.34</v>
      </c>
      <c r="H46">
        <v>100</v>
      </c>
      <c r="I46">
        <v>53</v>
      </c>
      <c r="J46">
        <v>66.05</v>
      </c>
      <c r="K46">
        <v>1.5004E-2</v>
      </c>
    </row>
    <row r="47" spans="1:11" x14ac:dyDescent="0.25">
      <c r="A47">
        <v>3165.6122999999998</v>
      </c>
      <c r="B47">
        <v>0</v>
      </c>
      <c r="C47">
        <v>1.548</v>
      </c>
      <c r="D47">
        <v>50.13</v>
      </c>
      <c r="E47">
        <v>45.79</v>
      </c>
      <c r="F47">
        <v>49.57</v>
      </c>
      <c r="G47">
        <v>4.34</v>
      </c>
      <c r="H47">
        <v>100</v>
      </c>
      <c r="I47">
        <v>53</v>
      </c>
      <c r="J47">
        <v>66.099999999999994</v>
      </c>
      <c r="K47">
        <v>1.5004E-2</v>
      </c>
    </row>
    <row r="48" spans="1:11" x14ac:dyDescent="0.25">
      <c r="A48">
        <v>3165.7622000000001</v>
      </c>
      <c r="B48">
        <v>0</v>
      </c>
      <c r="C48">
        <v>1.548</v>
      </c>
      <c r="D48">
        <v>50.13</v>
      </c>
      <c r="E48">
        <v>46.23</v>
      </c>
      <c r="F48">
        <v>49.65</v>
      </c>
      <c r="G48">
        <v>3.9</v>
      </c>
      <c r="H48">
        <v>100</v>
      </c>
      <c r="I48">
        <v>53</v>
      </c>
      <c r="J48">
        <v>66.11</v>
      </c>
      <c r="K48">
        <v>1.5023999999999999E-2</v>
      </c>
    </row>
    <row r="49" spans="1:11" x14ac:dyDescent="0.25">
      <c r="A49">
        <v>3165.9124000000002</v>
      </c>
      <c r="B49">
        <v>0</v>
      </c>
      <c r="C49">
        <v>1.548</v>
      </c>
      <c r="D49">
        <v>50.13</v>
      </c>
      <c r="E49">
        <v>45.79</v>
      </c>
      <c r="F49">
        <v>49.69</v>
      </c>
      <c r="G49">
        <v>4.34</v>
      </c>
      <c r="H49">
        <v>100</v>
      </c>
      <c r="I49">
        <v>53</v>
      </c>
      <c r="J49">
        <v>66.11</v>
      </c>
      <c r="K49">
        <v>1.5016E-2</v>
      </c>
    </row>
    <row r="50" spans="1:11" x14ac:dyDescent="0.25">
      <c r="A50">
        <v>3166.0623000000001</v>
      </c>
      <c r="B50">
        <v>0</v>
      </c>
      <c r="C50">
        <v>1.5669999999999999</v>
      </c>
      <c r="D50">
        <v>50.13</v>
      </c>
      <c r="E50">
        <v>46.34</v>
      </c>
      <c r="F50">
        <v>49.7</v>
      </c>
      <c r="G50">
        <v>3.79</v>
      </c>
      <c r="H50">
        <v>100</v>
      </c>
      <c r="I50">
        <v>53</v>
      </c>
      <c r="J50">
        <v>66.11</v>
      </c>
      <c r="K50">
        <v>1.4999999999999999E-2</v>
      </c>
    </row>
    <row r="51" spans="1:11" x14ac:dyDescent="0.25">
      <c r="A51">
        <v>3166.2123999999999</v>
      </c>
      <c r="B51">
        <v>0</v>
      </c>
      <c r="C51">
        <v>1.5549999999999999</v>
      </c>
      <c r="D51">
        <v>50.13</v>
      </c>
      <c r="E51">
        <v>45.79</v>
      </c>
      <c r="F51">
        <v>49.7</v>
      </c>
      <c r="G51">
        <v>4.34</v>
      </c>
      <c r="H51">
        <v>100</v>
      </c>
      <c r="I51">
        <v>53</v>
      </c>
      <c r="J51">
        <v>66.11</v>
      </c>
      <c r="K51">
        <v>1.4996000000000001E-2</v>
      </c>
    </row>
    <row r="52" spans="1:11" x14ac:dyDescent="0.25">
      <c r="A52">
        <v>3166.3620999999998</v>
      </c>
      <c r="B52">
        <v>0</v>
      </c>
      <c r="C52">
        <v>1.5549999999999999</v>
      </c>
      <c r="D52">
        <v>50.13</v>
      </c>
      <c r="E52">
        <v>46.01</v>
      </c>
      <c r="F52">
        <v>49.7</v>
      </c>
      <c r="G52">
        <v>4.12</v>
      </c>
      <c r="H52">
        <v>100</v>
      </c>
      <c r="I52">
        <v>53</v>
      </c>
      <c r="J52">
        <v>66.11</v>
      </c>
      <c r="K52">
        <v>1.502E-2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9" workbookViewId="0">
      <selection activeCell="B14" sqref="B14:F36"/>
    </sheetView>
  </sheetViews>
  <sheetFormatPr defaultRowHeight="15" x14ac:dyDescent="0.25"/>
  <sheetData>
    <row r="1" spans="1:11" x14ac:dyDescent="0.25">
      <c r="A1">
        <v>3198.9202</v>
      </c>
      <c r="B1">
        <v>0</v>
      </c>
      <c r="C1">
        <v>2.7519999999999998</v>
      </c>
      <c r="D1">
        <v>68.31</v>
      </c>
      <c r="E1">
        <v>62.44</v>
      </c>
      <c r="F1">
        <v>68.22</v>
      </c>
      <c r="G1">
        <v>5.87</v>
      </c>
      <c r="H1">
        <v>100</v>
      </c>
      <c r="I1">
        <v>101</v>
      </c>
      <c r="J1">
        <v>84.79</v>
      </c>
      <c r="K1">
        <v>1.4992E-2</v>
      </c>
    </row>
    <row r="2" spans="1:11" x14ac:dyDescent="0.25">
      <c r="A2">
        <v>3199.0706</v>
      </c>
      <c r="B2">
        <v>0</v>
      </c>
      <c r="C2">
        <v>2.7770000000000001</v>
      </c>
      <c r="D2">
        <v>68.31</v>
      </c>
      <c r="E2">
        <v>62.9</v>
      </c>
      <c r="F2">
        <v>68.22</v>
      </c>
      <c r="G2">
        <v>5.41</v>
      </c>
      <c r="H2">
        <v>100</v>
      </c>
      <c r="I2">
        <v>101</v>
      </c>
      <c r="J2">
        <v>84.79</v>
      </c>
      <c r="K2">
        <v>1.5016E-2</v>
      </c>
    </row>
    <row r="3" spans="1:11" x14ac:dyDescent="0.25">
      <c r="A3">
        <v>3199.2204999999999</v>
      </c>
      <c r="B3">
        <v>0</v>
      </c>
      <c r="C3">
        <v>2.7519999999999998</v>
      </c>
      <c r="D3">
        <v>68.31</v>
      </c>
      <c r="E3">
        <v>62.72</v>
      </c>
      <c r="F3">
        <v>68.22</v>
      </c>
      <c r="G3">
        <v>5.59</v>
      </c>
      <c r="H3">
        <v>100</v>
      </c>
      <c r="I3">
        <v>101</v>
      </c>
      <c r="J3">
        <v>84.79</v>
      </c>
      <c r="K3">
        <v>1.5004E-2</v>
      </c>
    </row>
    <row r="4" spans="1:11" x14ac:dyDescent="0.25">
      <c r="A4">
        <v>3199.3706000000002</v>
      </c>
      <c r="B4">
        <v>0</v>
      </c>
      <c r="C4">
        <v>2.7829999999999999</v>
      </c>
      <c r="D4">
        <v>68.31</v>
      </c>
      <c r="E4">
        <v>62.81</v>
      </c>
      <c r="F4">
        <v>68.22</v>
      </c>
      <c r="G4">
        <v>5.5</v>
      </c>
      <c r="H4">
        <v>100</v>
      </c>
      <c r="I4">
        <v>101</v>
      </c>
      <c r="J4">
        <v>84.79</v>
      </c>
      <c r="K4">
        <v>1.5011999999999999E-2</v>
      </c>
    </row>
    <row r="5" spans="1:11" x14ac:dyDescent="0.25">
      <c r="A5">
        <v>3199.5205000000001</v>
      </c>
      <c r="B5">
        <v>0</v>
      </c>
      <c r="C5">
        <v>2.7770000000000001</v>
      </c>
      <c r="D5">
        <v>68.31</v>
      </c>
      <c r="E5">
        <v>62.9</v>
      </c>
      <c r="F5">
        <v>68.22</v>
      </c>
      <c r="G5">
        <v>5.41</v>
      </c>
      <c r="H5">
        <v>100</v>
      </c>
      <c r="I5">
        <v>101</v>
      </c>
      <c r="J5">
        <v>84.79</v>
      </c>
      <c r="K5">
        <v>1.5016E-2</v>
      </c>
    </row>
    <row r="6" spans="1:11" x14ac:dyDescent="0.25">
      <c r="A6">
        <v>3199.6704</v>
      </c>
      <c r="B6">
        <v>0</v>
      </c>
      <c r="C6">
        <v>2.7829999999999999</v>
      </c>
      <c r="D6">
        <v>68.31</v>
      </c>
      <c r="E6">
        <v>62.72</v>
      </c>
      <c r="F6">
        <v>68.22</v>
      </c>
      <c r="G6">
        <v>5.59</v>
      </c>
      <c r="H6">
        <v>100</v>
      </c>
      <c r="I6">
        <v>101</v>
      </c>
      <c r="J6">
        <v>84.79</v>
      </c>
      <c r="K6">
        <v>1.5016E-2</v>
      </c>
    </row>
    <row r="7" spans="1:11" x14ac:dyDescent="0.25">
      <c r="A7">
        <v>3199.8208</v>
      </c>
      <c r="B7">
        <v>0</v>
      </c>
      <c r="C7">
        <v>2.7829999999999999</v>
      </c>
      <c r="D7">
        <v>68.31</v>
      </c>
      <c r="E7">
        <v>62.9</v>
      </c>
      <c r="F7">
        <v>68.22</v>
      </c>
      <c r="G7">
        <v>5.41</v>
      </c>
      <c r="H7">
        <v>100</v>
      </c>
      <c r="I7">
        <v>101</v>
      </c>
      <c r="J7">
        <v>84.79</v>
      </c>
      <c r="K7">
        <v>1.5011999999999999E-2</v>
      </c>
    </row>
    <row r="8" spans="1:11" x14ac:dyDescent="0.25">
      <c r="A8">
        <v>3199.9706999999999</v>
      </c>
      <c r="B8">
        <v>0</v>
      </c>
      <c r="C8">
        <v>2.7829999999999999</v>
      </c>
      <c r="D8">
        <v>68.31</v>
      </c>
      <c r="E8">
        <v>62.72</v>
      </c>
      <c r="F8">
        <v>68.22</v>
      </c>
      <c r="G8">
        <v>5.59</v>
      </c>
      <c r="H8">
        <v>100</v>
      </c>
      <c r="I8">
        <v>101</v>
      </c>
      <c r="J8">
        <v>84.79</v>
      </c>
      <c r="K8">
        <v>1.5004E-2</v>
      </c>
    </row>
    <row r="9" spans="1:11" x14ac:dyDescent="0.25">
      <c r="A9">
        <v>3200.1208000000001</v>
      </c>
      <c r="B9">
        <v>0</v>
      </c>
      <c r="C9">
        <v>2.7829999999999999</v>
      </c>
      <c r="D9">
        <v>68.31</v>
      </c>
      <c r="E9">
        <v>62.53</v>
      </c>
      <c r="F9">
        <v>68.22</v>
      </c>
      <c r="G9">
        <v>5.77</v>
      </c>
      <c r="H9">
        <v>100</v>
      </c>
      <c r="I9">
        <v>101</v>
      </c>
      <c r="J9">
        <v>84.79</v>
      </c>
      <c r="K9">
        <v>1.5011999999999999E-2</v>
      </c>
    </row>
    <row r="10" spans="1:11" x14ac:dyDescent="0.25">
      <c r="A10">
        <v>3200.2707999999998</v>
      </c>
      <c r="B10">
        <v>0</v>
      </c>
      <c r="C10">
        <v>2.7770000000000001</v>
      </c>
      <c r="D10">
        <v>68.31</v>
      </c>
      <c r="E10">
        <v>62.81</v>
      </c>
      <c r="F10">
        <v>68.22</v>
      </c>
      <c r="G10">
        <v>5.5</v>
      </c>
      <c r="H10">
        <v>100</v>
      </c>
      <c r="I10">
        <v>101</v>
      </c>
      <c r="J10">
        <v>84.79</v>
      </c>
      <c r="K10">
        <v>1.5004E-2</v>
      </c>
    </row>
    <row r="11" spans="1:11" x14ac:dyDescent="0.25">
      <c r="A11">
        <v>3200.4211</v>
      </c>
      <c r="B11">
        <v>0</v>
      </c>
      <c r="C11">
        <v>2.7829999999999999</v>
      </c>
      <c r="D11">
        <v>68.31</v>
      </c>
      <c r="E11">
        <v>62.53</v>
      </c>
      <c r="F11">
        <v>68.22</v>
      </c>
      <c r="G11">
        <v>5.77</v>
      </c>
      <c r="H11">
        <v>100</v>
      </c>
      <c r="I11">
        <v>101</v>
      </c>
      <c r="J11">
        <v>84.79</v>
      </c>
      <c r="K11">
        <v>1.5008000000000001E-2</v>
      </c>
    </row>
    <row r="12" spans="1:11" x14ac:dyDescent="0.25">
      <c r="A12">
        <v>3200.5709999999999</v>
      </c>
      <c r="B12">
        <v>0</v>
      </c>
      <c r="C12">
        <v>2.7829999999999999</v>
      </c>
      <c r="D12">
        <v>68.31</v>
      </c>
      <c r="E12">
        <v>62.53</v>
      </c>
      <c r="F12">
        <v>68.22</v>
      </c>
      <c r="G12">
        <v>5.77</v>
      </c>
      <c r="H12">
        <v>100</v>
      </c>
      <c r="I12">
        <v>101</v>
      </c>
      <c r="J12">
        <v>84.79</v>
      </c>
      <c r="K12">
        <v>1.5011999999999999E-2</v>
      </c>
    </row>
    <row r="13" spans="1:11" x14ac:dyDescent="0.25">
      <c r="A13">
        <v>3200.7212</v>
      </c>
      <c r="B13">
        <v>0</v>
      </c>
      <c r="C13">
        <v>2.7829999999999999</v>
      </c>
      <c r="D13">
        <v>68.31</v>
      </c>
      <c r="E13">
        <v>62.53</v>
      </c>
      <c r="F13">
        <v>68.22</v>
      </c>
      <c r="G13">
        <v>5.77</v>
      </c>
      <c r="H13">
        <v>100</v>
      </c>
      <c r="I13">
        <v>101</v>
      </c>
      <c r="J13">
        <v>84.79</v>
      </c>
      <c r="K13">
        <v>1.5016E-2</v>
      </c>
    </row>
    <row r="14" spans="1:11" x14ac:dyDescent="0.25">
      <c r="A14" t="s">
        <v>25</v>
      </c>
      <c r="B14">
        <v>0.16</v>
      </c>
      <c r="C14">
        <v>-11.03</v>
      </c>
      <c r="D14">
        <v>-2.82</v>
      </c>
      <c r="E14">
        <v>-8.0399999999999991</v>
      </c>
      <c r="F14">
        <v>-1.34</v>
      </c>
    </row>
    <row r="15" spans="1:11" x14ac:dyDescent="0.25">
      <c r="A15" t="s">
        <v>25</v>
      </c>
      <c r="B15">
        <v>0.2</v>
      </c>
      <c r="C15">
        <v>-11.11</v>
      </c>
      <c r="D15">
        <v>-4.24</v>
      </c>
      <c r="E15">
        <v>-7.87</v>
      </c>
      <c r="F15">
        <v>-4.0999999999999996</v>
      </c>
    </row>
    <row r="16" spans="1:11" x14ac:dyDescent="0.25">
      <c r="A16" t="s">
        <v>25</v>
      </c>
      <c r="B16">
        <v>0.25</v>
      </c>
      <c r="C16">
        <v>-11.1</v>
      </c>
      <c r="D16">
        <v>-5.34</v>
      </c>
      <c r="E16">
        <v>-8.14</v>
      </c>
      <c r="F16">
        <v>-3</v>
      </c>
    </row>
    <row r="17" spans="1:6" x14ac:dyDescent="0.25">
      <c r="A17" t="s">
        <v>25</v>
      </c>
      <c r="B17">
        <v>0.32</v>
      </c>
      <c r="C17">
        <v>-11.08</v>
      </c>
      <c r="D17">
        <v>-6.73</v>
      </c>
      <c r="E17">
        <v>-8.0299999999999994</v>
      </c>
      <c r="F17">
        <v>-4.45</v>
      </c>
    </row>
    <row r="18" spans="1:6" x14ac:dyDescent="0.25">
      <c r="A18" t="s">
        <v>25</v>
      </c>
      <c r="B18">
        <v>0.4</v>
      </c>
      <c r="C18">
        <v>-11.06</v>
      </c>
      <c r="D18">
        <v>-8.44</v>
      </c>
      <c r="E18">
        <v>-7.82</v>
      </c>
      <c r="F18">
        <v>-5.17</v>
      </c>
    </row>
    <row r="19" spans="1:6" x14ac:dyDescent="0.25">
      <c r="A19" t="s">
        <v>25</v>
      </c>
      <c r="B19">
        <v>0.5</v>
      </c>
      <c r="C19">
        <v>-11.02</v>
      </c>
      <c r="D19">
        <v>-10.58</v>
      </c>
      <c r="E19">
        <v>-7.95</v>
      </c>
      <c r="F19">
        <v>-7.87</v>
      </c>
    </row>
    <row r="20" spans="1:6" x14ac:dyDescent="0.25">
      <c r="A20" t="s">
        <v>25</v>
      </c>
      <c r="B20">
        <v>0.63</v>
      </c>
      <c r="C20">
        <v>-10.97</v>
      </c>
      <c r="D20">
        <v>-13.25</v>
      </c>
      <c r="E20">
        <v>-8</v>
      </c>
      <c r="F20">
        <v>-9.94</v>
      </c>
    </row>
    <row r="21" spans="1:6" x14ac:dyDescent="0.25">
      <c r="A21" t="s">
        <v>25</v>
      </c>
      <c r="B21">
        <v>0.79</v>
      </c>
      <c r="C21">
        <v>-10.99</v>
      </c>
      <c r="D21">
        <v>-15</v>
      </c>
      <c r="E21">
        <v>-7.89</v>
      </c>
      <c r="F21">
        <v>-12.31</v>
      </c>
    </row>
    <row r="22" spans="1:6" x14ac:dyDescent="0.25">
      <c r="A22" t="s">
        <v>25</v>
      </c>
      <c r="B22">
        <v>1</v>
      </c>
      <c r="C22">
        <v>-11.39</v>
      </c>
      <c r="D22">
        <v>-17.559999999999999</v>
      </c>
      <c r="E22">
        <v>-7.98</v>
      </c>
      <c r="F22">
        <v>-14.99</v>
      </c>
    </row>
    <row r="23" spans="1:6" x14ac:dyDescent="0.25">
      <c r="A23" t="s">
        <v>25</v>
      </c>
      <c r="B23">
        <v>1.26</v>
      </c>
      <c r="C23">
        <v>-11.41</v>
      </c>
      <c r="D23">
        <v>-21.33</v>
      </c>
      <c r="E23">
        <v>-8.1</v>
      </c>
      <c r="F23">
        <v>-20.3</v>
      </c>
    </row>
    <row r="24" spans="1:6" x14ac:dyDescent="0.25">
      <c r="A24" t="s">
        <v>25</v>
      </c>
      <c r="B24">
        <v>1.58</v>
      </c>
      <c r="C24">
        <v>-11.31</v>
      </c>
      <c r="D24">
        <v>-22.97</v>
      </c>
      <c r="E24">
        <v>-8.0299999999999994</v>
      </c>
      <c r="F24">
        <v>-23.55</v>
      </c>
    </row>
    <row r="25" spans="1:6" x14ac:dyDescent="0.25">
      <c r="A25" t="s">
        <v>25</v>
      </c>
      <c r="B25">
        <v>1.99</v>
      </c>
      <c r="C25">
        <v>-11.09</v>
      </c>
      <c r="D25">
        <v>-32.39</v>
      </c>
      <c r="E25">
        <v>-8.16</v>
      </c>
      <c r="F25">
        <v>-29.5</v>
      </c>
    </row>
    <row r="26" spans="1:6" x14ac:dyDescent="0.25">
      <c r="A26" t="s">
        <v>25</v>
      </c>
      <c r="B26">
        <v>2.5099999999999998</v>
      </c>
      <c r="C26">
        <v>-11.74</v>
      </c>
      <c r="D26">
        <v>-39.11</v>
      </c>
      <c r="E26">
        <v>-8.42</v>
      </c>
      <c r="F26">
        <v>-37.11</v>
      </c>
    </row>
    <row r="27" spans="1:6" x14ac:dyDescent="0.25">
      <c r="A27" t="s">
        <v>25</v>
      </c>
      <c r="B27">
        <v>3.16</v>
      </c>
      <c r="C27">
        <v>-11.48</v>
      </c>
      <c r="D27">
        <v>-44.75</v>
      </c>
      <c r="E27">
        <v>-8.4499999999999993</v>
      </c>
      <c r="F27">
        <v>-43.56</v>
      </c>
    </row>
    <row r="28" spans="1:6" x14ac:dyDescent="0.25">
      <c r="A28" t="s">
        <v>25</v>
      </c>
      <c r="B28">
        <v>3.98</v>
      </c>
      <c r="C28">
        <v>-12.45</v>
      </c>
      <c r="D28">
        <v>-54.67</v>
      </c>
      <c r="E28">
        <v>-9.3000000000000007</v>
      </c>
      <c r="F28">
        <v>-53.25</v>
      </c>
    </row>
    <row r="29" spans="1:6" x14ac:dyDescent="0.25">
      <c r="A29" t="s">
        <v>25</v>
      </c>
      <c r="B29">
        <v>5.01</v>
      </c>
      <c r="C29">
        <v>-13.29</v>
      </c>
      <c r="D29">
        <v>-71.86</v>
      </c>
      <c r="E29">
        <v>-9.92</v>
      </c>
      <c r="F29">
        <v>-68.239999999999995</v>
      </c>
    </row>
    <row r="30" spans="1:6" x14ac:dyDescent="0.25">
      <c r="A30" t="s">
        <v>25</v>
      </c>
      <c r="B30">
        <v>6.31</v>
      </c>
      <c r="C30">
        <v>-14.46</v>
      </c>
      <c r="D30">
        <v>-86.56</v>
      </c>
      <c r="E30">
        <v>-11.12</v>
      </c>
      <c r="F30">
        <v>-83.27</v>
      </c>
    </row>
    <row r="31" spans="1:6" x14ac:dyDescent="0.25">
      <c r="A31" t="s">
        <v>25</v>
      </c>
      <c r="B31">
        <v>7.94</v>
      </c>
      <c r="C31">
        <v>-15.96</v>
      </c>
      <c r="D31">
        <v>-95.31</v>
      </c>
      <c r="E31">
        <v>-12.36</v>
      </c>
      <c r="F31">
        <v>-95.09</v>
      </c>
    </row>
    <row r="32" spans="1:6" x14ac:dyDescent="0.25">
      <c r="A32" t="s">
        <v>25</v>
      </c>
      <c r="B32">
        <v>10</v>
      </c>
      <c r="C32">
        <v>-17</v>
      </c>
      <c r="D32">
        <v>-121.37</v>
      </c>
      <c r="E32">
        <v>-13.48</v>
      </c>
      <c r="F32">
        <v>-118.14</v>
      </c>
    </row>
    <row r="33" spans="1:11" x14ac:dyDescent="0.25">
      <c r="A33" t="s">
        <v>25</v>
      </c>
      <c r="B33">
        <v>12.59</v>
      </c>
      <c r="C33">
        <v>-19.86</v>
      </c>
      <c r="D33">
        <v>-140.41999999999999</v>
      </c>
      <c r="E33">
        <v>-16.100000000000001</v>
      </c>
      <c r="F33">
        <v>-138.74</v>
      </c>
    </row>
    <row r="34" spans="1:11" x14ac:dyDescent="0.25">
      <c r="A34" t="s">
        <v>25</v>
      </c>
      <c r="B34">
        <v>15.85</v>
      </c>
      <c r="C34">
        <v>-26.15</v>
      </c>
      <c r="D34">
        <v>-144.52000000000001</v>
      </c>
      <c r="E34">
        <v>-20.56</v>
      </c>
      <c r="F34">
        <v>-150.79</v>
      </c>
    </row>
    <row r="35" spans="1:11" x14ac:dyDescent="0.25">
      <c r="A35" t="s">
        <v>25</v>
      </c>
      <c r="B35">
        <v>19.95</v>
      </c>
      <c r="C35">
        <v>-26.24</v>
      </c>
      <c r="D35">
        <v>-138.65</v>
      </c>
      <c r="E35">
        <v>-22.14</v>
      </c>
      <c r="F35">
        <v>-156.19999999999999</v>
      </c>
    </row>
    <row r="36" spans="1:11" x14ac:dyDescent="0.25">
      <c r="A36" t="s">
        <v>25</v>
      </c>
      <c r="B36">
        <v>25.12</v>
      </c>
      <c r="C36">
        <v>-28.54</v>
      </c>
      <c r="D36">
        <v>-158.32</v>
      </c>
      <c r="E36">
        <v>-24.99</v>
      </c>
      <c r="F36">
        <v>179.93</v>
      </c>
    </row>
    <row r="37" spans="1:11" x14ac:dyDescent="0.25">
      <c r="A37">
        <v>3968.8267000000001</v>
      </c>
      <c r="B37">
        <v>0</v>
      </c>
      <c r="C37">
        <v>2.746</v>
      </c>
      <c r="D37">
        <v>67.989999999999995</v>
      </c>
      <c r="E37">
        <v>62.26</v>
      </c>
      <c r="F37">
        <v>68.069999999999993</v>
      </c>
      <c r="G37">
        <v>5.73</v>
      </c>
      <c r="H37">
        <v>100</v>
      </c>
      <c r="I37">
        <v>100</v>
      </c>
      <c r="J37">
        <v>84.27</v>
      </c>
      <c r="K37">
        <v>1.4996000000000001E-2</v>
      </c>
    </row>
    <row r="38" spans="1:11" x14ac:dyDescent="0.25">
      <c r="A38">
        <v>3968.9762999999998</v>
      </c>
      <c r="B38">
        <v>0</v>
      </c>
      <c r="C38">
        <v>2.7519999999999998</v>
      </c>
      <c r="D38">
        <v>67.260000000000005</v>
      </c>
      <c r="E38">
        <v>61.99</v>
      </c>
      <c r="F38">
        <v>67.75</v>
      </c>
      <c r="G38">
        <v>5.28</v>
      </c>
      <c r="H38">
        <v>100</v>
      </c>
      <c r="I38">
        <v>98</v>
      </c>
      <c r="J38">
        <v>83.96</v>
      </c>
      <c r="K38">
        <v>1.4996000000000001E-2</v>
      </c>
    </row>
    <row r="39" spans="1:11" x14ac:dyDescent="0.25">
      <c r="A39">
        <v>3969.1264999999999</v>
      </c>
      <c r="B39">
        <v>0</v>
      </c>
      <c r="C39">
        <v>2.746</v>
      </c>
      <c r="D39">
        <v>67.099999999999994</v>
      </c>
      <c r="E39">
        <v>61.25</v>
      </c>
      <c r="F39">
        <v>67.430000000000007</v>
      </c>
      <c r="G39">
        <v>5.85</v>
      </c>
      <c r="H39">
        <v>100</v>
      </c>
      <c r="I39">
        <v>97</v>
      </c>
      <c r="J39">
        <v>83.72</v>
      </c>
      <c r="K39">
        <v>1.5004E-2</v>
      </c>
    </row>
    <row r="40" spans="1:11" x14ac:dyDescent="0.25">
      <c r="A40">
        <v>3969.2764000000002</v>
      </c>
      <c r="B40">
        <v>0</v>
      </c>
      <c r="C40">
        <v>2.746</v>
      </c>
      <c r="D40">
        <v>67.06</v>
      </c>
      <c r="E40">
        <v>60.97</v>
      </c>
      <c r="F40">
        <v>67.16</v>
      </c>
      <c r="G40">
        <v>6.09</v>
      </c>
      <c r="H40">
        <v>100</v>
      </c>
      <c r="I40">
        <v>97</v>
      </c>
      <c r="J40">
        <v>83.46</v>
      </c>
      <c r="K40">
        <v>1.4999999999999999E-2</v>
      </c>
    </row>
    <row r="41" spans="1:11" x14ac:dyDescent="0.25">
      <c r="A41">
        <v>3969.4265</v>
      </c>
      <c r="B41">
        <v>0</v>
      </c>
      <c r="C41">
        <v>2.7770000000000001</v>
      </c>
      <c r="D41">
        <v>67.06</v>
      </c>
      <c r="E41">
        <v>60.88</v>
      </c>
      <c r="F41">
        <v>66.95</v>
      </c>
      <c r="G41">
        <v>6.18</v>
      </c>
      <c r="H41">
        <v>100</v>
      </c>
      <c r="I41">
        <v>97</v>
      </c>
      <c r="J41">
        <v>83.39</v>
      </c>
      <c r="K41">
        <v>1.5008000000000001E-2</v>
      </c>
    </row>
    <row r="42" spans="1:11" x14ac:dyDescent="0.25">
      <c r="A42">
        <v>3969.5763999999999</v>
      </c>
      <c r="B42">
        <v>0</v>
      </c>
      <c r="C42">
        <v>2.746</v>
      </c>
      <c r="D42">
        <v>67.05</v>
      </c>
      <c r="E42">
        <v>60.41</v>
      </c>
      <c r="F42">
        <v>66.849999999999994</v>
      </c>
      <c r="G42">
        <v>6.64</v>
      </c>
      <c r="H42">
        <v>100</v>
      </c>
      <c r="I42">
        <v>97</v>
      </c>
      <c r="J42">
        <v>83.37</v>
      </c>
      <c r="K42">
        <v>1.5016E-2</v>
      </c>
    </row>
    <row r="43" spans="1:11" x14ac:dyDescent="0.25">
      <c r="A43">
        <v>3969.7266</v>
      </c>
      <c r="B43">
        <v>0</v>
      </c>
      <c r="C43">
        <v>2.7519999999999998</v>
      </c>
      <c r="D43">
        <v>67.05</v>
      </c>
      <c r="E43">
        <v>60.41</v>
      </c>
      <c r="F43">
        <v>66.819999999999993</v>
      </c>
      <c r="G43">
        <v>6.64</v>
      </c>
      <c r="H43">
        <v>100</v>
      </c>
      <c r="I43">
        <v>97</v>
      </c>
      <c r="J43">
        <v>83.37</v>
      </c>
      <c r="K43">
        <v>1.4992E-2</v>
      </c>
    </row>
    <row r="44" spans="1:11" x14ac:dyDescent="0.25">
      <c r="A44">
        <v>3969.8764999999999</v>
      </c>
      <c r="B44">
        <v>0</v>
      </c>
      <c r="C44">
        <v>2.7330000000000001</v>
      </c>
      <c r="D44">
        <v>67.05</v>
      </c>
      <c r="E44">
        <v>60.6</v>
      </c>
      <c r="F44">
        <v>66.8</v>
      </c>
      <c r="G44">
        <v>6.46</v>
      </c>
      <c r="H44">
        <v>100</v>
      </c>
      <c r="I44">
        <v>97</v>
      </c>
      <c r="J44">
        <v>83.37</v>
      </c>
      <c r="K44">
        <v>1.5011999999999999E-2</v>
      </c>
    </row>
    <row r="45" spans="1:11" x14ac:dyDescent="0.25">
      <c r="A45">
        <v>3970.0264000000002</v>
      </c>
      <c r="B45">
        <v>0</v>
      </c>
      <c r="C45">
        <v>2.746</v>
      </c>
      <c r="D45">
        <v>67.05</v>
      </c>
      <c r="E45">
        <v>60.5</v>
      </c>
      <c r="F45">
        <v>66.8</v>
      </c>
      <c r="G45">
        <v>6.55</v>
      </c>
      <c r="H45">
        <v>100</v>
      </c>
      <c r="I45">
        <v>97</v>
      </c>
      <c r="J45">
        <v>83.36</v>
      </c>
      <c r="K45">
        <v>1.5011999999999999E-2</v>
      </c>
    </row>
    <row r="46" spans="1:11" x14ac:dyDescent="0.25">
      <c r="A46">
        <v>3970.1765</v>
      </c>
      <c r="B46">
        <v>0</v>
      </c>
      <c r="C46">
        <v>2.77</v>
      </c>
      <c r="D46">
        <v>67.05</v>
      </c>
      <c r="E46">
        <v>60.6</v>
      </c>
      <c r="F46">
        <v>66.8</v>
      </c>
      <c r="G46">
        <v>6.46</v>
      </c>
      <c r="H46">
        <v>100</v>
      </c>
      <c r="I46">
        <v>97</v>
      </c>
      <c r="J46">
        <v>83.36</v>
      </c>
      <c r="K46">
        <v>1.4992E-2</v>
      </c>
    </row>
    <row r="47" spans="1:11" x14ac:dyDescent="0.25">
      <c r="A47">
        <v>3970.3263999999999</v>
      </c>
      <c r="B47">
        <v>0</v>
      </c>
      <c r="C47">
        <v>2.746</v>
      </c>
      <c r="D47">
        <v>67.05</v>
      </c>
      <c r="E47">
        <v>60.13</v>
      </c>
      <c r="F47">
        <v>66.8</v>
      </c>
      <c r="G47">
        <v>6.93</v>
      </c>
      <c r="H47">
        <v>100</v>
      </c>
      <c r="I47">
        <v>97</v>
      </c>
      <c r="J47">
        <v>83.36</v>
      </c>
      <c r="K47">
        <v>1.5004E-2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H4" zoomScale="80" zoomScaleNormal="80" workbookViewId="0">
      <selection activeCell="V18" sqref="V18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4.41</v>
      </c>
      <c r="C2">
        <v>-5.62</v>
      </c>
      <c r="D2">
        <v>5.3</v>
      </c>
      <c r="E2">
        <v>-9.17</v>
      </c>
      <c r="F2">
        <f>D2-$D$4</f>
        <v>8.0000000000000071E-2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1+0.0698024504206964i</v>
      </c>
      <c r="N2">
        <f>20*LOG10(1/IMABS(M2))</f>
        <v>-2.1109102384704453E-2</v>
      </c>
      <c r="O2">
        <f>-ATAN2(IMREAL(M2),IMAGINARY(M2))*180/PI()</f>
        <v>-3.9929092201870504</v>
      </c>
      <c r="P2" s="1">
        <f t="shared" ref="P2:P24" si="3">-$A2*$V$5*180/PI()</f>
        <v>-6.8754935415698784E-2</v>
      </c>
      <c r="Q2">
        <f t="shared" ref="Q2:Q24" si="4">H2+K2+N2</f>
        <v>-2.3332405561383034E-2</v>
      </c>
      <c r="R2" s="1">
        <f>I2+L2+O2+P2</f>
        <v>-5.8949726683733248</v>
      </c>
      <c r="S2">
        <f>(Q2-F2)^2</f>
        <v>1.0677586039102158E-2</v>
      </c>
      <c r="T2">
        <f>(R2-E2)^2</f>
        <v>10.725804022901739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4.4000000000000004</v>
      </c>
      <c r="C3">
        <v>-7.04</v>
      </c>
      <c r="D3">
        <v>5.38</v>
      </c>
      <c r="E3">
        <v>-10.37</v>
      </c>
      <c r="F3">
        <f t="shared" ref="F3:F24" si="5">D3-$D$4</f>
        <v>0.16000000000000014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1+0.0872530630258705i</v>
      </c>
      <c r="N3">
        <f t="shared" ref="N3:N24" si="10">20*LOG10(1/IMABS(M3))</f>
        <v>-3.2938038450069214E-2</v>
      </c>
      <c r="O3">
        <f t="shared" ref="O3:O24" si="11">-ATAN2(IMREAL(M3),IMAGINARY(M3))*180/PI()</f>
        <v>-4.9866033513208281</v>
      </c>
      <c r="P3" s="1">
        <f t="shared" si="3"/>
        <v>-8.5943669269623491E-2</v>
      </c>
      <c r="Q3">
        <f t="shared" si="4"/>
        <v>-3.6411699619365911E-2</v>
      </c>
      <c r="R3" s="1">
        <f t="shared" ref="R3:R24" si="12">I3+L3+O3+P3</f>
        <v>-7.3640726969406582</v>
      </c>
      <c r="S3">
        <f t="shared" ref="S3:S24" si="13">(Q3-F3)^2</f>
        <v>3.8577555747368077E-2</v>
      </c>
      <c r="T3">
        <f t="shared" ref="T3:T24" si="14">(R3-E3)^2</f>
        <v>9.0355989512776027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4.38</v>
      </c>
      <c r="C4">
        <v>-8.82</v>
      </c>
      <c r="D4">
        <v>5.22</v>
      </c>
      <c r="E4">
        <v>-14.45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1+0.109066328782338i</v>
      </c>
      <c r="N4">
        <f t="shared" si="10"/>
        <v>-5.1356491433509552E-2</v>
      </c>
      <c r="O4">
        <f t="shared" si="11"/>
        <v>-6.2244372761840445</v>
      </c>
      <c r="P4" s="1">
        <f t="shared" si="3"/>
        <v>-0.10742958658702935</v>
      </c>
      <c r="Q4">
        <f t="shared" si="4"/>
        <v>-5.6783476701011693E-2</v>
      </c>
      <c r="R4" s="1">
        <f t="shared" si="12"/>
        <v>-9.1960592311003673</v>
      </c>
      <c r="S4">
        <f t="shared" si="13"/>
        <v>3.2243632262543378E-3</v>
      </c>
      <c r="T4">
        <f t="shared" si="14"/>
        <v>27.603893603105657</v>
      </c>
      <c r="U4" t="s">
        <v>16</v>
      </c>
      <c r="V4" s="2">
        <v>0.43626531512935252</v>
      </c>
      <c r="W4" t="s">
        <v>17</v>
      </c>
    </row>
    <row r="5" spans="1:23" x14ac:dyDescent="0.25">
      <c r="A5">
        <v>0.32</v>
      </c>
      <c r="B5">
        <v>4.3499999999999996</v>
      </c>
      <c r="C5">
        <v>-11.07</v>
      </c>
      <c r="D5">
        <v>4.91</v>
      </c>
      <c r="E5">
        <v>-14.54</v>
      </c>
      <c r="F5">
        <f t="shared" si="5"/>
        <v>-0.30999999999999961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1+0.139604900841393i</v>
      </c>
      <c r="N5">
        <f t="shared" si="10"/>
        <v>-8.3827692922137181E-2</v>
      </c>
      <c r="O5">
        <f t="shared" si="11"/>
        <v>-7.9474068426257993</v>
      </c>
      <c r="P5" s="1">
        <f t="shared" si="3"/>
        <v>-0.13750987083139757</v>
      </c>
      <c r="Q5">
        <f t="shared" si="4"/>
        <v>-9.2717493110222121E-2</v>
      </c>
      <c r="R5" s="1">
        <f t="shared" si="12"/>
        <v>-11.750595725341316</v>
      </c>
      <c r="S5">
        <f t="shared" si="13"/>
        <v>4.7211687800306198E-2</v>
      </c>
      <c r="T5">
        <f t="shared" si="14"/>
        <v>7.7807762074841316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4.3099999999999996</v>
      </c>
      <c r="C6">
        <v>-13.84</v>
      </c>
      <c r="D6">
        <v>5.15</v>
      </c>
      <c r="E6">
        <v>-18.55</v>
      </c>
      <c r="F6">
        <f t="shared" si="5"/>
        <v>-6.9999999999999396E-2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1+0.174506126051741i</v>
      </c>
      <c r="N6">
        <f t="shared" si="10"/>
        <v>-0.13027930036901064</v>
      </c>
      <c r="O6">
        <f t="shared" si="11"/>
        <v>-9.8987871548271329</v>
      </c>
      <c r="P6" s="1">
        <f t="shared" si="3"/>
        <v>-0.17188733853924698</v>
      </c>
      <c r="Q6">
        <f t="shared" si="4"/>
        <v>-0.14416561769610256</v>
      </c>
      <c r="R6" s="1">
        <f t="shared" si="12"/>
        <v>-14.651894578643439</v>
      </c>
      <c r="S6">
        <f t="shared" si="13"/>
        <v>5.5005388482445312E-3</v>
      </c>
      <c r="T6">
        <f t="shared" si="14"/>
        <v>15.195225876009415</v>
      </c>
    </row>
    <row r="7" spans="1:23" x14ac:dyDescent="0.25">
      <c r="A7">
        <v>0.5</v>
      </c>
      <c r="B7">
        <v>4.2300000000000004</v>
      </c>
      <c r="C7">
        <v>-17.27</v>
      </c>
      <c r="D7">
        <v>4.43</v>
      </c>
      <c r="E7">
        <v>-20.39</v>
      </c>
      <c r="F7">
        <f t="shared" si="5"/>
        <v>-0.79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1+0.218132657564676i</v>
      </c>
      <c r="N7">
        <f t="shared" si="10"/>
        <v>-0.20187968009527513</v>
      </c>
      <c r="O7">
        <f t="shared" si="11"/>
        <v>-12.305327085250299</v>
      </c>
      <c r="P7" s="1">
        <f t="shared" si="3"/>
        <v>-0.2148591731740587</v>
      </c>
      <c r="Q7">
        <f t="shared" si="4"/>
        <v>-0.22356730593967392</v>
      </c>
      <c r="R7" s="1">
        <f t="shared" si="12"/>
        <v>-18.244996710647854</v>
      </c>
      <c r="S7">
        <f t="shared" si="13"/>
        <v>0.32084599690043902</v>
      </c>
      <c r="T7">
        <f t="shared" si="14"/>
        <v>4.601039111331529</v>
      </c>
    </row>
    <row r="8" spans="1:23" x14ac:dyDescent="0.25">
      <c r="A8">
        <v>0.63</v>
      </c>
      <c r="B8">
        <v>4.13</v>
      </c>
      <c r="C8">
        <v>-21.48</v>
      </c>
      <c r="D8">
        <v>4.04</v>
      </c>
      <c r="E8">
        <v>-21.31</v>
      </c>
      <c r="F8">
        <f t="shared" si="5"/>
        <v>-1.1799999999999997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1+0.274847148531492i</v>
      </c>
      <c r="N8">
        <f t="shared" si="10"/>
        <v>-0.31626952348895015</v>
      </c>
      <c r="O8">
        <f t="shared" si="11"/>
        <v>-15.368108925772532</v>
      </c>
      <c r="P8" s="1">
        <f t="shared" si="3"/>
        <v>-0.27072255819931401</v>
      </c>
      <c r="Q8">
        <f t="shared" si="4"/>
        <v>-0.35067558570899376</v>
      </c>
      <c r="R8" s="1">
        <f t="shared" si="12"/>
        <v>-22.848571291453506</v>
      </c>
      <c r="S8">
        <f t="shared" si="13"/>
        <v>0.68777898413911998</v>
      </c>
      <c r="T8">
        <f t="shared" si="14"/>
        <v>2.3672016188849145</v>
      </c>
    </row>
    <row r="9" spans="1:23" x14ac:dyDescent="0.25">
      <c r="A9">
        <v>0.79</v>
      </c>
      <c r="B9">
        <v>3.95</v>
      </c>
      <c r="C9">
        <v>-26.84</v>
      </c>
      <c r="D9">
        <v>3.88</v>
      </c>
      <c r="E9">
        <v>-26.17</v>
      </c>
      <c r="F9">
        <f t="shared" si="5"/>
        <v>-1.3399999999999999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1+0.344649598952188i</v>
      </c>
      <c r="N9">
        <f t="shared" si="10"/>
        <v>-0.48745992943513361</v>
      </c>
      <c r="O9">
        <f t="shared" si="11"/>
        <v>-19.016491351219919</v>
      </c>
      <c r="P9" s="1">
        <f t="shared" si="3"/>
        <v>-0.33947749361501278</v>
      </c>
      <c r="Q9">
        <f t="shared" si="4"/>
        <v>-0.54150010914609203</v>
      </c>
      <c r="R9" s="1">
        <f t="shared" si="12"/>
        <v>-28.389939513429013</v>
      </c>
      <c r="S9">
        <f t="shared" si="13"/>
        <v>0.63760207569370275</v>
      </c>
      <c r="T9">
        <f t="shared" si="14"/>
        <v>4.9281314432834362</v>
      </c>
    </row>
    <row r="10" spans="1:23" x14ac:dyDescent="0.25">
      <c r="A10">
        <v>1</v>
      </c>
      <c r="B10">
        <v>3.7</v>
      </c>
      <c r="C10">
        <v>-33.369999999999997</v>
      </c>
      <c r="D10">
        <v>3.47</v>
      </c>
      <c r="E10">
        <v>-33.06</v>
      </c>
      <c r="F10">
        <f t="shared" si="5"/>
        <v>-1.7499999999999996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1+0.436265315129353i</v>
      </c>
      <c r="N10">
        <f t="shared" si="10"/>
        <v>-0.75666439873042601</v>
      </c>
      <c r="O10">
        <f t="shared" si="11"/>
        <v>-23.569973731977278</v>
      </c>
      <c r="P10" s="1">
        <f t="shared" si="3"/>
        <v>-0.4297183463481174</v>
      </c>
      <c r="Q10">
        <f t="shared" si="4"/>
        <v>-0.84309187438327526</v>
      </c>
      <c r="R10" s="1">
        <f t="shared" si="12"/>
        <v>-35.420878353324682</v>
      </c>
      <c r="S10">
        <f t="shared" si="13"/>
        <v>0.82248234830964018</v>
      </c>
      <c r="T10">
        <f t="shared" si="14"/>
        <v>5.5737465991970492</v>
      </c>
    </row>
    <row r="11" spans="1:23" x14ac:dyDescent="0.25">
      <c r="A11">
        <v>1.26</v>
      </c>
      <c r="B11">
        <v>3.33</v>
      </c>
      <c r="C11">
        <v>-41.08</v>
      </c>
      <c r="D11">
        <v>3.05</v>
      </c>
      <c r="E11">
        <v>-40.659999999999997</v>
      </c>
      <c r="F11">
        <f t="shared" si="5"/>
        <v>-2.17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1+0.549694297062984i</v>
      </c>
      <c r="N11">
        <f t="shared" si="10"/>
        <v>-1.1466562458825309</v>
      </c>
      <c r="O11">
        <f t="shared" si="11"/>
        <v>-28.797344415465602</v>
      </c>
      <c r="P11" s="1">
        <f t="shared" si="3"/>
        <v>-0.54144511639862802</v>
      </c>
      <c r="Q11">
        <f t="shared" si="4"/>
        <v>-1.2834702512519782</v>
      </c>
      <c r="R11" s="1">
        <f t="shared" si="12"/>
        <v>-43.701636920294824</v>
      </c>
      <c r="S11">
        <f t="shared" si="13"/>
        <v>0.78593499541523049</v>
      </c>
      <c r="T11">
        <f t="shared" si="14"/>
        <v>9.2515551549006023</v>
      </c>
    </row>
    <row r="12" spans="1:23" x14ac:dyDescent="0.25">
      <c r="A12">
        <v>1.58</v>
      </c>
      <c r="B12">
        <v>2.77</v>
      </c>
      <c r="C12">
        <v>-50.22</v>
      </c>
      <c r="D12">
        <v>2.6</v>
      </c>
      <c r="E12">
        <v>-49.61</v>
      </c>
      <c r="F12">
        <f t="shared" si="5"/>
        <v>-2.6199999999999997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1+0.689299197904377i</v>
      </c>
      <c r="N12">
        <f t="shared" si="10"/>
        <v>-1.6883129178313536</v>
      </c>
      <c r="O12">
        <f t="shared" si="11"/>
        <v>-34.578464551498215</v>
      </c>
      <c r="P12" s="1">
        <f t="shared" si="3"/>
        <v>-0.67895498723002556</v>
      </c>
      <c r="Q12">
        <f t="shared" si="4"/>
        <v>-1.902485154917277</v>
      </c>
      <c r="R12" s="1">
        <f t="shared" si="12"/>
        <v>-53.214441440455225</v>
      </c>
      <c r="S12">
        <f t="shared" si="13"/>
        <v>0.51482755291408355</v>
      </c>
      <c r="T12">
        <f t="shared" si="14"/>
        <v>12.991998097670942</v>
      </c>
    </row>
    <row r="13" spans="1:23" x14ac:dyDescent="0.25">
      <c r="A13">
        <v>1.99</v>
      </c>
      <c r="B13">
        <v>2.0699999999999998</v>
      </c>
      <c r="C13">
        <v>-60.49</v>
      </c>
      <c r="D13">
        <v>1.89</v>
      </c>
      <c r="E13">
        <v>-60.72</v>
      </c>
      <c r="F13">
        <f t="shared" si="5"/>
        <v>-3.33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1+0.868167977107411i</v>
      </c>
      <c r="N13">
        <f t="shared" si="10"/>
        <v>-2.4395917425132847</v>
      </c>
      <c r="O13">
        <f t="shared" si="11"/>
        <v>-40.963469119250476</v>
      </c>
      <c r="P13" s="1">
        <f t="shared" si="3"/>
        <v>-0.85513950923275361</v>
      </c>
      <c r="Q13">
        <f t="shared" si="4"/>
        <v>-2.7769255141191982</v>
      </c>
      <c r="R13" s="1">
        <f t="shared" si="12"/>
        <v>-64.328268225785877</v>
      </c>
      <c r="S13">
        <f t="shared" si="13"/>
        <v>0.30589138693231332</v>
      </c>
      <c r="T13">
        <f t="shared" si="14"/>
        <v>13.019599589215966</v>
      </c>
    </row>
    <row r="14" spans="1:23" x14ac:dyDescent="0.25">
      <c r="A14">
        <v>2.5099999999999998</v>
      </c>
      <c r="B14">
        <v>1.08</v>
      </c>
      <c r="C14">
        <v>-72.88</v>
      </c>
      <c r="D14">
        <v>0.84</v>
      </c>
      <c r="E14">
        <v>-73.92</v>
      </c>
      <c r="F14">
        <f t="shared" si="5"/>
        <v>-4.38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1+1.09502594097467i</v>
      </c>
      <c r="N14">
        <f t="shared" si="10"/>
        <v>-3.4224138651490659</v>
      </c>
      <c r="O14">
        <f t="shared" si="11"/>
        <v>-47.597035232195971</v>
      </c>
      <c r="P14" s="1">
        <f t="shared" si="3"/>
        <v>-1.0785930493337745</v>
      </c>
      <c r="Q14">
        <f t="shared" si="4"/>
        <v>-3.9530873267208841</v>
      </c>
      <c r="R14" s="1">
        <f t="shared" si="12"/>
        <v>-76.855940693935551</v>
      </c>
      <c r="S14">
        <f t="shared" si="13"/>
        <v>0.18225443060632104</v>
      </c>
      <c r="T14">
        <f t="shared" si="14"/>
        <v>8.6197477583067563</v>
      </c>
    </row>
    <row r="15" spans="1:23" x14ac:dyDescent="0.25">
      <c r="A15">
        <v>3.16</v>
      </c>
      <c r="B15">
        <v>-0.27</v>
      </c>
      <c r="C15">
        <v>-85.88</v>
      </c>
      <c r="D15">
        <v>-0.45</v>
      </c>
      <c r="E15">
        <v>-87.67</v>
      </c>
      <c r="F15">
        <f t="shared" si="5"/>
        <v>-5.67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1+1.37859839580875i</v>
      </c>
      <c r="N15">
        <f t="shared" si="10"/>
        <v>-4.6247789128884209</v>
      </c>
      <c r="O15">
        <f t="shared" si="11"/>
        <v>-54.043829379038343</v>
      </c>
      <c r="P15" s="1">
        <f t="shared" si="3"/>
        <v>-1.3579099744600511</v>
      </c>
      <c r="Q15">
        <f t="shared" si="4"/>
        <v>-5.4514954797042972</v>
      </c>
      <c r="R15" s="1">
        <f t="shared" si="12"/>
        <v>-90.474811697733287</v>
      </c>
      <c r="S15">
        <f t="shared" si="13"/>
        <v>4.7744225389655184E-2</v>
      </c>
      <c r="T15">
        <f t="shared" si="14"/>
        <v>7.8669686597414739</v>
      </c>
    </row>
    <row r="16" spans="1:23" x14ac:dyDescent="0.25">
      <c r="A16">
        <v>3.98</v>
      </c>
      <c r="B16">
        <v>-2.0099999999999998</v>
      </c>
      <c r="C16">
        <v>-100.9</v>
      </c>
      <c r="D16">
        <v>-2.0699999999999998</v>
      </c>
      <c r="E16">
        <v>-104</v>
      </c>
      <c r="F16">
        <f t="shared" si="5"/>
        <v>-7.2899999999999991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1+1.73633595421482i</v>
      </c>
      <c r="N16">
        <f t="shared" si="10"/>
        <v>-6.0367068122630467</v>
      </c>
      <c r="O16">
        <f t="shared" si="11"/>
        <v>-60.06126649956299</v>
      </c>
      <c r="P16" s="1">
        <f t="shared" si="3"/>
        <v>-1.7102790184655072</v>
      </c>
      <c r="Q16">
        <f t="shared" si="4"/>
        <v>-7.3139077819855354</v>
      </c>
      <c r="R16" s="1">
        <f t="shared" si="12"/>
        <v>-105.17665668306708</v>
      </c>
      <c r="S16">
        <f t="shared" si="13"/>
        <v>5.7158203946793039E-4</v>
      </c>
      <c r="T16">
        <f t="shared" si="14"/>
        <v>1.3845209498064222</v>
      </c>
    </row>
    <row r="17" spans="1:20" x14ac:dyDescent="0.25">
      <c r="A17">
        <v>5.01</v>
      </c>
      <c r="B17">
        <v>-4.08</v>
      </c>
      <c r="C17">
        <v>-116.85</v>
      </c>
      <c r="D17">
        <v>-4.08</v>
      </c>
      <c r="E17">
        <v>-121.93</v>
      </c>
      <c r="F17">
        <f t="shared" si="5"/>
        <v>-9.3000000000000007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1+2.18568922879806i</v>
      </c>
      <c r="N17">
        <f t="shared" si="10"/>
        <v>-7.6172021443644127</v>
      </c>
      <c r="O17">
        <f t="shared" si="11"/>
        <v>-65.414882642157522</v>
      </c>
      <c r="P17" s="1">
        <f t="shared" si="3"/>
        <v>-2.152888915204068</v>
      </c>
      <c r="Q17">
        <f t="shared" si="4"/>
        <v>-9.562355281387223</v>
      </c>
      <c r="R17" s="1">
        <f t="shared" si="12"/>
        <v>-120.78951048456797</v>
      </c>
      <c r="S17">
        <f t="shared" si="13"/>
        <v>6.88302936717686E-2</v>
      </c>
      <c r="T17">
        <f t="shared" si="14"/>
        <v>1.3007163348104029</v>
      </c>
    </row>
    <row r="18" spans="1:20" x14ac:dyDescent="0.25">
      <c r="A18">
        <v>6.31</v>
      </c>
      <c r="B18">
        <v>-6.72</v>
      </c>
      <c r="C18">
        <v>-133.34</v>
      </c>
      <c r="D18">
        <v>-6.74</v>
      </c>
      <c r="E18">
        <v>-141.51</v>
      </c>
      <c r="F18">
        <f t="shared" si="5"/>
        <v>-11.96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1+2.75283413846621i</v>
      </c>
      <c r="N18">
        <f t="shared" si="10"/>
        <v>-9.3339089181352861</v>
      </c>
      <c r="O18">
        <f t="shared" si="11"/>
        <v>-70.035840805812356</v>
      </c>
      <c r="P18" s="1">
        <f t="shared" si="3"/>
        <v>-2.7115227654566203</v>
      </c>
      <c r="Q18">
        <f t="shared" si="4"/>
        <v>-12.245052595050465</v>
      </c>
      <c r="R18" s="1">
        <f t="shared" si="12"/>
        <v>-137.25121478219137</v>
      </c>
      <c r="S18">
        <f t="shared" si="13"/>
        <v>8.1254981945003996E-2</v>
      </c>
      <c r="T18">
        <f t="shared" si="14"/>
        <v>18.137251531425235</v>
      </c>
    </row>
    <row r="19" spans="1:20" x14ac:dyDescent="0.25">
      <c r="A19">
        <v>7.94</v>
      </c>
      <c r="B19">
        <v>-10.02</v>
      </c>
      <c r="C19">
        <v>-149.25</v>
      </c>
      <c r="D19">
        <v>-9.98</v>
      </c>
      <c r="E19">
        <v>-160.4</v>
      </c>
      <c r="F19">
        <f t="shared" si="5"/>
        <v>-15.2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1+3.46394660212706i</v>
      </c>
      <c r="N19">
        <f t="shared" si="10"/>
        <v>-11.139074735033725</v>
      </c>
      <c r="O19">
        <f t="shared" si="11"/>
        <v>-73.897203020463053</v>
      </c>
      <c r="P19" s="1">
        <f t="shared" si="3"/>
        <v>-3.4119636700040523</v>
      </c>
      <c r="Q19">
        <f t="shared" si="4"/>
        <v>-15.385149854698087</v>
      </c>
      <c r="R19" s="1">
        <f t="shared" si="12"/>
        <v>-154.20831703637029</v>
      </c>
      <c r="S19">
        <f t="shared" si="13"/>
        <v>3.4280468694722885E-2</v>
      </c>
      <c r="T19">
        <f t="shared" si="14"/>
        <v>38.336937922102472</v>
      </c>
    </row>
    <row r="20" spans="1:20" x14ac:dyDescent="0.25">
      <c r="A20">
        <v>10</v>
      </c>
      <c r="B20">
        <v>-13.49</v>
      </c>
      <c r="C20">
        <v>-166.1</v>
      </c>
      <c r="D20">
        <v>-13.31</v>
      </c>
      <c r="E20">
        <v>-179.96</v>
      </c>
      <c r="F20">
        <f t="shared" si="5"/>
        <v>-18.53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1+4.36265315129353i</v>
      </c>
      <c r="N20">
        <f t="shared" si="10"/>
        <v>-13.017404090596482</v>
      </c>
      <c r="O20">
        <f t="shared" si="11"/>
        <v>-77.089779838601643</v>
      </c>
      <c r="P20" s="1">
        <f t="shared" si="3"/>
        <v>-4.2971834634811739</v>
      </c>
      <c r="Q20">
        <f t="shared" si="4"/>
        <v>-19.038004003876107</v>
      </c>
      <c r="R20" s="1">
        <f t="shared" si="12"/>
        <v>-171.38696330208282</v>
      </c>
      <c r="S20">
        <f t="shared" si="13"/>
        <v>0.25806806795415493</v>
      </c>
      <c r="T20">
        <f t="shared" si="14"/>
        <v>73.496958223834866</v>
      </c>
    </row>
    <row r="21" spans="1:20" x14ac:dyDescent="0.25">
      <c r="A21">
        <v>12.59</v>
      </c>
      <c r="B21">
        <v>-17.78</v>
      </c>
      <c r="C21">
        <v>177.84</v>
      </c>
      <c r="D21">
        <v>-17.510000000000002</v>
      </c>
      <c r="E21">
        <v>-200.37</v>
      </c>
      <c r="F21">
        <f t="shared" si="5"/>
        <v>-22.73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1+5.49258031747855i</v>
      </c>
      <c r="N21">
        <f t="shared" si="10"/>
        <v>-14.937150458209187</v>
      </c>
      <c r="O21">
        <f t="shared" si="11"/>
        <v>-79.681532015840205</v>
      </c>
      <c r="P21" s="1">
        <f t="shared" si="3"/>
        <v>-5.4101539805227974</v>
      </c>
      <c r="Q21">
        <f t="shared" si="4"/>
        <v>-23.186633571620042</v>
      </c>
      <c r="R21" s="1">
        <f t="shared" si="12"/>
        <v>-188.17277656059463</v>
      </c>
      <c r="S21">
        <f t="shared" si="13"/>
        <v>0.20851421873047607</v>
      </c>
      <c r="T21">
        <f t="shared" si="14"/>
        <v>148.77225963077993</v>
      </c>
    </row>
    <row r="22" spans="1:20" x14ac:dyDescent="0.25">
      <c r="A22">
        <v>15.85</v>
      </c>
      <c r="B22">
        <v>-23.42</v>
      </c>
      <c r="C22">
        <v>162.74</v>
      </c>
      <c r="D22">
        <v>-23.18</v>
      </c>
      <c r="E22">
        <v>-222.71</v>
      </c>
      <c r="F22">
        <f t="shared" si="5"/>
        <v>-28.4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1+6.91480524480024i</v>
      </c>
      <c r="N22">
        <f t="shared" si="10"/>
        <v>-16.885491261572593</v>
      </c>
      <c r="O22">
        <f t="shared" si="11"/>
        <v>-81.771093278479839</v>
      </c>
      <c r="P22" s="1">
        <f t="shared" si="3"/>
        <v>-6.8110357896176605</v>
      </c>
      <c r="Q22">
        <f t="shared" si="4"/>
        <v>-27.797137859149188</v>
      </c>
      <c r="R22" s="1">
        <f t="shared" si="12"/>
        <v>-204.08525884113237</v>
      </c>
      <c r="S22">
        <f t="shared" si="13"/>
        <v>0.36344276087122201</v>
      </c>
      <c r="T22">
        <f t="shared" si="14"/>
        <v>346.88098323481819</v>
      </c>
    </row>
    <row r="23" spans="1:20" x14ac:dyDescent="0.25">
      <c r="A23">
        <v>19.95</v>
      </c>
      <c r="B23">
        <v>-28.76</v>
      </c>
      <c r="C23">
        <v>161.65</v>
      </c>
      <c r="D23">
        <v>-28.8</v>
      </c>
      <c r="E23">
        <v>-236.18</v>
      </c>
      <c r="F23">
        <f t="shared" si="5"/>
        <v>-34.020000000000003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1+8.70349303683058i</v>
      </c>
      <c r="N23">
        <f t="shared" si="10"/>
        <v>-18.850828602856922</v>
      </c>
      <c r="O23">
        <f t="shared" si="11"/>
        <v>-83.445662146936684</v>
      </c>
      <c r="P23" s="1">
        <f t="shared" si="3"/>
        <v>-8.5728810096449415</v>
      </c>
      <c r="Q23">
        <f t="shared" si="4"/>
        <v>-32.795459061805474</v>
      </c>
      <c r="R23" s="1">
        <f t="shared" si="12"/>
        <v>-218.77361963942388</v>
      </c>
      <c r="S23">
        <f t="shared" si="13"/>
        <v>1.4995005093143381</v>
      </c>
      <c r="T23">
        <f t="shared" si="14"/>
        <v>302.98207725705015</v>
      </c>
    </row>
    <row r="24" spans="1:20" x14ac:dyDescent="0.25">
      <c r="A24">
        <v>25.12</v>
      </c>
      <c r="B24">
        <v>-33.57</v>
      </c>
      <c r="C24">
        <v>154.38</v>
      </c>
      <c r="D24">
        <v>-34.4</v>
      </c>
      <c r="E24">
        <v>-255.70999999999998</v>
      </c>
      <c r="F24">
        <f t="shared" si="5"/>
        <v>-39.619999999999997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1+10.9589847160493i</v>
      </c>
      <c r="N24">
        <f t="shared" si="10"/>
        <v>-20.831417977550188</v>
      </c>
      <c r="O24">
        <f t="shared" si="11"/>
        <v>-84.786237277695108</v>
      </c>
      <c r="P24" s="1">
        <f t="shared" si="3"/>
        <v>-10.79452486026471</v>
      </c>
      <c r="Q24">
        <f t="shared" si="4"/>
        <v>-38.109936618730458</v>
      </c>
      <c r="R24" s="1">
        <f t="shared" si="12"/>
        <v>-232.16683017939164</v>
      </c>
      <c r="S24">
        <f t="shared" si="13"/>
        <v>2.2802914154511935</v>
      </c>
      <c r="T24">
        <f t="shared" si="14"/>
        <v>554.28084520200343</v>
      </c>
    </row>
    <row r="26" spans="1:20" x14ac:dyDescent="0.25">
      <c r="G26">
        <v>180.04</v>
      </c>
      <c r="H26">
        <f>G26-360</f>
        <v>-179.96</v>
      </c>
      <c r="S26">
        <f>SUM(S2:S21)</f>
        <v>5.0620733409973759</v>
      </c>
      <c r="T26">
        <f>SUM(T2:T21)</f>
        <v>420.98993128607049</v>
      </c>
    </row>
    <row r="27" spans="1:20" x14ac:dyDescent="0.25">
      <c r="G27">
        <v>159.63</v>
      </c>
      <c r="H27">
        <f t="shared" ref="H27:H30" si="15">G27-360</f>
        <v>-200.37</v>
      </c>
      <c r="T27">
        <f>5*T26+S26</f>
        <v>2110.01172977135</v>
      </c>
    </row>
    <row r="28" spans="1:20" x14ac:dyDescent="0.25">
      <c r="G28">
        <v>137.29</v>
      </c>
      <c r="H28">
        <f t="shared" si="15"/>
        <v>-222.71</v>
      </c>
    </row>
    <row r="29" spans="1:20" x14ac:dyDescent="0.25">
      <c r="G29">
        <v>123.82</v>
      </c>
      <c r="H29">
        <f t="shared" si="15"/>
        <v>-236.18</v>
      </c>
    </row>
    <row r="30" spans="1:20" x14ac:dyDescent="0.25">
      <c r="G30">
        <v>104.29</v>
      </c>
      <c r="H30">
        <f t="shared" si="15"/>
        <v>-255.70999999999998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H4" zoomScale="80" zoomScaleNormal="80" workbookViewId="0">
      <selection activeCell="E21" sqref="E21:E24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1.91</v>
      </c>
      <c r="C2">
        <v>-4.2300000000000004</v>
      </c>
      <c r="D2">
        <v>1.65</v>
      </c>
      <c r="E2">
        <v>-4.3600000000000003</v>
      </c>
      <c r="F2">
        <f>D2-$D$4</f>
        <v>3.9999999999999813E-2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1+0.0462849987857193i</v>
      </c>
      <c r="N2">
        <f>20*LOG10(1/IMABS(M2))</f>
        <v>-9.2939438553252575E-3</v>
      </c>
      <c r="O2">
        <f>-ATAN2(IMREAL(M2),IMAGINARY(M2))*180/PI()</f>
        <v>-2.6500437678302262</v>
      </c>
      <c r="P2" s="1">
        <f t="shared" ref="P2:P24" si="3">-$A2*$V$5*180/PI()</f>
        <v>-6.8754935415698784E-2</v>
      </c>
      <c r="Q2">
        <f t="shared" ref="Q2:Q24" si="4">H2+K2+N2</f>
        <v>-1.1517247032003838E-2</v>
      </c>
      <c r="R2" s="1">
        <f>I2+L2+O2+P2</f>
        <v>-4.552107216016501</v>
      </c>
      <c r="S2">
        <f>(Q2-F2)^2</f>
        <v>2.654026741756489E-3</v>
      </c>
      <c r="T2">
        <f>(R2-E2)^2</f>
        <v>3.6905182445610467E-2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1.9</v>
      </c>
      <c r="C3">
        <v>-5.27</v>
      </c>
      <c r="D3">
        <v>1.68</v>
      </c>
      <c r="E3">
        <v>-5.91</v>
      </c>
      <c r="F3">
        <f t="shared" ref="F3:F24" si="5">D3-$D$4</f>
        <v>6.999999999999984E-2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1+0.0578562484821492i</v>
      </c>
      <c r="N3">
        <f t="shared" ref="N3:N24" si="10">20*LOG10(1/IMABS(M3))</f>
        <v>-1.4513060161854796E-2</v>
      </c>
      <c r="O3">
        <f t="shared" ref="O3:O24" si="11">-ATAN2(IMREAL(M3),IMAGINARY(M3))*180/PI()</f>
        <v>-3.3112275410945404</v>
      </c>
      <c r="P3" s="1">
        <f t="shared" si="3"/>
        <v>-8.5943669269623491E-2</v>
      </c>
      <c r="Q3">
        <f t="shared" si="4"/>
        <v>-1.7986721331151492E-2</v>
      </c>
      <c r="R3" s="1">
        <f t="shared" ref="R3:R24" si="12">I3+L3+O3+P3</f>
        <v>-5.6886968867143706</v>
      </c>
      <c r="S3">
        <f t="shared" ref="S3:S24" si="13">(Q3-F3)^2</f>
        <v>7.741663130605681E-3</v>
      </c>
      <c r="T3">
        <f t="shared" ref="T3:T24" si="14">(R3-E3)^2</f>
        <v>4.8975067949912195E-2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1.89</v>
      </c>
      <c r="C4">
        <v>-6.62</v>
      </c>
      <c r="D4">
        <v>1.61</v>
      </c>
      <c r="E4">
        <v>-7.45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1+0.0723203106026865i</v>
      </c>
      <c r="N4">
        <f t="shared" si="10"/>
        <v>-2.2655393747420711E-2</v>
      </c>
      <c r="O4">
        <f t="shared" si="11"/>
        <v>-4.1364470817303571</v>
      </c>
      <c r="P4" s="1">
        <f t="shared" si="3"/>
        <v>-0.10742958658702935</v>
      </c>
      <c r="Q4">
        <f t="shared" si="4"/>
        <v>-2.8082379014922849E-2</v>
      </c>
      <c r="R4" s="1">
        <f t="shared" si="12"/>
        <v>-7.108069036646679</v>
      </c>
      <c r="S4">
        <f t="shared" si="13"/>
        <v>7.8862001113777914E-4</v>
      </c>
      <c r="T4">
        <f t="shared" si="14"/>
        <v>0.11691678369973027</v>
      </c>
      <c r="U4" t="s">
        <v>16</v>
      </c>
      <c r="V4" s="2">
        <v>0.28928124241074588</v>
      </c>
      <c r="W4" t="s">
        <v>17</v>
      </c>
    </row>
    <row r="5" spans="1:23" x14ac:dyDescent="0.25">
      <c r="A5">
        <v>0.32</v>
      </c>
      <c r="B5">
        <v>1.87</v>
      </c>
      <c r="C5">
        <v>-8.33</v>
      </c>
      <c r="D5">
        <v>1.73</v>
      </c>
      <c r="E5">
        <v>-9.44</v>
      </c>
      <c r="F5">
        <f t="shared" si="5"/>
        <v>0.11999999999999988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1+0.0925699975714387i</v>
      </c>
      <c r="N5">
        <f t="shared" si="10"/>
        <v>-3.705703321972411E-2</v>
      </c>
      <c r="O5">
        <f t="shared" si="11"/>
        <v>-5.2887976081134926</v>
      </c>
      <c r="P5" s="1">
        <f t="shared" si="3"/>
        <v>-0.13750987083139757</v>
      </c>
      <c r="Q5">
        <f t="shared" si="4"/>
        <v>-4.5946833407809057E-2</v>
      </c>
      <c r="R5" s="1">
        <f t="shared" si="12"/>
        <v>-9.091986490829008</v>
      </c>
      <c r="S5">
        <f t="shared" si="13"/>
        <v>2.7538351518079093E-2</v>
      </c>
      <c r="T5">
        <f t="shared" si="14"/>
        <v>0.12111340256550779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1.84</v>
      </c>
      <c r="C6">
        <v>-10.45</v>
      </c>
      <c r="D6">
        <v>1.61</v>
      </c>
      <c r="E6">
        <v>-11.11</v>
      </c>
      <c r="F6">
        <f t="shared" si="5"/>
        <v>0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1+0.115712496964298i</v>
      </c>
      <c r="N6">
        <f t="shared" si="10"/>
        <v>-5.7763495470448192E-2</v>
      </c>
      <c r="O6">
        <f t="shared" si="11"/>
        <v>-6.6004833666876319</v>
      </c>
      <c r="P6" s="1">
        <f t="shared" si="3"/>
        <v>-0.17188733853924698</v>
      </c>
      <c r="Q6">
        <f t="shared" si="4"/>
        <v>-7.1649812797540124E-2</v>
      </c>
      <c r="R6" s="1">
        <f t="shared" si="12"/>
        <v>-11.353590790503937</v>
      </c>
      <c r="S6">
        <f t="shared" si="13"/>
        <v>5.1336956739225443E-3</v>
      </c>
      <c r="T6">
        <f t="shared" si="14"/>
        <v>5.9336473218333005E-2</v>
      </c>
    </row>
    <row r="7" spans="1:23" x14ac:dyDescent="0.25">
      <c r="A7">
        <v>0.5</v>
      </c>
      <c r="B7">
        <v>1.79</v>
      </c>
      <c r="C7">
        <v>-13.07</v>
      </c>
      <c r="D7">
        <v>1.56</v>
      </c>
      <c r="E7">
        <v>-13.87</v>
      </c>
      <c r="F7">
        <f t="shared" si="5"/>
        <v>-5.0000000000000044E-2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1+0.144640621205373i</v>
      </c>
      <c r="N7">
        <f t="shared" si="10"/>
        <v>-8.9920986159234606E-2</v>
      </c>
      <c r="O7">
        <f t="shared" si="11"/>
        <v>-8.2302193208950278</v>
      </c>
      <c r="P7" s="1">
        <f t="shared" si="3"/>
        <v>-0.2148591731740587</v>
      </c>
      <c r="Q7">
        <f t="shared" si="4"/>
        <v>-0.1116086120036334</v>
      </c>
      <c r="R7" s="1">
        <f t="shared" si="12"/>
        <v>-14.169888946292581</v>
      </c>
      <c r="S7">
        <f t="shared" si="13"/>
        <v>3.7956210730142352E-3</v>
      </c>
      <c r="T7">
        <f t="shared" si="14"/>
        <v>8.9933380108474736E-2</v>
      </c>
    </row>
    <row r="8" spans="1:23" x14ac:dyDescent="0.25">
      <c r="A8">
        <v>0.63</v>
      </c>
      <c r="B8">
        <v>1.72</v>
      </c>
      <c r="C8">
        <v>-16.329999999999998</v>
      </c>
      <c r="D8">
        <v>1.45</v>
      </c>
      <c r="E8">
        <v>-17.34</v>
      </c>
      <c r="F8">
        <f t="shared" si="5"/>
        <v>-0.16000000000000014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1+0.18224718271877i</v>
      </c>
      <c r="N8">
        <f t="shared" si="10"/>
        <v>-0.14190297178113975</v>
      </c>
      <c r="O8">
        <f t="shared" si="11"/>
        <v>-10.328638053933547</v>
      </c>
      <c r="P8" s="1">
        <f t="shared" si="3"/>
        <v>-0.27072255819931401</v>
      </c>
      <c r="Q8">
        <f t="shared" si="4"/>
        <v>-0.17630903400118336</v>
      </c>
      <c r="R8" s="1">
        <f t="shared" si="12"/>
        <v>-17.809100419614524</v>
      </c>
      <c r="S8">
        <f t="shared" si="13"/>
        <v>2.6598459005175033E-4</v>
      </c>
      <c r="T8">
        <f t="shared" si="14"/>
        <v>0.22005520368252215</v>
      </c>
    </row>
    <row r="9" spans="1:23" x14ac:dyDescent="0.25">
      <c r="A9">
        <v>0.79</v>
      </c>
      <c r="B9">
        <v>1.6</v>
      </c>
      <c r="C9">
        <v>-20.49</v>
      </c>
      <c r="D9">
        <v>1.4</v>
      </c>
      <c r="E9">
        <v>-22.06</v>
      </c>
      <c r="F9">
        <f t="shared" si="5"/>
        <v>-0.21000000000000019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1+0.228532181504489i</v>
      </c>
      <c r="N9">
        <f t="shared" si="10"/>
        <v>-0.221094241988049</v>
      </c>
      <c r="O9">
        <f t="shared" si="11"/>
        <v>-12.872864499629317</v>
      </c>
      <c r="P9" s="1">
        <f t="shared" si="3"/>
        <v>-0.33947749361501278</v>
      </c>
      <c r="Q9">
        <f t="shared" si="4"/>
        <v>-0.27513442169900737</v>
      </c>
      <c r="R9" s="1">
        <f t="shared" si="12"/>
        <v>-22.246312661838413</v>
      </c>
      <c r="S9">
        <f t="shared" si="13"/>
        <v>4.2424928900640976E-3</v>
      </c>
      <c r="T9">
        <f t="shared" si="14"/>
        <v>3.4712407961315334E-2</v>
      </c>
    </row>
    <row r="10" spans="1:23" x14ac:dyDescent="0.25">
      <c r="A10">
        <v>1</v>
      </c>
      <c r="B10">
        <v>1.41</v>
      </c>
      <c r="C10">
        <v>-25.71</v>
      </c>
      <c r="D10">
        <v>1.19</v>
      </c>
      <c r="E10">
        <v>-27.36</v>
      </c>
      <c r="F10">
        <f t="shared" si="5"/>
        <v>-0.42000000000000015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1+0.289281242410746i</v>
      </c>
      <c r="N10">
        <f t="shared" si="10"/>
        <v>-0.34902515904659859</v>
      </c>
      <c r="O10">
        <f t="shared" si="11"/>
        <v>-16.134164651928014</v>
      </c>
      <c r="P10" s="1">
        <f t="shared" si="3"/>
        <v>-0.4297183463481174</v>
      </c>
      <c r="Q10">
        <f t="shared" si="4"/>
        <v>-0.43545263469944784</v>
      </c>
      <c r="R10" s="1">
        <f t="shared" si="12"/>
        <v>-27.985069273275418</v>
      </c>
      <c r="S10">
        <f t="shared" si="13"/>
        <v>2.387839191545747E-4</v>
      </c>
      <c r="T10">
        <f t="shared" si="14"/>
        <v>0.39071159639305941</v>
      </c>
    </row>
    <row r="11" spans="1:23" x14ac:dyDescent="0.25">
      <c r="A11">
        <v>1.26</v>
      </c>
      <c r="B11">
        <v>1.1599999999999999</v>
      </c>
      <c r="C11">
        <v>-31.96</v>
      </c>
      <c r="D11">
        <v>1.02</v>
      </c>
      <c r="E11">
        <v>-34.5</v>
      </c>
      <c r="F11">
        <f t="shared" si="5"/>
        <v>-0.59000000000000008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1+0.36449436543754i</v>
      </c>
      <c r="N11">
        <f t="shared" si="10"/>
        <v>-0.54174763779528212</v>
      </c>
      <c r="O11">
        <f t="shared" si="11"/>
        <v>-20.026513134285352</v>
      </c>
      <c r="P11" s="1">
        <f t="shared" si="3"/>
        <v>-0.54144511639862802</v>
      </c>
      <c r="Q11">
        <f t="shared" si="4"/>
        <v>-0.67856164316472956</v>
      </c>
      <c r="R11" s="1">
        <f t="shared" si="12"/>
        <v>-34.930805639114574</v>
      </c>
      <c r="S11">
        <f t="shared" si="13"/>
        <v>7.8431646400368756E-3</v>
      </c>
      <c r="T11">
        <f t="shared" si="14"/>
        <v>0.18559349869291661</v>
      </c>
    </row>
    <row r="12" spans="1:23" x14ac:dyDescent="0.25">
      <c r="A12">
        <v>1.58</v>
      </c>
      <c r="B12">
        <v>0.74</v>
      </c>
      <c r="C12">
        <v>-39.53</v>
      </c>
      <c r="D12">
        <v>0.56999999999999995</v>
      </c>
      <c r="E12">
        <v>-42.28</v>
      </c>
      <c r="F12">
        <f t="shared" si="5"/>
        <v>-1.04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1+0.457064363008979i</v>
      </c>
      <c r="N12">
        <f t="shared" si="10"/>
        <v>-0.8239319117604218</v>
      </c>
      <c r="O12">
        <f t="shared" si="11"/>
        <v>-24.563451227971132</v>
      </c>
      <c r="P12" s="1">
        <f t="shared" si="3"/>
        <v>-0.67895498723002556</v>
      </c>
      <c r="Q12">
        <f t="shared" si="4"/>
        <v>-1.0381041488463452</v>
      </c>
      <c r="R12" s="1">
        <f t="shared" si="12"/>
        <v>-43.199428116928146</v>
      </c>
      <c r="S12">
        <f t="shared" si="13"/>
        <v>3.5942515968145037E-6</v>
      </c>
      <c r="T12">
        <f t="shared" si="14"/>
        <v>0.84534806219803527</v>
      </c>
    </row>
    <row r="13" spans="1:23" x14ac:dyDescent="0.25">
      <c r="A13">
        <v>1.99</v>
      </c>
      <c r="B13">
        <v>0.28000000000000003</v>
      </c>
      <c r="C13">
        <v>-48.6</v>
      </c>
      <c r="D13">
        <v>0.18</v>
      </c>
      <c r="E13">
        <v>-51.95</v>
      </c>
      <c r="F13">
        <f t="shared" si="5"/>
        <v>-1.4300000000000002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1+0.575669672397384i</v>
      </c>
      <c r="N13">
        <f t="shared" si="10"/>
        <v>-1.2430710813496479</v>
      </c>
      <c r="O13">
        <f t="shared" si="11"/>
        <v>-29.927729117907962</v>
      </c>
      <c r="P13" s="1">
        <f t="shared" si="3"/>
        <v>-0.85513950923275361</v>
      </c>
      <c r="Q13">
        <f t="shared" si="4"/>
        <v>-1.5804048529555612</v>
      </c>
      <c r="R13" s="1">
        <f t="shared" si="12"/>
        <v>-53.292528224443359</v>
      </c>
      <c r="S13">
        <f t="shared" si="13"/>
        <v>2.2621619792583942E-2</v>
      </c>
      <c r="T13">
        <f t="shared" si="14"/>
        <v>1.8023820334270302</v>
      </c>
    </row>
    <row r="14" spans="1:23" x14ac:dyDescent="0.25">
      <c r="A14">
        <v>2.5099999999999998</v>
      </c>
      <c r="B14">
        <v>-0.49</v>
      </c>
      <c r="C14">
        <v>-59.9</v>
      </c>
      <c r="D14">
        <v>-0.56999999999999995</v>
      </c>
      <c r="E14">
        <v>-64.260000000000005</v>
      </c>
      <c r="F14">
        <f t="shared" si="5"/>
        <v>-2.1800000000000002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1+0.726095918450972i</v>
      </c>
      <c r="N14">
        <f t="shared" si="10"/>
        <v>-1.8390026137739921</v>
      </c>
      <c r="O14">
        <f t="shared" si="11"/>
        <v>-35.983248327946548</v>
      </c>
      <c r="P14" s="1">
        <f t="shared" si="3"/>
        <v>-1.0785930493337745</v>
      </c>
      <c r="Q14">
        <f t="shared" si="4"/>
        <v>-2.3696760753458106</v>
      </c>
      <c r="R14" s="1">
        <f t="shared" si="12"/>
        <v>-65.242153789686128</v>
      </c>
      <c r="S14">
        <f t="shared" si="13"/>
        <v>3.5977013558589559E-2</v>
      </c>
      <c r="T14">
        <f t="shared" si="14"/>
        <v>0.96462606659481309</v>
      </c>
    </row>
    <row r="15" spans="1:23" x14ac:dyDescent="0.25">
      <c r="A15">
        <v>3.16</v>
      </c>
      <c r="B15">
        <v>-1.51</v>
      </c>
      <c r="C15">
        <v>-72.03</v>
      </c>
      <c r="D15">
        <v>-1.57</v>
      </c>
      <c r="E15">
        <v>-76.790000000000006</v>
      </c>
      <c r="F15">
        <f t="shared" si="5"/>
        <v>-3.18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1+0.914128726017957i</v>
      </c>
      <c r="N15">
        <f t="shared" si="10"/>
        <v>-2.6378546095588451</v>
      </c>
      <c r="O15">
        <f t="shared" si="11"/>
        <v>-42.431330078079725</v>
      </c>
      <c r="P15" s="1">
        <f t="shared" si="3"/>
        <v>-1.3579099744600511</v>
      </c>
      <c r="Q15">
        <f t="shared" si="4"/>
        <v>-3.4645711763747209</v>
      </c>
      <c r="R15" s="1">
        <f t="shared" si="12"/>
        <v>-78.862312396774669</v>
      </c>
      <c r="S15">
        <f t="shared" si="13"/>
        <v>8.0980754423292417E-2</v>
      </c>
      <c r="T15">
        <f t="shared" si="14"/>
        <v>4.2944786698259483</v>
      </c>
    </row>
    <row r="16" spans="1:23" x14ac:dyDescent="0.25">
      <c r="A16">
        <v>3.98</v>
      </c>
      <c r="B16">
        <v>-2.93</v>
      </c>
      <c r="C16">
        <v>-87.07</v>
      </c>
      <c r="D16">
        <v>-2.97</v>
      </c>
      <c r="E16">
        <v>-93</v>
      </c>
      <c r="F16">
        <f t="shared" si="5"/>
        <v>-4.58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1+1.15133934479477i</v>
      </c>
      <c r="N16">
        <f t="shared" si="10"/>
        <v>-3.6653171090940928</v>
      </c>
      <c r="O16">
        <f t="shared" si="11"/>
        <v>-49.023932662386429</v>
      </c>
      <c r="P16" s="1">
        <f t="shared" si="3"/>
        <v>-1.7102790184655072</v>
      </c>
      <c r="Q16">
        <f t="shared" si="4"/>
        <v>-4.9425180788165815</v>
      </c>
      <c r="R16" s="1">
        <f t="shared" si="12"/>
        <v>-94.139322845890518</v>
      </c>
      <c r="S16">
        <f t="shared" si="13"/>
        <v>0.1314193574688651</v>
      </c>
      <c r="T16">
        <f t="shared" si="14"/>
        <v>1.2980565471680701</v>
      </c>
    </row>
    <row r="17" spans="1:20" x14ac:dyDescent="0.25">
      <c r="A17">
        <v>5.01</v>
      </c>
      <c r="B17">
        <v>-4.63</v>
      </c>
      <c r="C17">
        <v>-103.93</v>
      </c>
      <c r="D17">
        <v>-4.66</v>
      </c>
      <c r="E17">
        <v>-110.76</v>
      </c>
      <c r="F17">
        <f t="shared" si="5"/>
        <v>-6.2700000000000005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1+1.44929902447784i</v>
      </c>
      <c r="N17">
        <f t="shared" si="10"/>
        <v>-4.9142720604738113</v>
      </c>
      <c r="O17">
        <f t="shared" si="11"/>
        <v>-55.39476172331095</v>
      </c>
      <c r="P17" s="1">
        <f t="shared" si="3"/>
        <v>-2.152888915204068</v>
      </c>
      <c r="Q17">
        <f t="shared" si="4"/>
        <v>-6.8594251974966216</v>
      </c>
      <c r="R17" s="1">
        <f t="shared" si="12"/>
        <v>-110.7693895657214</v>
      </c>
      <c r="S17">
        <f t="shared" si="13"/>
        <v>0.34742206344393084</v>
      </c>
      <c r="T17">
        <f t="shared" si="14"/>
        <v>8.8163944436340524E-5</v>
      </c>
    </row>
    <row r="18" spans="1:20" x14ac:dyDescent="0.25">
      <c r="A18">
        <v>6.31</v>
      </c>
      <c r="B18">
        <v>-6.89</v>
      </c>
      <c r="C18">
        <v>-121.55</v>
      </c>
      <c r="D18">
        <v>-6.95</v>
      </c>
      <c r="E18">
        <v>-129.37</v>
      </c>
      <c r="F18">
        <f t="shared" si="5"/>
        <v>-8.56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1+1.82536463961181i</v>
      </c>
      <c r="N18">
        <f t="shared" si="10"/>
        <v>-6.3668404358590873</v>
      </c>
      <c r="O18">
        <f t="shared" si="11"/>
        <v>-61.284496778593109</v>
      </c>
      <c r="P18" s="1">
        <f t="shared" si="3"/>
        <v>-2.7115227654566203</v>
      </c>
      <c r="Q18">
        <f t="shared" si="4"/>
        <v>-9.2779841127742664</v>
      </c>
      <c r="R18" s="1">
        <f t="shared" si="12"/>
        <v>-128.49987075497214</v>
      </c>
      <c r="S18">
        <f t="shared" si="13"/>
        <v>0.51550118619624974</v>
      </c>
      <c r="T18">
        <f t="shared" si="14"/>
        <v>0.75712490305276858</v>
      </c>
    </row>
    <row r="19" spans="1:20" x14ac:dyDescent="0.25">
      <c r="A19">
        <v>7.94</v>
      </c>
      <c r="B19">
        <v>-9.7899999999999991</v>
      </c>
      <c r="C19">
        <v>-138.13999999999999</v>
      </c>
      <c r="D19">
        <v>-9.73</v>
      </c>
      <c r="E19">
        <v>-147.97</v>
      </c>
      <c r="F19">
        <f t="shared" si="5"/>
        <v>-11.34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1+2.29689306474132i</v>
      </c>
      <c r="N19">
        <f t="shared" si="10"/>
        <v>-7.9766340304716916</v>
      </c>
      <c r="O19">
        <f t="shared" si="11"/>
        <v>-66.473100980372166</v>
      </c>
      <c r="P19" s="1">
        <f t="shared" si="3"/>
        <v>-3.4119636700040523</v>
      </c>
      <c r="Q19">
        <f t="shared" si="4"/>
        <v>-12.222709150136053</v>
      </c>
      <c r="R19" s="1">
        <f t="shared" si="12"/>
        <v>-146.78421499627942</v>
      </c>
      <c r="S19">
        <f t="shared" si="13"/>
        <v>0.77917544373391312</v>
      </c>
      <c r="T19">
        <f t="shared" si="14"/>
        <v>1.406086075048621</v>
      </c>
    </row>
    <row r="20" spans="1:20" x14ac:dyDescent="0.25">
      <c r="A20">
        <v>10</v>
      </c>
      <c r="B20">
        <v>-12.77</v>
      </c>
      <c r="C20">
        <v>-156.72</v>
      </c>
      <c r="D20">
        <v>-12.68</v>
      </c>
      <c r="E20">
        <v>-168.72</v>
      </c>
      <c r="F20">
        <f t="shared" si="5"/>
        <v>-14.29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1+2.89281242410746i</v>
      </c>
      <c r="N20">
        <f t="shared" si="10"/>
        <v>-9.7166374361292238</v>
      </c>
      <c r="O20">
        <f t="shared" si="11"/>
        <v>-70.930532971963572</v>
      </c>
      <c r="P20" s="1">
        <f t="shared" si="3"/>
        <v>-4.2971834634811739</v>
      </c>
      <c r="Q20">
        <f t="shared" si="4"/>
        <v>-15.737237349408849</v>
      </c>
      <c r="R20" s="1">
        <f t="shared" si="12"/>
        <v>-165.22771643544473</v>
      </c>
      <c r="S20">
        <f t="shared" si="13"/>
        <v>2.0944959455239531</v>
      </c>
      <c r="T20">
        <f t="shared" si="14"/>
        <v>12.196044495262829</v>
      </c>
    </row>
    <row r="21" spans="1:20" x14ac:dyDescent="0.25">
      <c r="A21">
        <v>12.59</v>
      </c>
      <c r="B21">
        <v>-16.68</v>
      </c>
      <c r="C21">
        <v>-174.1</v>
      </c>
      <c r="D21">
        <v>-16.8</v>
      </c>
      <c r="E21">
        <v>-189.79</v>
      </c>
      <c r="F21">
        <f t="shared" si="5"/>
        <v>-18.41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1+3.64205084195129i</v>
      </c>
      <c r="N21">
        <f t="shared" si="10"/>
        <v>-11.542575987140665</v>
      </c>
      <c r="O21">
        <f t="shared" si="11"/>
        <v>-74.646625537852785</v>
      </c>
      <c r="P21" s="1">
        <f t="shared" si="3"/>
        <v>-5.4101539805227974</v>
      </c>
      <c r="Q21">
        <f t="shared" si="4"/>
        <v>-19.792059100551519</v>
      </c>
      <c r="R21" s="1">
        <f t="shared" si="12"/>
        <v>-183.13787008260721</v>
      </c>
      <c r="S21">
        <f t="shared" si="13"/>
        <v>1.9100873574172739</v>
      </c>
      <c r="T21">
        <f t="shared" si="14"/>
        <v>44.250832437872134</v>
      </c>
    </row>
    <row r="22" spans="1:20" x14ac:dyDescent="0.25">
      <c r="A22">
        <v>15.85</v>
      </c>
      <c r="B22">
        <v>-22.07</v>
      </c>
      <c r="C22">
        <v>170.42</v>
      </c>
      <c r="D22">
        <v>-21.94</v>
      </c>
      <c r="E22">
        <v>-213.41</v>
      </c>
      <c r="F22">
        <f t="shared" si="5"/>
        <v>-23.55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1+4.58510769221032i</v>
      </c>
      <c r="N22">
        <f t="shared" si="10"/>
        <v>-13.428806702493434</v>
      </c>
      <c r="O22">
        <f t="shared" si="11"/>
        <v>-77.696602075806339</v>
      </c>
      <c r="P22" s="1">
        <f t="shared" si="3"/>
        <v>-6.8110357896176605</v>
      </c>
      <c r="Q22">
        <f t="shared" si="4"/>
        <v>-24.340453300070028</v>
      </c>
      <c r="R22" s="1">
        <f t="shared" si="12"/>
        <v>-200.01076763845887</v>
      </c>
      <c r="S22">
        <f t="shared" si="13"/>
        <v>0.62481641959159595</v>
      </c>
      <c r="T22">
        <f t="shared" si="14"/>
        <v>179.53942787857093</v>
      </c>
    </row>
    <row r="23" spans="1:20" x14ac:dyDescent="0.25">
      <c r="A23">
        <v>19.95</v>
      </c>
      <c r="B23">
        <v>-26.94</v>
      </c>
      <c r="C23">
        <v>168.24</v>
      </c>
      <c r="D23">
        <v>-27.61</v>
      </c>
      <c r="E23">
        <v>-223.52</v>
      </c>
      <c r="F23">
        <f t="shared" si="5"/>
        <v>-29.22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1+5.77116078609438i</v>
      </c>
      <c r="N23">
        <f t="shared" si="10"/>
        <v>-15.353738408223352</v>
      </c>
      <c r="O23">
        <f t="shared" si="11"/>
        <v>-80.169660450718396</v>
      </c>
      <c r="P23" s="1">
        <f t="shared" si="3"/>
        <v>-8.5728810096449415</v>
      </c>
      <c r="Q23">
        <f t="shared" si="4"/>
        <v>-29.298368867171902</v>
      </c>
      <c r="R23" s="1">
        <f t="shared" si="12"/>
        <v>-215.4976179432056</v>
      </c>
      <c r="S23">
        <f t="shared" si="13"/>
        <v>6.1416793418074371E-3</v>
      </c>
      <c r="T23">
        <f t="shared" si="14"/>
        <v>64.358613865176963</v>
      </c>
    </row>
    <row r="24" spans="1:20" x14ac:dyDescent="0.25">
      <c r="A24">
        <v>25.12</v>
      </c>
      <c r="B24">
        <v>-31.17</v>
      </c>
      <c r="C24">
        <v>161.05000000000001</v>
      </c>
      <c r="D24">
        <v>-32.909999999999997</v>
      </c>
      <c r="E24">
        <v>-232.55</v>
      </c>
      <c r="F24">
        <f t="shared" si="5"/>
        <v>-34.519999999999996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1+7.26674480935794i</v>
      </c>
      <c r="N24">
        <f t="shared" si="10"/>
        <v>-17.308273182599883</v>
      </c>
      <c r="O24">
        <f t="shared" si="11"/>
        <v>-82.164558105952466</v>
      </c>
      <c r="P24" s="1">
        <f t="shared" si="3"/>
        <v>-10.79452486026471</v>
      </c>
      <c r="Q24">
        <f t="shared" si="4"/>
        <v>-34.586791823780153</v>
      </c>
      <c r="R24" s="1">
        <f t="shared" si="12"/>
        <v>-229.545151007649</v>
      </c>
      <c r="S24">
        <f t="shared" si="13"/>
        <v>4.4611477238795791E-3</v>
      </c>
      <c r="T24">
        <f t="shared" si="14"/>
        <v>9.0291174668329077</v>
      </c>
    </row>
    <row r="26" spans="1:20" x14ac:dyDescent="0.25">
      <c r="G26">
        <v>170.21</v>
      </c>
      <c r="H26">
        <f>G26-360</f>
        <v>-189.79</v>
      </c>
      <c r="S26">
        <f>SUM(S2:S21)</f>
        <v>5.9779267399980718</v>
      </c>
      <c r="T26">
        <f>SUM(T2:T21)</f>
        <v>69.11932045111206</v>
      </c>
    </row>
    <row r="27" spans="1:20" x14ac:dyDescent="0.25">
      <c r="G27">
        <v>146.59</v>
      </c>
      <c r="H27">
        <f t="shared" ref="H27:H29" si="15">G27-360</f>
        <v>-213.41</v>
      </c>
      <c r="T27">
        <f>5*T26+S26</f>
        <v>351.57452899555835</v>
      </c>
    </row>
    <row r="28" spans="1:20" x14ac:dyDescent="0.25">
      <c r="G28">
        <v>136.47999999999999</v>
      </c>
      <c r="H28">
        <f t="shared" si="15"/>
        <v>-223.52</v>
      </c>
    </row>
    <row r="29" spans="1:20" x14ac:dyDescent="0.25">
      <c r="G29">
        <v>127.45</v>
      </c>
      <c r="H29">
        <f t="shared" si="15"/>
        <v>-232.55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Q4" zoomScale="80" zoomScaleNormal="80" workbookViewId="0">
      <selection activeCell="Y16" sqref="Y16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-5.4</v>
      </c>
      <c r="C2">
        <v>-2.76</v>
      </c>
      <c r="D2">
        <v>-6.86</v>
      </c>
      <c r="E2">
        <v>-3.13</v>
      </c>
      <c r="F2">
        <f>D2-$D$4</f>
        <v>1.9999999999999574E-2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1+0.0156353225869833i</v>
      </c>
      <c r="N2">
        <f>20*LOG10(1/IMABS(M2))</f>
        <v>-1.0615609249626924E-3</v>
      </c>
      <c r="O2">
        <f>-ATAN2(IMREAL(M2),IMAGINARY(M2))*180/PI()</f>
        <v>-0.89576500642405554</v>
      </c>
      <c r="P2" s="1">
        <f t="shared" ref="P2:P24" si="3">-$A2*$V$5*180/PI()</f>
        <v>-6.8754935415698784E-2</v>
      </c>
      <c r="Q2">
        <f t="shared" ref="Q2:Q24" si="4">H2+K2+N2</f>
        <v>-3.2848641016412733E-3</v>
      </c>
      <c r="R2" s="1">
        <f>I2+L2+O2+P2</f>
        <v>-2.7978284546103303</v>
      </c>
      <c r="S2">
        <f>(Q2-F2)^2</f>
        <v>5.4218489623188268E-4</v>
      </c>
      <c r="T2">
        <f>(R2-E2)^2</f>
        <v>0.11033793556656137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-5.42</v>
      </c>
      <c r="C3">
        <v>-3.71</v>
      </c>
      <c r="D3">
        <v>-6.84</v>
      </c>
      <c r="E3">
        <v>-5.55</v>
      </c>
      <c r="F3">
        <f t="shared" ref="F3:F24" si="5">D3-$D$4</f>
        <v>4.0000000000000036E-2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1+0.0195441532337291i</v>
      </c>
      <c r="N3">
        <f t="shared" ref="N3:N24" si="10">20*LOG10(1/IMABS(M3))</f>
        <v>-1.6585749352653581E-3</v>
      </c>
      <c r="O3">
        <f t="shared" ref="O3:O24" si="11">-ATAN2(IMREAL(M3),IMAGINARY(M3))*180/PI()</f>
        <v>-1.1196549493023764</v>
      </c>
      <c r="P3" s="1">
        <f t="shared" si="3"/>
        <v>-8.5943669269623491E-2</v>
      </c>
      <c r="Q3">
        <f t="shared" si="4"/>
        <v>-5.1322361045620535E-3</v>
      </c>
      <c r="R3" s="1">
        <f t="shared" ref="R3:R24" si="12">I3+L3+O3+P3</f>
        <v>-3.497124294922207</v>
      </c>
      <c r="S3">
        <f t="shared" ref="S3:S24" si="13">(Q3-F3)^2</f>
        <v>2.0369187357979377E-3</v>
      </c>
      <c r="T3">
        <f t="shared" ref="T3:T24" si="14">(R3-E3)^2</f>
        <v>4.2142986604986454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-5.42</v>
      </c>
      <c r="C4">
        <v>-4.66</v>
      </c>
      <c r="D4">
        <v>-6.88</v>
      </c>
      <c r="E4">
        <v>-5.86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1+0.0244301915421614i</v>
      </c>
      <c r="N4">
        <f t="shared" si="10"/>
        <v>-2.5912450570047254E-3</v>
      </c>
      <c r="O4">
        <f t="shared" si="11"/>
        <v>-1.3994684954458096</v>
      </c>
      <c r="P4" s="1">
        <f t="shared" si="3"/>
        <v>-0.10742958658702935</v>
      </c>
      <c r="Q4">
        <f t="shared" si="4"/>
        <v>-8.0182303245068635E-3</v>
      </c>
      <c r="R4" s="1">
        <f t="shared" si="12"/>
        <v>-4.3710904503621322</v>
      </c>
      <c r="S4">
        <f t="shared" si="13"/>
        <v>6.4292017536841446E-5</v>
      </c>
      <c r="T4">
        <f t="shared" si="14"/>
        <v>2.2168516470028394</v>
      </c>
      <c r="U4" t="s">
        <v>16</v>
      </c>
      <c r="V4" s="2">
        <v>9.772076616864564E-2</v>
      </c>
      <c r="W4" t="s">
        <v>17</v>
      </c>
    </row>
    <row r="5" spans="1:23" x14ac:dyDescent="0.25">
      <c r="A5">
        <v>0.32</v>
      </c>
      <c r="B5">
        <v>-5.42</v>
      </c>
      <c r="C5">
        <v>-5.86</v>
      </c>
      <c r="D5">
        <v>-6.82</v>
      </c>
      <c r="E5">
        <v>-5.0999999999999996</v>
      </c>
      <c r="F5">
        <f t="shared" si="5"/>
        <v>5.9999999999999609E-2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1+0.0312706451739666i</v>
      </c>
      <c r="N5">
        <f t="shared" si="10"/>
        <v>-4.24468770134101E-3</v>
      </c>
      <c r="O5">
        <f t="shared" si="11"/>
        <v>-1.7910923347892689</v>
      </c>
      <c r="P5" s="1">
        <f t="shared" si="3"/>
        <v>-0.13750987083139757</v>
      </c>
      <c r="Q5">
        <f t="shared" si="4"/>
        <v>-1.3134487889425957E-2</v>
      </c>
      <c r="R5" s="1">
        <f t="shared" si="12"/>
        <v>-5.5942812175047854</v>
      </c>
      <c r="S5">
        <f t="shared" si="13"/>
        <v>5.3486533188485336E-3</v>
      </c>
      <c r="T5">
        <f t="shared" si="14"/>
        <v>0.24431392197801327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-5.41</v>
      </c>
      <c r="C6">
        <v>-7.37</v>
      </c>
      <c r="D6">
        <v>-6.82</v>
      </c>
      <c r="E6">
        <v>-7.5</v>
      </c>
      <c r="F6">
        <f t="shared" si="5"/>
        <v>5.9999999999999609E-2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1+0.0390883064674583i</v>
      </c>
      <c r="N6">
        <f t="shared" si="10"/>
        <v>-6.630502655817729E-3</v>
      </c>
      <c r="O6">
        <f t="shared" si="11"/>
        <v>-2.2384554108911847</v>
      </c>
      <c r="P6" s="1">
        <f t="shared" si="3"/>
        <v>-0.17188733853924698</v>
      </c>
      <c r="Q6">
        <f t="shared" si="4"/>
        <v>-2.0516819982909659E-2</v>
      </c>
      <c r="R6" s="1">
        <f t="shared" si="12"/>
        <v>-6.9915628347074916</v>
      </c>
      <c r="S6">
        <f t="shared" si="13"/>
        <v>6.4829583001602175E-3</v>
      </c>
      <c r="T6">
        <f t="shared" si="14"/>
        <v>0.25850835105068148</v>
      </c>
    </row>
    <row r="7" spans="1:23" x14ac:dyDescent="0.25">
      <c r="A7">
        <v>0.5</v>
      </c>
      <c r="B7">
        <v>-5.41</v>
      </c>
      <c r="C7">
        <v>-9.25</v>
      </c>
      <c r="D7">
        <v>-6.64</v>
      </c>
      <c r="E7">
        <v>-10.15</v>
      </c>
      <c r="F7">
        <f t="shared" si="5"/>
        <v>0.24000000000000021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1+0.0488603830843228i</v>
      </c>
      <c r="N7">
        <f t="shared" si="10"/>
        <v>-1.0355716627726982E-2</v>
      </c>
      <c r="O7">
        <f t="shared" si="11"/>
        <v>-2.7972691434086623</v>
      </c>
      <c r="P7" s="1">
        <f t="shared" si="3"/>
        <v>-0.2148591731740587</v>
      </c>
      <c r="Q7">
        <f t="shared" si="4"/>
        <v>-3.2043342472125778E-2</v>
      </c>
      <c r="R7" s="1">
        <f t="shared" si="12"/>
        <v>-8.7369387688062154</v>
      </c>
      <c r="S7">
        <f t="shared" si="13"/>
        <v>7.4007580183406418E-2</v>
      </c>
      <c r="T7">
        <f t="shared" si="14"/>
        <v>1.9967420431028953</v>
      </c>
    </row>
    <row r="8" spans="1:23" x14ac:dyDescent="0.25">
      <c r="A8">
        <v>0.63</v>
      </c>
      <c r="B8">
        <v>-5.4</v>
      </c>
      <c r="C8">
        <v>-11.62</v>
      </c>
      <c r="D8">
        <v>-6.79</v>
      </c>
      <c r="E8">
        <v>-12.76</v>
      </c>
      <c r="F8">
        <f t="shared" si="5"/>
        <v>8.9999999999999858E-2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1+0.0615640826862468i</v>
      </c>
      <c r="N8">
        <f t="shared" si="10"/>
        <v>-1.6429237812669372E-2</v>
      </c>
      <c r="O8">
        <f t="shared" si="11"/>
        <v>-3.5229158200044899</v>
      </c>
      <c r="P8" s="1">
        <f t="shared" si="3"/>
        <v>-0.27072255819931401</v>
      </c>
      <c r="Q8">
        <f t="shared" si="4"/>
        <v>-5.0835300032712985E-2</v>
      </c>
      <c r="R8" s="1">
        <f t="shared" si="12"/>
        <v>-11.003378185685465</v>
      </c>
      <c r="S8">
        <f t="shared" si="13"/>
        <v>1.9834581735304242E-2</v>
      </c>
      <c r="T8">
        <f t="shared" si="14"/>
        <v>3.0857201985256881</v>
      </c>
    </row>
    <row r="9" spans="1:23" x14ac:dyDescent="0.25">
      <c r="A9">
        <v>0.79</v>
      </c>
      <c r="B9">
        <v>-5.43</v>
      </c>
      <c r="C9">
        <v>-14.14</v>
      </c>
      <c r="D9">
        <v>-6.79</v>
      </c>
      <c r="E9">
        <v>-15.52</v>
      </c>
      <c r="F9">
        <f t="shared" si="5"/>
        <v>8.9999999999999858E-2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1+0.0771994052732301i</v>
      </c>
      <c r="N9">
        <f t="shared" si="10"/>
        <v>-2.5806034878820251E-2</v>
      </c>
      <c r="O9">
        <f t="shared" si="11"/>
        <v>-4.4144443381945404</v>
      </c>
      <c r="P9" s="1">
        <f t="shared" si="3"/>
        <v>-0.33947749361501278</v>
      </c>
      <c r="Q9">
        <f t="shared" si="4"/>
        <v>-7.9846214589778614E-2</v>
      </c>
      <c r="R9" s="1">
        <f t="shared" si="12"/>
        <v>-13.787892500403634</v>
      </c>
      <c r="S9">
        <f t="shared" si="13"/>
        <v>2.8847736610477077E-2</v>
      </c>
      <c r="T9">
        <f t="shared" si="14"/>
        <v>3.0001963901579725</v>
      </c>
    </row>
    <row r="10" spans="1:23" x14ac:dyDescent="0.25">
      <c r="A10">
        <v>1</v>
      </c>
      <c r="B10">
        <v>-5.57</v>
      </c>
      <c r="C10">
        <v>-17.559999999999999</v>
      </c>
      <c r="D10">
        <v>-7.02</v>
      </c>
      <c r="E10">
        <v>-19.010000000000002</v>
      </c>
      <c r="F10">
        <f t="shared" si="5"/>
        <v>-0.13999999999999968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1+0.0977207661686456i</v>
      </c>
      <c r="N10">
        <f t="shared" si="10"/>
        <v>-4.1275527014877439E-2</v>
      </c>
      <c r="O10">
        <f t="shared" si="11"/>
        <v>-5.581266668383174</v>
      </c>
      <c r="P10" s="1">
        <f t="shared" si="3"/>
        <v>-0.4297183463481174</v>
      </c>
      <c r="Q10">
        <f t="shared" si="4"/>
        <v>-0.12770300266772666</v>
      </c>
      <c r="R10" s="1">
        <f t="shared" si="12"/>
        <v>-17.432171289730576</v>
      </c>
      <c r="S10">
        <f t="shared" si="13"/>
        <v>1.5121614338992973E-4</v>
      </c>
      <c r="T10">
        <f t="shared" si="14"/>
        <v>2.4895434389504794</v>
      </c>
    </row>
    <row r="11" spans="1:23" x14ac:dyDescent="0.25">
      <c r="A11">
        <v>1.26</v>
      </c>
      <c r="B11">
        <v>-5.63</v>
      </c>
      <c r="C11">
        <v>-21.81</v>
      </c>
      <c r="D11">
        <v>-7.01</v>
      </c>
      <c r="E11">
        <v>-23.77</v>
      </c>
      <c r="F11">
        <f t="shared" si="5"/>
        <v>-0.12999999999999989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1+0.123128165372494i</v>
      </c>
      <c r="N11">
        <f t="shared" si="10"/>
        <v>-6.5347302698049684E-2</v>
      </c>
      <c r="O11">
        <f t="shared" si="11"/>
        <v>-7.0193938838313548</v>
      </c>
      <c r="P11" s="1">
        <f t="shared" si="3"/>
        <v>-0.54144511639862802</v>
      </c>
      <c r="Q11">
        <f t="shared" si="4"/>
        <v>-0.2021613080674971</v>
      </c>
      <c r="R11" s="1">
        <f t="shared" si="12"/>
        <v>-21.923686388660574</v>
      </c>
      <c r="S11">
        <f t="shared" si="13"/>
        <v>5.2072543820122375E-3</v>
      </c>
      <c r="T11">
        <f t="shared" si="14"/>
        <v>3.4088739514172315</v>
      </c>
    </row>
    <row r="12" spans="1:23" x14ac:dyDescent="0.25">
      <c r="A12">
        <v>1.58</v>
      </c>
      <c r="B12">
        <v>-5.72</v>
      </c>
      <c r="C12">
        <v>-26.14</v>
      </c>
      <c r="D12">
        <v>-7.19</v>
      </c>
      <c r="E12">
        <v>-28.17</v>
      </c>
      <c r="F12">
        <f t="shared" si="5"/>
        <v>-0.3100000000000005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1+0.15439881054646i</v>
      </c>
      <c r="N12">
        <f t="shared" si="10"/>
        <v>-0.10231665545514133</v>
      </c>
      <c r="O12">
        <f t="shared" si="11"/>
        <v>-8.7770924506567773</v>
      </c>
      <c r="P12" s="1">
        <f t="shared" si="3"/>
        <v>-0.67895498723002556</v>
      </c>
      <c r="Q12">
        <f t="shared" si="4"/>
        <v>-0.31648889254106471</v>
      </c>
      <c r="R12" s="1">
        <f t="shared" si="12"/>
        <v>-27.413069339613784</v>
      </c>
      <c r="S12">
        <f t="shared" si="13"/>
        <v>4.2105726409478837E-5</v>
      </c>
      <c r="T12">
        <f t="shared" si="14"/>
        <v>0.5729440246327151</v>
      </c>
    </row>
    <row r="13" spans="1:23" x14ac:dyDescent="0.25">
      <c r="A13">
        <v>1.99</v>
      </c>
      <c r="B13">
        <v>-5.73</v>
      </c>
      <c r="C13">
        <v>-33.75</v>
      </c>
      <c r="D13">
        <v>-7.13</v>
      </c>
      <c r="E13">
        <v>-35.89</v>
      </c>
      <c r="F13">
        <f t="shared" si="5"/>
        <v>-0.25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1+0.194464324675605i</v>
      </c>
      <c r="N13">
        <f t="shared" si="10"/>
        <v>-0.16120518252985944</v>
      </c>
      <c r="O13">
        <f t="shared" si="11"/>
        <v>-11.00463840389191</v>
      </c>
      <c r="P13" s="1">
        <f t="shared" si="3"/>
        <v>-0.85513950923275361</v>
      </c>
      <c r="Q13">
        <f t="shared" si="4"/>
        <v>-0.49853895413577276</v>
      </c>
      <c r="R13" s="1">
        <f t="shared" si="12"/>
        <v>-34.369437510427311</v>
      </c>
      <c r="S13">
        <f t="shared" si="13"/>
        <v>6.1771611722903755E-2</v>
      </c>
      <c r="T13">
        <f t="shared" si="14"/>
        <v>2.3121102846954966</v>
      </c>
    </row>
    <row r="14" spans="1:23" x14ac:dyDescent="0.25">
      <c r="A14">
        <v>2.5099999999999998</v>
      </c>
      <c r="B14">
        <v>-6.16</v>
      </c>
      <c r="C14">
        <v>-42.04</v>
      </c>
      <c r="D14">
        <v>-7.62</v>
      </c>
      <c r="E14">
        <v>-44.74</v>
      </c>
      <c r="F14">
        <f t="shared" si="5"/>
        <v>-0.74000000000000021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1+0.245279123083301i</v>
      </c>
      <c r="N14">
        <f t="shared" si="10"/>
        <v>-0.25372171324630993</v>
      </c>
      <c r="O14">
        <f t="shared" si="11"/>
        <v>-13.781386690616557</v>
      </c>
      <c r="P14" s="1">
        <f t="shared" si="3"/>
        <v>-1.0785930493337745</v>
      </c>
      <c r="Q14">
        <f t="shared" si="4"/>
        <v>-0.78439517481812815</v>
      </c>
      <c r="R14" s="1">
        <f t="shared" si="12"/>
        <v>-43.04029215235613</v>
      </c>
      <c r="S14">
        <f t="shared" si="13"/>
        <v>1.9709315471321408E-3</v>
      </c>
      <c r="T14">
        <f t="shared" si="14"/>
        <v>2.8890067673421629</v>
      </c>
    </row>
    <row r="15" spans="1:23" x14ac:dyDescent="0.25">
      <c r="A15">
        <v>3.16</v>
      </c>
      <c r="B15">
        <v>-6.39</v>
      </c>
      <c r="C15">
        <v>-50.59</v>
      </c>
      <c r="D15">
        <v>-7.95</v>
      </c>
      <c r="E15">
        <v>-53.78</v>
      </c>
      <c r="F15">
        <f t="shared" si="5"/>
        <v>-1.0700000000000003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1+0.30879762109292i</v>
      </c>
      <c r="N15">
        <f t="shared" si="10"/>
        <v>-0.39555279932094312</v>
      </c>
      <c r="O15">
        <f t="shared" si="11"/>
        <v>-17.160563602801389</v>
      </c>
      <c r="P15" s="1">
        <f t="shared" si="3"/>
        <v>-1.3579099744600511</v>
      </c>
      <c r="Q15">
        <f t="shared" si="4"/>
        <v>-1.2222693661368189</v>
      </c>
      <c r="R15" s="1">
        <f t="shared" si="12"/>
        <v>-53.591545921496326</v>
      </c>
      <c r="S15">
        <f t="shared" si="13"/>
        <v>2.3185959863708527E-2</v>
      </c>
      <c r="T15">
        <f t="shared" si="14"/>
        <v>3.5514939704669221E-2</v>
      </c>
    </row>
    <row r="16" spans="1:23" x14ac:dyDescent="0.25">
      <c r="A16">
        <v>3.98</v>
      </c>
      <c r="B16">
        <v>-7.23</v>
      </c>
      <c r="C16">
        <v>-62.68</v>
      </c>
      <c r="D16">
        <v>-8.8000000000000007</v>
      </c>
      <c r="E16">
        <v>-66</v>
      </c>
      <c r="F16">
        <f t="shared" si="5"/>
        <v>-1.9200000000000008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1+0.38892864935121i</v>
      </c>
      <c r="N16">
        <f t="shared" si="10"/>
        <v>-0.61175488188789884</v>
      </c>
      <c r="O16">
        <f t="shared" si="11"/>
        <v>-21.252484318530954</v>
      </c>
      <c r="P16" s="1">
        <f t="shared" si="3"/>
        <v>-1.7102790184655072</v>
      </c>
      <c r="Q16">
        <f t="shared" si="4"/>
        <v>-1.8889558516103873</v>
      </c>
      <c r="R16" s="1">
        <f t="shared" si="12"/>
        <v>-66.36787450203505</v>
      </c>
      <c r="S16">
        <f t="shared" si="13"/>
        <v>9.6373914923634607E-4</v>
      </c>
      <c r="T16">
        <f t="shared" si="14"/>
        <v>0.13533164924753635</v>
      </c>
    </row>
    <row r="17" spans="1:20" x14ac:dyDescent="0.25">
      <c r="A17">
        <v>5.01</v>
      </c>
      <c r="B17">
        <v>-8.14</v>
      </c>
      <c r="C17">
        <v>-78.83</v>
      </c>
      <c r="D17">
        <v>-9.6300000000000008</v>
      </c>
      <c r="E17">
        <v>-83.09</v>
      </c>
      <c r="F17">
        <f t="shared" si="5"/>
        <v>-2.7500000000000009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1+0.489581038504915i</v>
      </c>
      <c r="N17">
        <f t="shared" si="10"/>
        <v>-0.93312955477797321</v>
      </c>
      <c r="O17">
        <f t="shared" si="11"/>
        <v>-26.085493716357028</v>
      </c>
      <c r="P17" s="1">
        <f t="shared" si="3"/>
        <v>-2.152888915204068</v>
      </c>
      <c r="Q17">
        <f t="shared" si="4"/>
        <v>-2.8782826918007833</v>
      </c>
      <c r="R17" s="1">
        <f t="shared" si="12"/>
        <v>-81.460121558767469</v>
      </c>
      <c r="S17">
        <f t="shared" si="13"/>
        <v>1.6456449015654535E-2</v>
      </c>
      <c r="T17">
        <f t="shared" si="14"/>
        <v>2.6565037331945969</v>
      </c>
    </row>
    <row r="18" spans="1:20" x14ac:dyDescent="0.25">
      <c r="A18">
        <v>6.31</v>
      </c>
      <c r="B18">
        <v>-9.5399999999999991</v>
      </c>
      <c r="C18">
        <v>-95.26</v>
      </c>
      <c r="D18">
        <v>-11.17</v>
      </c>
      <c r="E18">
        <v>-99.92</v>
      </c>
      <c r="F18">
        <f t="shared" si="5"/>
        <v>-4.29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1+0.616618034524154i</v>
      </c>
      <c r="N18">
        <f t="shared" si="10"/>
        <v>-1.3994762414899833</v>
      </c>
      <c r="O18">
        <f t="shared" si="11"/>
        <v>-31.658732316720549</v>
      </c>
      <c r="P18" s="1">
        <f t="shared" si="3"/>
        <v>-2.7115227654566203</v>
      </c>
      <c r="Q18">
        <f t="shared" si="4"/>
        <v>-4.3106199184051626</v>
      </c>
      <c r="R18" s="1">
        <f t="shared" si="12"/>
        <v>-98.874106293099587</v>
      </c>
      <c r="S18">
        <f t="shared" si="13"/>
        <v>4.2518103503556045E-4</v>
      </c>
      <c r="T18">
        <f t="shared" si="14"/>
        <v>1.0938936461338913</v>
      </c>
    </row>
    <row r="19" spans="1:20" x14ac:dyDescent="0.25">
      <c r="A19">
        <v>7.94</v>
      </c>
      <c r="B19">
        <v>-11.54</v>
      </c>
      <c r="C19">
        <v>-110.08</v>
      </c>
      <c r="D19">
        <v>-13.01</v>
      </c>
      <c r="E19">
        <v>-114.78</v>
      </c>
      <c r="F19">
        <f t="shared" si="5"/>
        <v>-6.13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1+0.775902883379046i</v>
      </c>
      <c r="N19">
        <f t="shared" si="10"/>
        <v>-2.0466936618288938</v>
      </c>
      <c r="O19">
        <f t="shared" si="11"/>
        <v>-37.807989684377596</v>
      </c>
      <c r="P19" s="1">
        <f t="shared" si="3"/>
        <v>-3.4119636700040523</v>
      </c>
      <c r="Q19">
        <f t="shared" si="4"/>
        <v>-6.2927687814932547</v>
      </c>
      <c r="R19" s="1">
        <f t="shared" si="12"/>
        <v>-118.11910370028484</v>
      </c>
      <c r="S19">
        <f t="shared" si="13"/>
        <v>2.6493676228798925E-2</v>
      </c>
      <c r="T19">
        <f t="shared" si="14"/>
        <v>11.149613521255896</v>
      </c>
    </row>
    <row r="20" spans="1:20" x14ac:dyDescent="0.25">
      <c r="A20">
        <v>10</v>
      </c>
      <c r="B20">
        <v>-13.45</v>
      </c>
      <c r="C20">
        <v>-132.31</v>
      </c>
      <c r="D20">
        <v>-14.77</v>
      </c>
      <c r="E20">
        <v>-137.19</v>
      </c>
      <c r="F20">
        <f t="shared" si="5"/>
        <v>-7.89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1+0.977207661686456i</v>
      </c>
      <c r="N20">
        <f t="shared" si="10"/>
        <v>-2.9113228072596176</v>
      </c>
      <c r="O20">
        <f t="shared" si="11"/>
        <v>-44.339549923949988</v>
      </c>
      <c r="P20" s="1">
        <f t="shared" si="3"/>
        <v>-4.2971834634811739</v>
      </c>
      <c r="Q20">
        <f t="shared" si="4"/>
        <v>-8.9319227205392426</v>
      </c>
      <c r="R20" s="1">
        <f t="shared" si="12"/>
        <v>-138.63673338743115</v>
      </c>
      <c r="S20">
        <f t="shared" si="13"/>
        <v>1.0856029555758975</v>
      </c>
      <c r="T20">
        <f t="shared" si="14"/>
        <v>2.0930374943080161</v>
      </c>
    </row>
    <row r="21" spans="1:20" x14ac:dyDescent="0.25">
      <c r="A21">
        <v>12.59</v>
      </c>
      <c r="B21">
        <v>-16.71</v>
      </c>
      <c r="C21">
        <v>-151.88999999999999</v>
      </c>
      <c r="D21">
        <v>-17.690000000000001</v>
      </c>
      <c r="E21">
        <v>-158.94</v>
      </c>
      <c r="F21">
        <f t="shared" si="5"/>
        <v>-10.810000000000002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1+1.23030444606325i</v>
      </c>
      <c r="N21">
        <f t="shared" si="10"/>
        <v>-4.0030463891330728</v>
      </c>
      <c r="O21">
        <f t="shared" si="11"/>
        <v>-50.895549283040644</v>
      </c>
      <c r="P21" s="1">
        <f t="shared" si="3"/>
        <v>-5.4101539805227974</v>
      </c>
      <c r="Q21">
        <f t="shared" si="4"/>
        <v>-12.252529502543929</v>
      </c>
      <c r="R21" s="1">
        <f t="shared" si="12"/>
        <v>-159.38679382779506</v>
      </c>
      <c r="S21">
        <f t="shared" si="13"/>
        <v>2.0808913657096291</v>
      </c>
      <c r="T21">
        <f t="shared" si="14"/>
        <v>0.19962472455576377</v>
      </c>
    </row>
    <row r="22" spans="1:20" x14ac:dyDescent="0.25">
      <c r="A22">
        <v>15.85</v>
      </c>
      <c r="B22">
        <v>-22.29</v>
      </c>
      <c r="C22">
        <v>-165.85</v>
      </c>
      <c r="D22">
        <v>-23.15</v>
      </c>
      <c r="E22">
        <v>-180.31</v>
      </c>
      <c r="F22">
        <f t="shared" si="5"/>
        <v>-16.27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1+1.54887414377303i</v>
      </c>
      <c r="N22">
        <f t="shared" si="10"/>
        <v>-5.3135258453441843</v>
      </c>
      <c r="O22">
        <f t="shared" si="11"/>
        <v>-57.152489829727294</v>
      </c>
      <c r="P22" s="1">
        <f t="shared" si="3"/>
        <v>-6.8110357896176605</v>
      </c>
      <c r="Q22">
        <f t="shared" si="4"/>
        <v>-16.22517244292078</v>
      </c>
      <c r="R22" s="1">
        <f t="shared" si="12"/>
        <v>-179.46665539237983</v>
      </c>
      <c r="S22">
        <f t="shared" si="13"/>
        <v>2.0095098736907105E-3</v>
      </c>
      <c r="T22">
        <f t="shared" si="14"/>
        <v>0.71123012720201451</v>
      </c>
    </row>
    <row r="23" spans="1:20" x14ac:dyDescent="0.25">
      <c r="A23">
        <v>19.95</v>
      </c>
      <c r="B23">
        <v>-25.45</v>
      </c>
      <c r="C23">
        <v>-162.41</v>
      </c>
      <c r="D23">
        <v>-26.64</v>
      </c>
      <c r="E23">
        <v>-179.56</v>
      </c>
      <c r="F23">
        <f t="shared" si="5"/>
        <v>-19.760000000000002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1+1.94952928506448i</v>
      </c>
      <c r="N23">
        <f t="shared" si="10"/>
        <v>-6.8130134982482025</v>
      </c>
      <c r="O23">
        <f t="shared" si="11"/>
        <v>-62.844701407935332</v>
      </c>
      <c r="P23" s="1">
        <f t="shared" si="3"/>
        <v>-8.5728810096449415</v>
      </c>
      <c r="Q23">
        <f t="shared" si="4"/>
        <v>-20.757643957196752</v>
      </c>
      <c r="R23" s="1">
        <f t="shared" si="12"/>
        <v>-198.17265890042253</v>
      </c>
      <c r="S23">
        <f t="shared" si="13"/>
        <v>0.99529346533119145</v>
      </c>
      <c r="T23">
        <f t="shared" si="14"/>
        <v>346.43107134347804</v>
      </c>
    </row>
    <row r="24" spans="1:20" x14ac:dyDescent="0.25">
      <c r="A24">
        <v>25.12</v>
      </c>
      <c r="B24">
        <v>-28.73</v>
      </c>
      <c r="C24">
        <v>-177.06</v>
      </c>
      <c r="D24">
        <v>-29.89</v>
      </c>
      <c r="E24">
        <v>-198.99</v>
      </c>
      <c r="F24">
        <f t="shared" si="5"/>
        <v>-23.01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1+2.45474564615638i</v>
      </c>
      <c r="N24">
        <f t="shared" si="10"/>
        <v>-8.4669431081915985</v>
      </c>
      <c r="O24">
        <f t="shared" si="11"/>
        <v>-67.835286871078878</v>
      </c>
      <c r="P24" s="1">
        <f t="shared" si="3"/>
        <v>-10.79452486026471</v>
      </c>
      <c r="Q24">
        <f t="shared" si="4"/>
        <v>-25.74546174937187</v>
      </c>
      <c r="R24" s="1">
        <f t="shared" si="12"/>
        <v>-215.21587977277542</v>
      </c>
      <c r="S24">
        <f t="shared" si="13"/>
        <v>7.4827509822766034</v>
      </c>
      <c r="T24">
        <f t="shared" si="14"/>
        <v>263.27917440056234</v>
      </c>
    </row>
    <row r="26" spans="1:20" x14ac:dyDescent="0.25">
      <c r="G26">
        <v>179.69</v>
      </c>
      <c r="H26">
        <f>G26-360</f>
        <v>-180.31</v>
      </c>
      <c r="S26">
        <f>SUM(S2:S21)</f>
        <v>3.4403273518975714</v>
      </c>
      <c r="T26">
        <f>SUM(T2:T21)</f>
        <v>44.162967323321752</v>
      </c>
    </row>
    <row r="27" spans="1:20" x14ac:dyDescent="0.25">
      <c r="G27">
        <v>180.44</v>
      </c>
      <c r="H27">
        <f t="shared" ref="H27:H28" si="15">G27-360</f>
        <v>-179.56</v>
      </c>
      <c r="T27">
        <f>5*T26+S26</f>
        <v>224.25516396850634</v>
      </c>
    </row>
    <row r="28" spans="1:20" x14ac:dyDescent="0.25">
      <c r="G28">
        <v>161.01</v>
      </c>
      <c r="H28">
        <f t="shared" si="15"/>
        <v>-198.99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Q4" zoomScale="80" zoomScaleNormal="80" workbookViewId="0">
      <selection activeCell="X13" sqref="X13"/>
    </sheetView>
  </sheetViews>
  <sheetFormatPr defaultRowHeight="15" x14ac:dyDescent="0.25"/>
  <sheetData>
    <row r="1" spans="1:2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23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</row>
    <row r="2" spans="1:23" x14ac:dyDescent="0.25">
      <c r="A2">
        <v>0.16</v>
      </c>
      <c r="B2">
        <v>-11.03</v>
      </c>
      <c r="C2">
        <v>-2.82</v>
      </c>
      <c r="D2">
        <v>-8.0399999999999991</v>
      </c>
      <c r="E2">
        <v>-1.34</v>
      </c>
      <c r="F2">
        <f>D2-$D$4</f>
        <v>0.10000000000000142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1+0.00694082498426401i</v>
      </c>
      <c r="N2">
        <f>20*LOG10(1/IMABS(M2))</f>
        <v>-2.0921655068607955E-4</v>
      </c>
      <c r="O2">
        <f>-ATAN2(IMREAL(M2),IMAGINARY(M2))*180/PI()</f>
        <v>-0.39767359203739988</v>
      </c>
      <c r="P2" s="1">
        <f t="shared" ref="P2:P24" si="3">-$A2*$V$5*180/PI()</f>
        <v>-6.8754935415698784E-2</v>
      </c>
      <c r="Q2">
        <f t="shared" ref="Q2:Q24" si="4">H2+K2+N2</f>
        <v>-2.4325197273646604E-3</v>
      </c>
      <c r="R2" s="1">
        <f>I2+L2+O2+P2</f>
        <v>-2.2997370402236745</v>
      </c>
      <c r="S2">
        <f>(Q2-F2)^2</f>
        <v>1.0492421097697243E-2</v>
      </c>
      <c r="T2">
        <f>(R2-E2)^2</f>
        <v>0.92109518637729892</v>
      </c>
      <c r="U2" t="s">
        <v>0</v>
      </c>
      <c r="V2">
        <v>0.1</v>
      </c>
      <c r="W2" t="s">
        <v>14</v>
      </c>
    </row>
    <row r="3" spans="1:23" x14ac:dyDescent="0.25">
      <c r="A3">
        <v>0.2</v>
      </c>
      <c r="B3">
        <v>-11.11</v>
      </c>
      <c r="C3">
        <v>-4.24</v>
      </c>
      <c r="D3">
        <v>-7.87</v>
      </c>
      <c r="E3">
        <v>-4.0999999999999996</v>
      </c>
      <c r="F3">
        <f t="shared" ref="F3:F24" si="5">D3-$D$4</f>
        <v>0.27000000000000046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1+0.00867603123033001i</v>
      </c>
      <c r="N3">
        <f t="shared" ref="N3:N24" si="10">20*LOG10(1/IMABS(M3))</f>
        <v>-3.2689643144785902E-4</v>
      </c>
      <c r="O3">
        <f t="shared" ref="O3:O24" si="11">-ATAN2(IMREAL(M3),IMAGINARY(M3))*180/PI()</f>
        <v>-0.49708750016367254</v>
      </c>
      <c r="P3" s="1">
        <f t="shared" si="3"/>
        <v>-8.5943669269623491E-2</v>
      </c>
      <c r="Q3">
        <f t="shared" si="4"/>
        <v>-3.8005576007445543E-3</v>
      </c>
      <c r="R3" s="1">
        <f t="shared" ref="R3:R24" si="12">I3+L3+O3+P3</f>
        <v>-2.8745568457835033</v>
      </c>
      <c r="S3">
        <f t="shared" ref="S3:S24" si="13">(Q3-F3)^2</f>
        <v>7.496674534247888E-2</v>
      </c>
      <c r="T3">
        <f t="shared" ref="T3:T24" si="14">(R3-E3)^2</f>
        <v>1.5017109242160755</v>
      </c>
      <c r="U3" t="s">
        <v>3</v>
      </c>
      <c r="V3">
        <v>0.1</v>
      </c>
      <c r="W3" t="s">
        <v>15</v>
      </c>
    </row>
    <row r="4" spans="1:23" x14ac:dyDescent="0.25">
      <c r="A4">
        <v>0.25</v>
      </c>
      <c r="B4">
        <v>-11.1</v>
      </c>
      <c r="C4">
        <v>-5.34</v>
      </c>
      <c r="D4">
        <v>-8.14</v>
      </c>
      <c r="E4">
        <v>-3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1+0.0108450390379125i</v>
      </c>
      <c r="N4">
        <f t="shared" si="10"/>
        <v>-5.1076486165456186E-4</v>
      </c>
      <c r="O4">
        <f t="shared" si="11"/>
        <v>-0.62135060626703231</v>
      </c>
      <c r="P4" s="1">
        <f t="shared" si="3"/>
        <v>-0.10742958658702935</v>
      </c>
      <c r="Q4">
        <f t="shared" si="4"/>
        <v>-5.9377501291566995E-3</v>
      </c>
      <c r="R4" s="1">
        <f t="shared" si="12"/>
        <v>-3.5929725611833545</v>
      </c>
      <c r="S4">
        <f t="shared" si="13"/>
        <v>3.5256876596300399E-5</v>
      </c>
      <c r="T4">
        <f t="shared" si="14"/>
        <v>0.35161645831634708</v>
      </c>
      <c r="U4" t="s">
        <v>16</v>
      </c>
      <c r="V4" s="2">
        <v>4.3380156151650036E-2</v>
      </c>
      <c r="W4" t="s">
        <v>17</v>
      </c>
    </row>
    <row r="5" spans="1:23" x14ac:dyDescent="0.25">
      <c r="A5">
        <v>0.32</v>
      </c>
      <c r="B5">
        <v>-11.08</v>
      </c>
      <c r="C5">
        <v>-6.73</v>
      </c>
      <c r="D5">
        <v>-8.0299999999999994</v>
      </c>
      <c r="E5">
        <v>-4.45</v>
      </c>
      <c r="F5">
        <f t="shared" si="5"/>
        <v>0.11000000000000121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1+0.013881649968528i</v>
      </c>
      <c r="N5">
        <f t="shared" si="10"/>
        <v>-8.3680573688835148E-4</v>
      </c>
      <c r="O5">
        <f t="shared" si="11"/>
        <v>-0.79530887310489229</v>
      </c>
      <c r="P5" s="1">
        <f t="shared" si="3"/>
        <v>-0.13750987083139757</v>
      </c>
      <c r="Q5">
        <f t="shared" si="4"/>
        <v>-9.7266059249732986E-3</v>
      </c>
      <c r="R5" s="1">
        <f t="shared" si="12"/>
        <v>-4.598497755820409</v>
      </c>
      <c r="S5">
        <f t="shared" si="13"/>
        <v>1.433446016631414E-2</v>
      </c>
      <c r="T5">
        <f t="shared" si="14"/>
        <v>2.2051583483697759E-2</v>
      </c>
      <c r="U5" t="s">
        <v>18</v>
      </c>
      <c r="V5">
        <v>7.4999999999999997E-3</v>
      </c>
      <c r="W5" t="s">
        <v>19</v>
      </c>
    </row>
    <row r="6" spans="1:23" x14ac:dyDescent="0.25">
      <c r="A6">
        <v>0.4</v>
      </c>
      <c r="B6">
        <v>-11.06</v>
      </c>
      <c r="C6">
        <v>-8.44</v>
      </c>
      <c r="D6">
        <v>-7.82</v>
      </c>
      <c r="E6">
        <v>-5.17</v>
      </c>
      <c r="F6">
        <f t="shared" si="5"/>
        <v>0.32000000000000028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1+0.01735206246066i</v>
      </c>
      <c r="N6">
        <f t="shared" si="10"/>
        <v>-1.3074381174067631E-3</v>
      </c>
      <c r="O6">
        <f t="shared" si="11"/>
        <v>-0.9941001802958912</v>
      </c>
      <c r="P6" s="1">
        <f t="shared" si="3"/>
        <v>-0.17188733853924698</v>
      </c>
      <c r="Q6">
        <f t="shared" si="4"/>
        <v>-1.5193755444498691E-2</v>
      </c>
      <c r="R6" s="1">
        <f t="shared" si="12"/>
        <v>-5.747207604112198</v>
      </c>
      <c r="S6">
        <f t="shared" si="13"/>
        <v>0.11235485368898658</v>
      </c>
      <c r="T6">
        <f t="shared" si="14"/>
        <v>0.33316861824494398</v>
      </c>
    </row>
    <row r="7" spans="1:23" x14ac:dyDescent="0.25">
      <c r="A7">
        <v>0.5</v>
      </c>
      <c r="B7">
        <v>-11.02</v>
      </c>
      <c r="C7">
        <v>-10.58</v>
      </c>
      <c r="D7">
        <v>-7.95</v>
      </c>
      <c r="E7">
        <v>-7.87</v>
      </c>
      <c r="F7">
        <f t="shared" si="5"/>
        <v>0.19000000000000039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1+0.021690078075825i</v>
      </c>
      <c r="N7">
        <f t="shared" si="10"/>
        <v>-2.0426991254273762E-3</v>
      </c>
      <c r="O7">
        <f t="shared" si="11"/>
        <v>-1.2425550982159772</v>
      </c>
      <c r="P7" s="1">
        <f t="shared" si="3"/>
        <v>-0.2148591731740587</v>
      </c>
      <c r="Q7">
        <f t="shared" si="4"/>
        <v>-2.3730324969826171E-2</v>
      </c>
      <c r="R7" s="1">
        <f t="shared" si="12"/>
        <v>-7.1822247236135306</v>
      </c>
      <c r="S7">
        <f t="shared" si="13"/>
        <v>4.5680651811707662E-2</v>
      </c>
      <c r="T7">
        <f t="shared" si="14"/>
        <v>0.47303483080848452</v>
      </c>
    </row>
    <row r="8" spans="1:23" x14ac:dyDescent="0.25">
      <c r="A8">
        <v>0.63</v>
      </c>
      <c r="B8">
        <v>-10.97</v>
      </c>
      <c r="C8">
        <v>-13.25</v>
      </c>
      <c r="D8">
        <v>-8</v>
      </c>
      <c r="E8">
        <v>-9.94</v>
      </c>
      <c r="F8">
        <f t="shared" si="5"/>
        <v>0.14000000000000057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1+0.0273294983755395i</v>
      </c>
      <c r="N8">
        <f t="shared" si="10"/>
        <v>-3.2425411405216861E-3</v>
      </c>
      <c r="O8">
        <f t="shared" si="11"/>
        <v>-1.5654752388010247</v>
      </c>
      <c r="P8" s="1">
        <f t="shared" si="3"/>
        <v>-0.27072255819931401</v>
      </c>
      <c r="Q8">
        <f t="shared" si="4"/>
        <v>-3.7648603360565296E-2</v>
      </c>
      <c r="R8" s="1">
        <f t="shared" si="12"/>
        <v>-9.0459376044820008</v>
      </c>
      <c r="S8">
        <f t="shared" si="13"/>
        <v>3.1559026275959655E-2</v>
      </c>
      <c r="T8">
        <f t="shared" si="14"/>
        <v>0.79934756707938237</v>
      </c>
    </row>
    <row r="9" spans="1:23" x14ac:dyDescent="0.25">
      <c r="A9">
        <v>0.79</v>
      </c>
      <c r="B9">
        <v>-10.99</v>
      </c>
      <c r="C9">
        <v>-15</v>
      </c>
      <c r="D9">
        <v>-7.89</v>
      </c>
      <c r="E9">
        <v>-12.31</v>
      </c>
      <c r="F9">
        <f t="shared" si="5"/>
        <v>0.25000000000000089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1+0.0342703233598035i</v>
      </c>
      <c r="N9">
        <f t="shared" si="10"/>
        <v>-5.0976006659946187E-3</v>
      </c>
      <c r="O9">
        <f t="shared" si="11"/>
        <v>-1.9627767338793476</v>
      </c>
      <c r="P9" s="1">
        <f t="shared" si="3"/>
        <v>-0.33947749361501278</v>
      </c>
      <c r="Q9">
        <f t="shared" si="4"/>
        <v>-5.9137780376952991E-2</v>
      </c>
      <c r="R9" s="1">
        <f t="shared" si="12"/>
        <v>-11.336224896088442</v>
      </c>
      <c r="S9">
        <f t="shared" si="13"/>
        <v>9.5566167256389778E-2</v>
      </c>
      <c r="T9">
        <f t="shared" si="14"/>
        <v>0.9482379529979662</v>
      </c>
    </row>
    <row r="10" spans="1:23" x14ac:dyDescent="0.25">
      <c r="A10">
        <v>1</v>
      </c>
      <c r="B10">
        <v>-11.39</v>
      </c>
      <c r="C10">
        <v>-17.559999999999999</v>
      </c>
      <c r="D10">
        <v>-7.98</v>
      </c>
      <c r="E10">
        <v>-14.99</v>
      </c>
      <c r="F10">
        <f t="shared" si="5"/>
        <v>0.16000000000000014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1+0.04338015615165i</v>
      </c>
      <c r="N10">
        <f t="shared" si="10"/>
        <v>-8.1650381334152991E-3</v>
      </c>
      <c r="O10">
        <f t="shared" si="11"/>
        <v>-2.4839425174791341</v>
      </c>
      <c r="P10" s="1">
        <f t="shared" si="3"/>
        <v>-0.4297183463481174</v>
      </c>
      <c r="Q10">
        <f t="shared" si="4"/>
        <v>-9.4592513786264543E-2</v>
      </c>
      <c r="R10" s="1">
        <f t="shared" si="12"/>
        <v>-14.334847138826538</v>
      </c>
      <c r="S10">
        <f t="shared" si="13"/>
        <v>6.4817348076009376E-2</v>
      </c>
      <c r="T10">
        <f t="shared" si="14"/>
        <v>0.42922527150377421</v>
      </c>
    </row>
    <row r="11" spans="1:23" x14ac:dyDescent="0.25">
      <c r="A11">
        <v>1.26</v>
      </c>
      <c r="B11">
        <v>-11.41</v>
      </c>
      <c r="C11">
        <v>-21.33</v>
      </c>
      <c r="D11">
        <v>-8.1</v>
      </c>
      <c r="E11">
        <v>-20.3</v>
      </c>
      <c r="F11">
        <f t="shared" si="5"/>
        <v>4.0000000000000924E-2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1+0.054658996751079i</v>
      </c>
      <c r="N11">
        <f t="shared" si="10"/>
        <v>-1.2955664089768408E-2</v>
      </c>
      <c r="O11">
        <f t="shared" si="11"/>
        <v>-3.1286166134563489</v>
      </c>
      <c r="P11" s="1">
        <f t="shared" si="3"/>
        <v>-0.54144511639862802</v>
      </c>
      <c r="Q11">
        <f t="shared" si="4"/>
        <v>-0.14976966945921585</v>
      </c>
      <c r="R11" s="1">
        <f t="shared" si="12"/>
        <v>-18.03290911828557</v>
      </c>
      <c r="S11">
        <f t="shared" si="13"/>
        <v>3.6012527446660392E-2</v>
      </c>
      <c r="T11">
        <f t="shared" si="14"/>
        <v>5.1397010659527158</v>
      </c>
    </row>
    <row r="12" spans="1:23" x14ac:dyDescent="0.25">
      <c r="A12">
        <v>1.58</v>
      </c>
      <c r="B12">
        <v>-11.31</v>
      </c>
      <c r="C12">
        <v>-22.97</v>
      </c>
      <c r="D12">
        <v>-8.0299999999999994</v>
      </c>
      <c r="E12">
        <v>-23.55</v>
      </c>
      <c r="F12">
        <f t="shared" si="5"/>
        <v>0.11000000000000121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1+0.0685406467196071i</v>
      </c>
      <c r="N12">
        <f t="shared" si="10"/>
        <v>-2.0354600347527556E-2</v>
      </c>
      <c r="O12">
        <f t="shared" si="11"/>
        <v>-3.9209574706665529</v>
      </c>
      <c r="P12" s="1">
        <f t="shared" si="3"/>
        <v>-0.67895498723002556</v>
      </c>
      <c r="Q12">
        <f t="shared" si="4"/>
        <v>-0.23452683743345093</v>
      </c>
      <c r="R12" s="1">
        <f t="shared" si="12"/>
        <v>-22.556934359623561</v>
      </c>
      <c r="S12">
        <f t="shared" si="13"/>
        <v>0.11869874171189636</v>
      </c>
      <c r="T12">
        <f t="shared" si="14"/>
        <v>0.98617936609626788</v>
      </c>
    </row>
    <row r="13" spans="1:23" x14ac:dyDescent="0.25">
      <c r="A13">
        <v>1.99</v>
      </c>
      <c r="B13">
        <v>-11.09</v>
      </c>
      <c r="C13">
        <v>-32.39</v>
      </c>
      <c r="D13">
        <v>-8.16</v>
      </c>
      <c r="E13">
        <v>-29.5</v>
      </c>
      <c r="F13">
        <f t="shared" si="5"/>
        <v>-1.9999999999999574E-2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1+0.0863265107417836i</v>
      </c>
      <c r="N13">
        <f t="shared" si="10"/>
        <v>-3.2244782320140317E-2</v>
      </c>
      <c r="O13">
        <f t="shared" si="11"/>
        <v>-4.9339127101229741</v>
      </c>
      <c r="P13" s="1">
        <f t="shared" si="3"/>
        <v>-0.85513950923275361</v>
      </c>
      <c r="Q13">
        <f t="shared" si="4"/>
        <v>-0.36957855392605365</v>
      </c>
      <c r="R13" s="1">
        <f t="shared" si="12"/>
        <v>-28.298711816658372</v>
      </c>
      <c r="S13">
        <f t="shared" si="13"/>
        <v>0.12220516536503111</v>
      </c>
      <c r="T13">
        <f t="shared" si="14"/>
        <v>1.4430932994362289</v>
      </c>
    </row>
    <row r="14" spans="1:23" x14ac:dyDescent="0.25">
      <c r="A14">
        <v>2.5099999999999998</v>
      </c>
      <c r="B14">
        <v>-11.74</v>
      </c>
      <c r="C14">
        <v>-39.11</v>
      </c>
      <c r="D14">
        <v>-8.42</v>
      </c>
      <c r="E14">
        <v>-37.11</v>
      </c>
      <c r="F14">
        <f t="shared" si="5"/>
        <v>-0.27999999999999936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1+0.108884191940642i</v>
      </c>
      <c r="N14">
        <f t="shared" si="10"/>
        <v>-5.1186113677694239E-2</v>
      </c>
      <c r="O14">
        <f t="shared" si="11"/>
        <v>-6.2141240793643622</v>
      </c>
      <c r="P14" s="1">
        <f t="shared" si="3"/>
        <v>-1.0785930493337745</v>
      </c>
      <c r="Q14">
        <f t="shared" si="4"/>
        <v>-0.58185957524951248</v>
      </c>
      <c r="R14" s="1">
        <f t="shared" si="12"/>
        <v>-35.473029541103934</v>
      </c>
      <c r="S14">
        <f t="shared" si="13"/>
        <v>9.1119203169816476E-2</v>
      </c>
      <c r="T14">
        <f t="shared" si="14"/>
        <v>2.6796722832983964</v>
      </c>
    </row>
    <row r="15" spans="1:23" x14ac:dyDescent="0.25">
      <c r="A15">
        <v>3.16</v>
      </c>
      <c r="B15">
        <v>-11.48</v>
      </c>
      <c r="C15">
        <v>-44.75</v>
      </c>
      <c r="D15">
        <v>-8.4499999999999993</v>
      </c>
      <c r="E15">
        <v>-43.56</v>
      </c>
      <c r="F15">
        <f t="shared" si="5"/>
        <v>-0.30999999999999872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1+0.137081293439214i</v>
      </c>
      <c r="N15">
        <f t="shared" si="10"/>
        <v>-8.085219541452196E-2</v>
      </c>
      <c r="O15">
        <f t="shared" si="11"/>
        <v>-7.8055302092609473</v>
      </c>
      <c r="P15" s="1">
        <f t="shared" si="3"/>
        <v>-1.3579099744600511</v>
      </c>
      <c r="Q15">
        <f t="shared" si="4"/>
        <v>-0.90756876223039784</v>
      </c>
      <c r="R15" s="1">
        <f t="shared" si="12"/>
        <v>-44.236512527955888</v>
      </c>
      <c r="S15">
        <f t="shared" si="13"/>
        <v>0.35708842559357129</v>
      </c>
      <c r="T15">
        <f t="shared" si="14"/>
        <v>0.45766920048126331</v>
      </c>
    </row>
    <row r="16" spans="1:23" x14ac:dyDescent="0.25">
      <c r="A16">
        <v>3.98</v>
      </c>
      <c r="B16">
        <v>-12.45</v>
      </c>
      <c r="C16">
        <v>-54.67</v>
      </c>
      <c r="D16">
        <v>-9.3000000000000007</v>
      </c>
      <c r="E16">
        <v>-53.25</v>
      </c>
      <c r="F16">
        <f t="shared" si="5"/>
        <v>-1.1600000000000001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1+0.172653021483567i</v>
      </c>
      <c r="N16">
        <f t="shared" si="10"/>
        <v>-0.12756710778733116</v>
      </c>
      <c r="O16">
        <f t="shared" si="11"/>
        <v>-9.7957175827639702</v>
      </c>
      <c r="P16" s="1">
        <f t="shared" si="3"/>
        <v>-1.7102790184655072</v>
      </c>
      <c r="Q16">
        <f t="shared" si="4"/>
        <v>-1.4047680775098197</v>
      </c>
      <c r="R16" s="1">
        <f t="shared" si="12"/>
        <v>-54.91110776626806</v>
      </c>
      <c r="S16">
        <f t="shared" si="13"/>
        <v>5.9911411767853029E-2</v>
      </c>
      <c r="T16">
        <f t="shared" si="14"/>
        <v>2.7592790111560639</v>
      </c>
    </row>
    <row r="17" spans="1:20" x14ac:dyDescent="0.25">
      <c r="A17">
        <v>5.01</v>
      </c>
      <c r="B17">
        <v>-13.29</v>
      </c>
      <c r="C17">
        <v>-71.86</v>
      </c>
      <c r="D17">
        <v>-9.92</v>
      </c>
      <c r="E17">
        <v>-68.239999999999995</v>
      </c>
      <c r="F17">
        <f t="shared" si="5"/>
        <v>-1.7799999999999994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1+0.217334582319767i</v>
      </c>
      <c r="N17">
        <f t="shared" si="10"/>
        <v>-0.20043866768698193</v>
      </c>
      <c r="O17">
        <f t="shared" si="11"/>
        <v>-12.261670416160429</v>
      </c>
      <c r="P17" s="1">
        <f t="shared" si="3"/>
        <v>-2.152888915204068</v>
      </c>
      <c r="Q17">
        <f t="shared" si="4"/>
        <v>-2.1455918047097922</v>
      </c>
      <c r="R17" s="1">
        <f t="shared" si="12"/>
        <v>-67.636298258570875</v>
      </c>
      <c r="S17">
        <f t="shared" si="13"/>
        <v>0.13365736767096328</v>
      </c>
      <c r="T17">
        <f t="shared" si="14"/>
        <v>0.36445579260455196</v>
      </c>
    </row>
    <row r="18" spans="1:20" x14ac:dyDescent="0.25">
      <c r="A18">
        <v>6.31</v>
      </c>
      <c r="B18">
        <v>-14.46</v>
      </c>
      <c r="C18">
        <v>-86.56</v>
      </c>
      <c r="D18">
        <v>-11.12</v>
      </c>
      <c r="E18">
        <v>-83.27</v>
      </c>
      <c r="F18">
        <f t="shared" si="5"/>
        <v>-2.9799999999999986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1+0.273728785316912i</v>
      </c>
      <c r="N18">
        <f t="shared" si="10"/>
        <v>-0.31379152590977621</v>
      </c>
      <c r="O18">
        <f t="shared" si="11"/>
        <v>-15.308514926408607</v>
      </c>
      <c r="P18" s="1">
        <f t="shared" si="3"/>
        <v>-2.7115227654566203</v>
      </c>
      <c r="Q18">
        <f t="shared" si="4"/>
        <v>-3.2249352028249554</v>
      </c>
      <c r="R18" s="1">
        <f t="shared" si="12"/>
        <v>-82.523888902787647</v>
      </c>
      <c r="S18">
        <f t="shared" si="13"/>
        <v>5.9993253582902695E-2</v>
      </c>
      <c r="T18">
        <f t="shared" si="14"/>
        <v>0.55668176938341563</v>
      </c>
    </row>
    <row r="19" spans="1:20" x14ac:dyDescent="0.25">
      <c r="A19">
        <v>7.94</v>
      </c>
      <c r="B19">
        <v>-15.96</v>
      </c>
      <c r="C19">
        <v>-95.31</v>
      </c>
      <c r="D19">
        <v>-12.36</v>
      </c>
      <c r="E19">
        <v>-95.09</v>
      </c>
      <c r="F19">
        <f t="shared" si="5"/>
        <v>-4.2199999999999989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1+0.344438439844101i</v>
      </c>
      <c r="N19">
        <f t="shared" si="10"/>
        <v>-0.48689505607685657</v>
      </c>
      <c r="O19">
        <f t="shared" si="11"/>
        <v>-19.005676645541605</v>
      </c>
      <c r="P19" s="1">
        <f t="shared" si="3"/>
        <v>-3.4119636700040523</v>
      </c>
      <c r="Q19">
        <f t="shared" si="4"/>
        <v>-4.7329701757412179</v>
      </c>
      <c r="R19" s="1">
        <f t="shared" si="12"/>
        <v>-99.316790661448849</v>
      </c>
      <c r="S19">
        <f t="shared" si="13"/>
        <v>0.26313840119997717</v>
      </c>
      <c r="T19">
        <f t="shared" si="14"/>
        <v>17.865759295711168</v>
      </c>
    </row>
    <row r="20" spans="1:20" x14ac:dyDescent="0.25">
      <c r="A20">
        <v>10</v>
      </c>
      <c r="B20">
        <v>-17</v>
      </c>
      <c r="C20">
        <v>-121.37</v>
      </c>
      <c r="D20">
        <v>-13.48</v>
      </c>
      <c r="E20">
        <v>-118.14</v>
      </c>
      <c r="F20">
        <f t="shared" si="5"/>
        <v>-5.34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1+0.4338015615165i</v>
      </c>
      <c r="N20">
        <f t="shared" si="10"/>
        <v>-0.74883624889552181</v>
      </c>
      <c r="O20">
        <f t="shared" si="11"/>
        <v>-23.451275244539602</v>
      </c>
      <c r="P20" s="1">
        <f t="shared" si="3"/>
        <v>-4.2971834634811739</v>
      </c>
      <c r="Q20">
        <f t="shared" si="4"/>
        <v>-6.7694361621751469</v>
      </c>
      <c r="R20" s="1">
        <f t="shared" si="12"/>
        <v>-117.74845870802078</v>
      </c>
      <c r="S20">
        <f t="shared" si="13"/>
        <v>2.0432877417340132</v>
      </c>
      <c r="T20">
        <f t="shared" si="14"/>
        <v>0.15330458332475927</v>
      </c>
    </row>
    <row r="21" spans="1:20" x14ac:dyDescent="0.25">
      <c r="A21">
        <v>12.59</v>
      </c>
      <c r="B21">
        <v>-19.86</v>
      </c>
      <c r="C21">
        <v>-140.41999999999999</v>
      </c>
      <c r="D21">
        <v>-16.100000000000001</v>
      </c>
      <c r="E21">
        <v>-138.74</v>
      </c>
      <c r="F21">
        <f t="shared" si="5"/>
        <v>-7.9600000000000009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1+0.546156165949274i</v>
      </c>
      <c r="N21">
        <f t="shared" si="10"/>
        <v>-1.1337056045433325</v>
      </c>
      <c r="O21">
        <f t="shared" si="11"/>
        <v>-28.641432610785618</v>
      </c>
      <c r="P21" s="1">
        <f t="shared" si="3"/>
        <v>-5.4101539805227974</v>
      </c>
      <c r="Q21">
        <f t="shared" si="4"/>
        <v>-9.3831887179541873</v>
      </c>
      <c r="R21" s="1">
        <f t="shared" si="12"/>
        <v>-137.13267715554005</v>
      </c>
      <c r="S21">
        <f t="shared" si="13"/>
        <v>2.0254661269120811</v>
      </c>
      <c r="T21">
        <f t="shared" si="14"/>
        <v>2.58348672632285</v>
      </c>
    </row>
    <row r="22" spans="1:20" x14ac:dyDescent="0.25">
      <c r="A22">
        <v>15.85</v>
      </c>
      <c r="B22">
        <v>-26.15</v>
      </c>
      <c r="C22">
        <v>-144.52000000000001</v>
      </c>
      <c r="D22">
        <v>-20.56</v>
      </c>
      <c r="E22">
        <v>-150.79</v>
      </c>
      <c r="F22">
        <f t="shared" si="5"/>
        <v>-12.419999999999998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1+0.687575475003653i</v>
      </c>
      <c r="N22">
        <f t="shared" si="10"/>
        <v>-1.6813199024058001</v>
      </c>
      <c r="O22">
        <f t="shared" si="11"/>
        <v>-34.511459346237729</v>
      </c>
      <c r="P22" s="1">
        <f t="shared" si="3"/>
        <v>-6.8110357896176605</v>
      </c>
      <c r="Q22">
        <f t="shared" si="4"/>
        <v>-12.592966499982394</v>
      </c>
      <c r="R22" s="1">
        <f t="shared" si="12"/>
        <v>-156.82562490889026</v>
      </c>
      <c r="S22">
        <f t="shared" si="13"/>
        <v>2.9917410116160077E-2</v>
      </c>
      <c r="T22">
        <f t="shared" si="14"/>
        <v>36.428768040816678</v>
      </c>
    </row>
    <row r="23" spans="1:20" x14ac:dyDescent="0.25">
      <c r="A23">
        <v>19.95</v>
      </c>
      <c r="B23">
        <v>-26.24</v>
      </c>
      <c r="C23">
        <v>-138.65</v>
      </c>
      <c r="D23">
        <v>-22.14</v>
      </c>
      <c r="E23">
        <v>-156.19999999999999</v>
      </c>
      <c r="F23">
        <f t="shared" si="5"/>
        <v>-14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1+0.865434115225418i</v>
      </c>
      <c r="N23">
        <f t="shared" si="10"/>
        <v>-2.4278390159234742</v>
      </c>
      <c r="O23">
        <f t="shared" si="11"/>
        <v>-40.874029932717015</v>
      </c>
      <c r="P23" s="1">
        <f t="shared" si="3"/>
        <v>-8.5728810096449415</v>
      </c>
      <c r="Q23">
        <f t="shared" si="4"/>
        <v>-16.372469474872023</v>
      </c>
      <c r="R23" s="1">
        <f t="shared" si="12"/>
        <v>-176.20198742520421</v>
      </c>
      <c r="S23">
        <f t="shared" si="13"/>
        <v>5.6286114091995332</v>
      </c>
      <c r="T23">
        <f t="shared" si="14"/>
        <v>400.07950095802772</v>
      </c>
    </row>
    <row r="24" spans="1:20" x14ac:dyDescent="0.25">
      <c r="A24">
        <v>25.12</v>
      </c>
      <c r="B24">
        <v>-28.54</v>
      </c>
      <c r="C24">
        <v>-158.32</v>
      </c>
      <c r="D24">
        <v>-24.99</v>
      </c>
      <c r="E24">
        <v>-180.07</v>
      </c>
      <c r="F24">
        <f t="shared" si="5"/>
        <v>-16.849999999999998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1+1.08970952252945i</v>
      </c>
      <c r="N24">
        <f t="shared" si="10"/>
        <v>-3.3994147892960953</v>
      </c>
      <c r="O24">
        <f t="shared" si="11"/>
        <v>-47.458151691110245</v>
      </c>
      <c r="P24" s="1">
        <f t="shared" si="3"/>
        <v>-10.79452486026471</v>
      </c>
      <c r="Q24">
        <f t="shared" si="4"/>
        <v>-20.677933430476365</v>
      </c>
      <c r="R24" s="1">
        <f t="shared" si="12"/>
        <v>-194.83874459280676</v>
      </c>
      <c r="S24">
        <f t="shared" si="13"/>
        <v>14.653074348158569</v>
      </c>
      <c r="T24">
        <f t="shared" si="14"/>
        <v>218.11581684755916</v>
      </c>
    </row>
    <row r="26" spans="1:20" x14ac:dyDescent="0.25">
      <c r="G26">
        <v>179.93</v>
      </c>
      <c r="H26">
        <f>G26-360</f>
        <v>-180.07</v>
      </c>
      <c r="S26">
        <f>SUM(S2:S21)</f>
        <v>5.7603852967469056</v>
      </c>
      <c r="T26">
        <f>SUM(T2:T21)</f>
        <v>40.768770786795656</v>
      </c>
    </row>
    <row r="27" spans="1:20" x14ac:dyDescent="0.25">
      <c r="G27">
        <v>149.41999999999999</v>
      </c>
      <c r="H27">
        <f t="shared" ref="H27:H29" si="15">G27-360</f>
        <v>-210.58</v>
      </c>
      <c r="T27">
        <f>5*T26+S26</f>
        <v>209.60423923072517</v>
      </c>
    </row>
    <row r="28" spans="1:20" x14ac:dyDescent="0.25">
      <c r="G28">
        <v>143.37</v>
      </c>
      <c r="H28">
        <f t="shared" si="15"/>
        <v>-216.63</v>
      </c>
    </row>
    <row r="29" spans="1:20" x14ac:dyDescent="0.25">
      <c r="G29">
        <v>129.52000000000001</v>
      </c>
      <c r="H29">
        <f t="shared" si="15"/>
        <v>-230.48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d_16_6_4</vt:lpstr>
      <vt:lpstr>d_25_6_4</vt:lpstr>
      <vt:lpstr>d_48_6_4</vt:lpstr>
      <vt:lpstr>d_62_6_4</vt:lpstr>
      <vt:lpstr>fr_16_4</vt:lpstr>
      <vt:lpstr>fr_25_4</vt:lpstr>
      <vt:lpstr>fr_48_4</vt:lpstr>
      <vt:lpstr>fr_62_4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2016-12-08T14:00:34Z</dcterms:created>
  <dcterms:modified xsi:type="dcterms:W3CDTF">2016-12-12T20:38:24Z</dcterms:modified>
</cp:coreProperties>
</file>