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4"/>
  </bookViews>
  <sheets>
    <sheet name="BattleBorn Calculator" sheetId="7" r:id="rId1"/>
    <sheet name="Cheat Sheet Chart" sheetId="6" r:id="rId2"/>
    <sheet name="Derivative High Res" sheetId="8" r:id="rId3"/>
    <sheet name="Derivative Low Res" sheetId="9" r:id="rId4"/>
    <sheet name="Cheat Sheet" sheetId="5" r:id="rId5"/>
    <sheet name="Cap Curves" sheetId="3" r:id="rId6"/>
    <sheet name="Model Build" sheetId="4" r:id="rId7"/>
  </sheets>
  <externalReferences>
    <externalReference r:id="rId8"/>
  </externalReferences>
  <definedNames>
    <definedName name="_xlnm._FilterDatabase" localSheetId="6" hidden="1">'Model Build'!$A$15:$L$28</definedName>
    <definedName name="solver_adj" localSheetId="6" hidden="1">'Model Build'!$C$9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'Model Build'!$B$10</definedName>
    <definedName name="solver_lhs2" localSheetId="6" hidden="1">'Model Build'!$B$10</definedName>
    <definedName name="solver_lhs3" localSheetId="6" hidden="1">'Model Build'!$B$10</definedName>
    <definedName name="solver_lhs4" localSheetId="6" hidden="1">'Model Build'!$B$10</definedName>
    <definedName name="solver_lhs5" localSheetId="6" hidden="1">'Model Build'!$B$12</definedName>
    <definedName name="solver_lhs6" localSheetId="6" hidden="1">'Model Build'!$B$12</definedName>
    <definedName name="solver_lhs7" localSheetId="6" hidden="1">'Model Build'!$B$12</definedName>
    <definedName name="solver_lhs8" localSheetId="6" hidden="1">'Model Build'!$B$12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2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'Model Build'!$G$29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el6" localSheetId="6" hidden="1">3</definedName>
    <definedName name="solver_rel7" localSheetId="6" hidden="1">3</definedName>
    <definedName name="solver_rel8" localSheetId="6" hidden="1">3</definedName>
    <definedName name="solver_rhs1" localSheetId="6" hidden="1">-1.5</definedName>
    <definedName name="solver_rhs2" localSheetId="6" hidden="1">-1.5</definedName>
    <definedName name="solver_rhs3" localSheetId="6" hidden="1">-1.5</definedName>
    <definedName name="solver_rhs4" localSheetId="6" hidden="1">-1.5</definedName>
    <definedName name="solver_rhs5" localSheetId="6" hidden="1">0.6851</definedName>
    <definedName name="solver_rhs6" localSheetId="6" hidden="1">0.6851</definedName>
    <definedName name="solver_rhs7" localSheetId="6" hidden="1">0.6851</definedName>
    <definedName name="solver_rhs8" localSheetId="6" hidden="1">0.6851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Y21" i="5" l="1"/>
  <c r="AB6" i="5"/>
  <c r="AA6" i="5"/>
  <c r="Z6" i="5"/>
  <c r="Y6" i="5"/>
  <c r="X6" i="5"/>
  <c r="W6" i="5"/>
  <c r="V6" i="5"/>
  <c r="U6" i="5"/>
  <c r="AB5" i="5"/>
  <c r="AA5" i="5"/>
  <c r="Z5" i="5"/>
  <c r="Y5" i="5"/>
  <c r="X5" i="5"/>
  <c r="W5" i="5"/>
  <c r="V5" i="5"/>
  <c r="U5" i="5"/>
  <c r="AB4" i="5"/>
  <c r="AA4" i="5"/>
  <c r="Z4" i="5"/>
  <c r="Y4" i="5"/>
  <c r="X4" i="5"/>
  <c r="W4" i="5"/>
  <c r="V4" i="5"/>
  <c r="U4" i="5"/>
  <c r="AB3" i="5"/>
  <c r="AA3" i="5"/>
  <c r="Z3" i="5"/>
  <c r="Y3" i="5"/>
  <c r="X3" i="5"/>
  <c r="W3" i="5"/>
  <c r="V3" i="5"/>
  <c r="U3" i="5"/>
  <c r="AB2" i="5"/>
  <c r="AB33" i="5" s="1"/>
  <c r="AA2" i="5"/>
  <c r="AA32" i="5" s="1"/>
  <c r="Z2" i="5"/>
  <c r="Y2" i="5"/>
  <c r="Y30" i="5" s="1"/>
  <c r="X2" i="5"/>
  <c r="X29" i="5" s="1"/>
  <c r="W2" i="5"/>
  <c r="V2" i="5"/>
  <c r="U2" i="5"/>
  <c r="AB1" i="5"/>
  <c r="AA1" i="5"/>
  <c r="Z1" i="5"/>
  <c r="Y1" i="5"/>
  <c r="X1" i="5"/>
  <c r="X28" i="5" s="1"/>
  <c r="W1" i="5"/>
  <c r="W27" i="5" s="1"/>
  <c r="V1" i="5"/>
  <c r="U1" i="5"/>
  <c r="X15" i="5" l="1"/>
  <c r="V28" i="5"/>
  <c r="Y15" i="5"/>
  <c r="Y22" i="5"/>
  <c r="W29" i="5"/>
  <c r="AB11" i="5"/>
  <c r="Y16" i="5"/>
  <c r="AA24" i="5"/>
  <c r="Y29" i="5"/>
  <c r="X30" i="5"/>
  <c r="V12" i="5"/>
  <c r="AA18" i="5"/>
  <c r="AB24" i="5"/>
  <c r="Y31" i="5"/>
  <c r="V13" i="5"/>
  <c r="AB18" i="5"/>
  <c r="AB25" i="5"/>
  <c r="Z32" i="5"/>
  <c r="W13" i="5"/>
  <c r="AB19" i="5"/>
  <c r="V26" i="5"/>
  <c r="AB32" i="5"/>
  <c r="AA33" i="5"/>
  <c r="W14" i="5"/>
  <c r="V20" i="5"/>
  <c r="V27" i="5"/>
  <c r="X14" i="5"/>
  <c r="X21" i="5"/>
  <c r="W28" i="5"/>
  <c r="Z17" i="5"/>
  <c r="Z23" i="5"/>
  <c r="AA23" i="5"/>
  <c r="V11" i="5"/>
  <c r="W12" i="5"/>
  <c r="X13" i="5"/>
  <c r="Y14" i="5"/>
  <c r="Z15" i="5"/>
  <c r="AA16" i="5"/>
  <c r="AB17" i="5"/>
  <c r="V19" i="5"/>
  <c r="W20" i="5"/>
  <c r="Z21" i="5"/>
  <c r="AA22" i="5"/>
  <c r="AB23" i="5"/>
  <c r="V25" i="5"/>
  <c r="W26" i="5"/>
  <c r="X27" i="5"/>
  <c r="Y28" i="5"/>
  <c r="Z29" i="5"/>
  <c r="AA30" i="5"/>
  <c r="AB31" i="5"/>
  <c r="V33" i="5"/>
  <c r="Z30" i="5"/>
  <c r="W11" i="5"/>
  <c r="X12" i="5"/>
  <c r="Y13" i="5"/>
  <c r="Z14" i="5"/>
  <c r="AA15" i="5"/>
  <c r="AB16" i="5"/>
  <c r="V18" i="5"/>
  <c r="W19" i="5"/>
  <c r="X20" i="5"/>
  <c r="AA21" i="5"/>
  <c r="AB22" i="5"/>
  <c r="V24" i="5"/>
  <c r="W25" i="5"/>
  <c r="X26" i="5"/>
  <c r="Y27" i="5"/>
  <c r="Z28" i="5"/>
  <c r="AA29" i="5"/>
  <c r="AB30" i="5"/>
  <c r="V32" i="5"/>
  <c r="W33" i="5"/>
  <c r="X11" i="5"/>
  <c r="Y12" i="5"/>
  <c r="Z13" i="5"/>
  <c r="AA14" i="5"/>
  <c r="AB15" i="5"/>
  <c r="V17" i="5"/>
  <c r="W18" i="5"/>
  <c r="X19" i="5"/>
  <c r="Y20" i="5"/>
  <c r="AB21" i="5"/>
  <c r="V23" i="5"/>
  <c r="W24" i="5"/>
  <c r="X25" i="5"/>
  <c r="Y26" i="5"/>
  <c r="Z27" i="5"/>
  <c r="AA28" i="5"/>
  <c r="AB29" i="5"/>
  <c r="V31" i="5"/>
  <c r="W32" i="5"/>
  <c r="X33" i="5"/>
  <c r="Z16" i="5"/>
  <c r="AA17" i="5"/>
  <c r="Y11" i="5"/>
  <c r="Z12" i="5"/>
  <c r="AA13" i="5"/>
  <c r="AB14" i="5"/>
  <c r="V16" i="5"/>
  <c r="W17" i="5"/>
  <c r="X18" i="5"/>
  <c r="Y19" i="5"/>
  <c r="Z20" i="5"/>
  <c r="V22" i="5"/>
  <c r="W23" i="5"/>
  <c r="X24" i="5"/>
  <c r="Y25" i="5"/>
  <c r="Z26" i="5"/>
  <c r="AA27" i="5"/>
  <c r="AB28" i="5"/>
  <c r="V30" i="5"/>
  <c r="W31" i="5"/>
  <c r="X32" i="5"/>
  <c r="Y33" i="5"/>
  <c r="Z31" i="5"/>
  <c r="Y10" i="5"/>
  <c r="Z11" i="5"/>
  <c r="AA12" i="5"/>
  <c r="AB13" i="5"/>
  <c r="V15" i="5"/>
  <c r="W16" i="5"/>
  <c r="X17" i="5"/>
  <c r="Y18" i="5"/>
  <c r="Z19" i="5"/>
  <c r="AA20" i="5"/>
  <c r="V21" i="5"/>
  <c r="W22" i="5"/>
  <c r="X23" i="5"/>
  <c r="Y24" i="5"/>
  <c r="Z25" i="5"/>
  <c r="AA26" i="5"/>
  <c r="AB27" i="5"/>
  <c r="V29" i="5"/>
  <c r="W30" i="5"/>
  <c r="X31" i="5"/>
  <c r="Y32" i="5"/>
  <c r="Z33" i="5"/>
  <c r="Z22" i="5"/>
  <c r="AA31" i="5"/>
  <c r="AA11" i="5"/>
  <c r="AB12" i="5"/>
  <c r="V14" i="5"/>
  <c r="W15" i="5"/>
  <c r="X16" i="5"/>
  <c r="Y17" i="5"/>
  <c r="Z18" i="5"/>
  <c r="AA19" i="5"/>
  <c r="AB20" i="5"/>
  <c r="W21" i="5"/>
  <c r="X22" i="5"/>
  <c r="Y23" i="5"/>
  <c r="Z24" i="5"/>
  <c r="AA25" i="5"/>
  <c r="AB26" i="5"/>
  <c r="U21" i="5"/>
  <c r="U13" i="5"/>
  <c r="U27" i="5"/>
  <c r="U14" i="5"/>
  <c r="U28" i="5"/>
  <c r="U16" i="5"/>
  <c r="U22" i="5"/>
  <c r="U30" i="5"/>
  <c r="U17" i="5"/>
  <c r="U23" i="5"/>
  <c r="U31" i="5"/>
  <c r="U29" i="5"/>
  <c r="U18" i="5"/>
  <c r="U24" i="5"/>
  <c r="U32" i="5"/>
  <c r="U11" i="5"/>
  <c r="U19" i="5"/>
  <c r="U25" i="5"/>
  <c r="U33" i="5"/>
  <c r="U15" i="5"/>
  <c r="U12" i="5"/>
  <c r="U20" i="5"/>
  <c r="U26" i="5"/>
  <c r="A34" i="5"/>
  <c r="V34" i="5" s="1"/>
  <c r="A10" i="5"/>
  <c r="U10" i="5" s="1"/>
  <c r="B14" i="5"/>
  <c r="B13" i="5"/>
  <c r="B12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S2" i="5"/>
  <c r="R2" i="5"/>
  <c r="Q2" i="5"/>
  <c r="P2" i="5"/>
  <c r="O2" i="5"/>
  <c r="N2" i="5"/>
  <c r="M2" i="5"/>
  <c r="L2" i="5"/>
  <c r="S1" i="5"/>
  <c r="R1" i="5"/>
  <c r="Q1" i="5"/>
  <c r="P1" i="5"/>
  <c r="O1" i="5"/>
  <c r="N1" i="5"/>
  <c r="M1" i="5"/>
  <c r="L1" i="5"/>
  <c r="AA34" i="5" l="1"/>
  <c r="Z34" i="5"/>
  <c r="Y34" i="5"/>
  <c r="AB34" i="5"/>
  <c r="AB10" i="5"/>
  <c r="X34" i="5"/>
  <c r="V10" i="5"/>
  <c r="Z10" i="5"/>
  <c r="X10" i="5"/>
  <c r="W10" i="5"/>
  <c r="W34" i="5"/>
  <c r="AA10" i="5"/>
  <c r="U34" i="5"/>
  <c r="M10" i="5"/>
  <c r="N10" i="5"/>
  <c r="O14" i="5"/>
  <c r="R14" i="5"/>
  <c r="P14" i="5"/>
  <c r="Q14" i="5"/>
  <c r="L14" i="5"/>
  <c r="M14" i="5"/>
  <c r="S14" i="5"/>
  <c r="N14" i="5"/>
  <c r="L34" i="5"/>
  <c r="L22" i="5"/>
  <c r="N34" i="5"/>
  <c r="N27" i="5"/>
  <c r="O34" i="5"/>
  <c r="L15" i="5"/>
  <c r="L19" i="5"/>
  <c r="L23" i="5"/>
  <c r="N28" i="5"/>
  <c r="P34" i="5"/>
  <c r="N15" i="5"/>
  <c r="N19" i="5"/>
  <c r="N23" i="5"/>
  <c r="N29" i="5"/>
  <c r="N13" i="5"/>
  <c r="N18" i="5"/>
  <c r="N22" i="5"/>
  <c r="Q34" i="5"/>
  <c r="L11" i="5"/>
  <c r="L16" i="5"/>
  <c r="L20" i="5"/>
  <c r="L24" i="5"/>
  <c r="N30" i="5"/>
  <c r="R34" i="5"/>
  <c r="N11" i="5"/>
  <c r="N16" i="5"/>
  <c r="N20" i="5"/>
  <c r="N24" i="5"/>
  <c r="N31" i="5"/>
  <c r="S34" i="5"/>
  <c r="L12" i="5"/>
  <c r="L17" i="5"/>
  <c r="L21" i="5"/>
  <c r="L25" i="5"/>
  <c r="N32" i="5"/>
  <c r="N12" i="5"/>
  <c r="N17" i="5"/>
  <c r="N21" i="5"/>
  <c r="N25" i="5"/>
  <c r="N33" i="5"/>
  <c r="M34" i="5"/>
  <c r="L13" i="5"/>
  <c r="L18" i="5"/>
  <c r="N26" i="5"/>
  <c r="L26" i="5"/>
  <c r="L27" i="5"/>
  <c r="L28" i="5"/>
  <c r="L29" i="5"/>
  <c r="L30" i="5"/>
  <c r="L31" i="5"/>
  <c r="L32" i="5"/>
  <c r="L33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O10" i="5"/>
  <c r="O11" i="5"/>
  <c r="O12" i="5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10" i="5"/>
  <c r="P11" i="5"/>
  <c r="P12" i="5"/>
  <c r="P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10" i="5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L10" i="5"/>
  <c r="H11" i="7"/>
  <c r="H4" i="7" s="1"/>
  <c r="H5" i="7"/>
  <c r="H2" i="7"/>
  <c r="F13" i="7" s="1"/>
  <c r="H7" i="7" l="1"/>
  <c r="H8" i="7"/>
  <c r="H9" i="7"/>
  <c r="H3" i="7"/>
  <c r="B11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14" i="5" l="1"/>
  <c r="C14" i="5"/>
  <c r="E14" i="5"/>
  <c r="H14" i="5"/>
  <c r="I14" i="5"/>
  <c r="J14" i="5"/>
  <c r="D14" i="5"/>
  <c r="F14" i="5"/>
  <c r="E13" i="5"/>
  <c r="F13" i="5"/>
  <c r="G13" i="5"/>
  <c r="C13" i="5"/>
  <c r="D13" i="5"/>
  <c r="H13" i="5"/>
  <c r="I13" i="5"/>
  <c r="J13" i="5"/>
  <c r="D12" i="5"/>
  <c r="F12" i="5"/>
  <c r="G12" i="5"/>
  <c r="H12" i="5"/>
  <c r="I12" i="5"/>
  <c r="J12" i="5"/>
  <c r="E12" i="5"/>
  <c r="C12" i="5"/>
  <c r="H28" i="7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4" i="5"/>
  <c r="H34" i="5"/>
  <c r="I34" i="5"/>
  <c r="J34" i="5"/>
  <c r="C34" i="5"/>
  <c r="D34" i="5"/>
  <c r="G11" i="5"/>
  <c r="E34" i="5"/>
  <c r="G34" i="5"/>
  <c r="C11" i="5"/>
  <c r="F11" i="5"/>
  <c r="H11" i="5"/>
  <c r="I11" i="5"/>
  <c r="D11" i="5"/>
  <c r="J30" i="5"/>
  <c r="J11" i="5"/>
  <c r="G30" i="5"/>
  <c r="H30" i="5"/>
  <c r="I30" i="5"/>
  <c r="C30" i="5"/>
  <c r="D30" i="5"/>
  <c r="E30" i="5"/>
  <c r="F28" i="5"/>
  <c r="H28" i="5"/>
  <c r="J28" i="5"/>
  <c r="F30" i="5"/>
  <c r="G28" i="5"/>
  <c r="I28" i="5"/>
  <c r="C28" i="5"/>
  <c r="D28" i="5"/>
  <c r="E28" i="5"/>
  <c r="J26" i="5"/>
  <c r="H26" i="5"/>
  <c r="G26" i="5"/>
  <c r="I26" i="5"/>
  <c r="C26" i="5"/>
  <c r="D26" i="5"/>
  <c r="E26" i="5"/>
  <c r="F24" i="5"/>
  <c r="J24" i="5"/>
  <c r="F26" i="5"/>
  <c r="G24" i="5"/>
  <c r="H24" i="5"/>
  <c r="I24" i="5"/>
  <c r="C24" i="5"/>
  <c r="D24" i="5"/>
  <c r="E24" i="5"/>
  <c r="H22" i="5"/>
  <c r="J22" i="5"/>
  <c r="F22" i="5"/>
  <c r="G22" i="5"/>
  <c r="C22" i="5"/>
  <c r="I22" i="5"/>
  <c r="D22" i="5"/>
  <c r="E20" i="5"/>
  <c r="H20" i="5"/>
  <c r="I20" i="5"/>
  <c r="J20" i="5"/>
  <c r="E22" i="5"/>
  <c r="G20" i="5"/>
  <c r="C20" i="5"/>
  <c r="D20" i="5"/>
  <c r="F18" i="5"/>
  <c r="I18" i="5"/>
  <c r="J18" i="5"/>
  <c r="F20" i="5"/>
  <c r="D18" i="5"/>
  <c r="G18" i="5"/>
  <c r="H18" i="5"/>
  <c r="E18" i="5"/>
  <c r="H16" i="5"/>
  <c r="J16" i="5"/>
  <c r="C16" i="5"/>
  <c r="C18" i="5"/>
  <c r="F16" i="5"/>
  <c r="G16" i="5"/>
  <c r="I16" i="5"/>
  <c r="D16" i="5"/>
  <c r="E16" i="5"/>
  <c r="E33" i="5"/>
  <c r="G32" i="5"/>
  <c r="E19" i="5"/>
  <c r="F29" i="5"/>
  <c r="H33" i="5"/>
  <c r="I33" i="5"/>
  <c r="J33" i="5"/>
  <c r="C32" i="5"/>
  <c r="D33" i="5"/>
  <c r="C33" i="5"/>
  <c r="C15" i="5"/>
  <c r="C17" i="5"/>
  <c r="C19" i="5"/>
  <c r="C21" i="5"/>
  <c r="C23" i="5"/>
  <c r="C25" i="5"/>
  <c r="C27" i="5"/>
  <c r="C29" i="5"/>
  <c r="C31" i="5"/>
  <c r="D10" i="5"/>
  <c r="D15" i="5"/>
  <c r="D17" i="5"/>
  <c r="D19" i="5"/>
  <c r="D21" i="5"/>
  <c r="D23" i="5"/>
  <c r="D25" i="5"/>
  <c r="D27" i="5"/>
  <c r="D29" i="5"/>
  <c r="D31" i="5"/>
  <c r="D32" i="5"/>
  <c r="F33" i="5"/>
  <c r="G33" i="5"/>
  <c r="E17" i="5"/>
  <c r="E25" i="5"/>
  <c r="E31" i="5"/>
  <c r="G10" i="5"/>
  <c r="G15" i="5"/>
  <c r="G17" i="5"/>
  <c r="G19" i="5"/>
  <c r="G21" i="5"/>
  <c r="G23" i="5"/>
  <c r="G25" i="5"/>
  <c r="G27" i="5"/>
  <c r="G29" i="5"/>
  <c r="G31" i="5"/>
  <c r="H10" i="5"/>
  <c r="H15" i="5"/>
  <c r="H17" i="5"/>
  <c r="H19" i="5"/>
  <c r="H21" i="5"/>
  <c r="H23" i="5"/>
  <c r="H25" i="5"/>
  <c r="H27" i="5"/>
  <c r="H29" i="5"/>
  <c r="H31" i="5"/>
  <c r="H32" i="5"/>
  <c r="E10" i="5"/>
  <c r="E15" i="5"/>
  <c r="E21" i="5"/>
  <c r="E23" i="5"/>
  <c r="E27" i="5"/>
  <c r="E29" i="5"/>
  <c r="E32" i="5"/>
  <c r="F10" i="5"/>
  <c r="F15" i="5"/>
  <c r="F19" i="5"/>
  <c r="F21" i="5"/>
  <c r="F23" i="5"/>
  <c r="F25" i="5"/>
  <c r="F27" i="5"/>
  <c r="F31" i="5"/>
  <c r="F32" i="5"/>
  <c r="I10" i="5"/>
  <c r="I15" i="5"/>
  <c r="I17" i="5"/>
  <c r="I19" i="5"/>
  <c r="I21" i="5"/>
  <c r="I23" i="5"/>
  <c r="I25" i="5"/>
  <c r="I27" i="5"/>
  <c r="I29" i="5"/>
  <c r="I31" i="5"/>
  <c r="I32" i="5"/>
  <c r="F17" i="5"/>
  <c r="J10" i="5"/>
  <c r="J15" i="5"/>
  <c r="J17" i="5"/>
  <c r="J19" i="5"/>
  <c r="J21" i="5"/>
  <c r="J23" i="5"/>
  <c r="J25" i="5"/>
  <c r="J27" i="5"/>
  <c r="J29" i="5"/>
  <c r="J31" i="5"/>
  <c r="J32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<sst xmlns="http://schemas.openxmlformats.org/spreadsheetml/2006/main" count="110" uniqueCount="63">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</sst>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Sheet'!$C$10:$C$34</c:f>
              <c:numCache>
                <c:formatCode>0.00</c:formatCode>
                <c:ptCount val="25"/>
                <c:pt idx="0">
                  <c:v>13.241428391535834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12.515513584477986</c:v>
                </c:pt>
                <c:pt idx="4">
                  <c:v>12.358733953297349</c:v>
                </c:pt>
                <c:pt idx="5">
                  <c:v>12.124128154813484</c:v>
                </c:pt>
                <c:pt idx="6">
                  <c:v>11.987230977513462</c:v>
                </c:pt>
                <c:pt idx="7">
                  <c:v>11.898031230846632</c:v>
                </c:pt>
                <c:pt idx="8">
                  <c:v>11.837070772416274</c:v>
                </c:pt>
                <c:pt idx="9">
                  <c:v>11.794069638800476</c:v>
                </c:pt>
                <c:pt idx="10">
                  <c:v>11.76252215158212</c:v>
                </c:pt>
                <c:pt idx="11">
                  <c:v>11.737704849502093</c:v>
                </c:pt>
                <c:pt idx="12">
                  <c:v>11.71574867453146</c:v>
                </c:pt>
                <c:pt idx="13">
                  <c:v>11.693106641659901</c:v>
                </c:pt>
                <c:pt idx="14">
                  <c:v>11.666164904745523</c:v>
                </c:pt>
                <c:pt idx="15">
                  <c:v>11.630866222328329</c:v>
                </c:pt>
                <c:pt idx="16">
                  <c:v>11.582234639435786</c:v>
                </c:pt>
                <c:pt idx="17">
                  <c:v>11.51364146684325</c:v>
                </c:pt>
                <c:pt idx="18">
                  <c:v>11.415490008533659</c:v>
                </c:pt>
                <c:pt idx="19">
                  <c:v>11.272522352376139</c:v>
                </c:pt>
                <c:pt idx="20">
                  <c:v>11.05737344528508</c:v>
                </c:pt>
                <c:pt idx="21">
                  <c:v>10.711230104579677</c:v>
                </c:pt>
                <c:pt idx="22">
                  <c:v>10.056259937733959</c:v>
                </c:pt>
                <c:pt idx="23">
                  <c:v>9.3778977969759758</c:v>
                </c:pt>
                <c:pt idx="24">
                  <c:v>1.9992665356091934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Sheet'!$D$10:$D$34</c:f>
              <c:numCache>
                <c:formatCode>0.00</c:formatCode>
                <c:ptCount val="25"/>
                <c:pt idx="0">
                  <c:v>13.947091285742307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13.221176478684459</c:v>
                </c:pt>
                <c:pt idx="4">
                  <c:v>13.064396847503822</c:v>
                </c:pt>
                <c:pt idx="5">
                  <c:v>12.829791049019956</c:v>
                </c:pt>
                <c:pt idx="6">
                  <c:v>12.692893871719935</c:v>
                </c:pt>
                <c:pt idx="7">
                  <c:v>12.603694125053105</c:v>
                </c:pt>
                <c:pt idx="8">
                  <c:v>12.542733666622746</c:v>
                </c:pt>
                <c:pt idx="9">
                  <c:v>12.499732533006949</c:v>
                </c:pt>
                <c:pt idx="10">
                  <c:v>12.468185045788593</c:v>
                </c:pt>
                <c:pt idx="11">
                  <c:v>12.443367743708565</c:v>
                </c:pt>
                <c:pt idx="12">
                  <c:v>12.421411568737932</c:v>
                </c:pt>
                <c:pt idx="13">
                  <c:v>12.398769535866373</c:v>
                </c:pt>
                <c:pt idx="14">
                  <c:v>12.371827798951996</c:v>
                </c:pt>
                <c:pt idx="15">
                  <c:v>12.336529116534802</c:v>
                </c:pt>
                <c:pt idx="16">
                  <c:v>12.287897533642258</c:v>
                </c:pt>
                <c:pt idx="17">
                  <c:v>12.219304361049723</c:v>
                </c:pt>
                <c:pt idx="18">
                  <c:v>12.121152902740132</c:v>
                </c:pt>
                <c:pt idx="19">
                  <c:v>11.978185246582612</c:v>
                </c:pt>
                <c:pt idx="20">
                  <c:v>11.763036339491553</c:v>
                </c:pt>
                <c:pt idx="21">
                  <c:v>11.41689299878615</c:v>
                </c:pt>
                <c:pt idx="22">
                  <c:v>10.761922831940431</c:v>
                </c:pt>
                <c:pt idx="23">
                  <c:v>10.083560691182448</c:v>
                </c:pt>
                <c:pt idx="24">
                  <c:v>2.7049294298156665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Sheet'!$E$10:$E$34</c:f>
              <c:numCache>
                <c:formatCode>0.00</c:formatCode>
                <c:ptCount val="25"/>
                <c:pt idx="0">
                  <c:v>14.063926225983369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13.338011418925522</c:v>
                </c:pt>
                <c:pt idx="4">
                  <c:v>13.181231787744885</c:v>
                </c:pt>
                <c:pt idx="5">
                  <c:v>12.946625989261019</c:v>
                </c:pt>
                <c:pt idx="6">
                  <c:v>12.809728811960998</c:v>
                </c:pt>
                <c:pt idx="7">
                  <c:v>12.720529065294167</c:v>
                </c:pt>
                <c:pt idx="8">
                  <c:v>12.659568606863809</c:v>
                </c:pt>
                <c:pt idx="9">
                  <c:v>12.616567473248011</c:v>
                </c:pt>
                <c:pt idx="10">
                  <c:v>12.585019986029655</c:v>
                </c:pt>
                <c:pt idx="11">
                  <c:v>12.560202683949628</c:v>
                </c:pt>
                <c:pt idx="12">
                  <c:v>12.538246508978995</c:v>
                </c:pt>
                <c:pt idx="13">
                  <c:v>12.515604476107436</c:v>
                </c:pt>
                <c:pt idx="14">
                  <c:v>12.488662739193058</c:v>
                </c:pt>
                <c:pt idx="15">
                  <c:v>12.453364056775865</c:v>
                </c:pt>
                <c:pt idx="16">
                  <c:v>12.404732473883321</c:v>
                </c:pt>
                <c:pt idx="17">
                  <c:v>12.336139301290785</c:v>
                </c:pt>
                <c:pt idx="18">
                  <c:v>12.237987842981195</c:v>
                </c:pt>
                <c:pt idx="19">
                  <c:v>12.095020186823675</c:v>
                </c:pt>
                <c:pt idx="20">
                  <c:v>11.879871279732615</c:v>
                </c:pt>
                <c:pt idx="21">
                  <c:v>11.533727939027212</c:v>
                </c:pt>
                <c:pt idx="22">
                  <c:v>10.878757772181494</c:v>
                </c:pt>
                <c:pt idx="23">
                  <c:v>10.200395631423511</c:v>
                </c:pt>
                <c:pt idx="24">
                  <c:v>2.8217643700567292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Sheet'!$F$10:$F$34</c:f>
              <c:numCache>
                <c:formatCode>0.00</c:formatCode>
                <c:ptCount val="25"/>
                <c:pt idx="0">
                  <c:v>13.856035896038611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13.301401868623078</c:v>
                </c:pt>
                <c:pt idx="4">
                  <c:v>13.178059751180225</c:v>
                </c:pt>
                <c:pt idx="5">
                  <c:v>12.9886162508921</c:v>
                </c:pt>
                <c:pt idx="6">
                  <c:v>12.873383746346533</c:v>
                </c:pt>
                <c:pt idx="7">
                  <c:v>12.794702350355386</c:v>
                </c:pt>
                <c:pt idx="8">
                  <c:v>12.737911799219862</c:v>
                </c:pt>
                <c:pt idx="9">
                  <c:v>12.695261124404134</c:v>
                </c:pt>
                <c:pt idx="10">
                  <c:v>12.661840767625982</c:v>
                </c:pt>
                <c:pt idx="11">
                  <c:v>12.634083010481703</c:v>
                </c:pt>
                <c:pt idx="12">
                  <c:v>12.609063540745598</c:v>
                </c:pt>
                <c:pt idx="13">
                  <c:v>12.584100726356212</c:v>
                </c:pt>
                <c:pt idx="14">
                  <c:v>12.556462833500611</c:v>
                </c:pt>
                <c:pt idx="15">
                  <c:v>12.52308457908947</c:v>
                </c:pt>
                <c:pt idx="16">
                  <c:v>12.480209321855689</c:v>
                </c:pt>
                <c:pt idx="17">
                  <c:v>12.422836510474729</c:v>
                </c:pt>
                <c:pt idx="18">
                  <c:v>12.343731583861121</c:v>
                </c:pt>
                <c:pt idx="19">
                  <c:v>12.231398604468136</c:v>
                </c:pt>
                <c:pt idx="20">
                  <c:v>12.065227966515709</c:v>
                </c:pt>
                <c:pt idx="21">
                  <c:v>11.800937109482325</c:v>
                </c:pt>
                <c:pt idx="22">
                  <c:v>11.304649783921581</c:v>
                </c:pt>
                <c:pt idx="23">
                  <c:v>10.79255350060069</c:v>
                </c:pt>
                <c:pt idx="24">
                  <c:v>5.2368234026735667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Sheet'!$G$10:$G$34</c:f>
              <c:numCache>
                <c:formatCode>0.00</c:formatCode>
                <c:ptCount val="25"/>
                <c:pt idx="0">
                  <c:v>13.648145566093856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13.264792318320637</c:v>
                </c:pt>
                <c:pt idx="4">
                  <c:v>13.174887714615567</c:v>
                </c:pt>
                <c:pt idx="5">
                  <c:v>13.030606512523184</c:v>
                </c:pt>
                <c:pt idx="6">
                  <c:v>12.937038680732067</c:v>
                </c:pt>
                <c:pt idx="7">
                  <c:v>12.868875635416604</c:v>
                </c:pt>
                <c:pt idx="8">
                  <c:v>12.816254991575917</c:v>
                </c:pt>
                <c:pt idx="9">
                  <c:v>12.773954775560256</c:v>
                </c:pt>
                <c:pt idx="10">
                  <c:v>12.738661549222307</c:v>
                </c:pt>
                <c:pt idx="11">
                  <c:v>12.707963337013783</c:v>
                </c:pt>
                <c:pt idx="12">
                  <c:v>12.679880572512205</c:v>
                </c:pt>
                <c:pt idx="13">
                  <c:v>12.65259697660499</c:v>
                </c:pt>
                <c:pt idx="14">
                  <c:v>12.624262927808163</c:v>
                </c:pt>
                <c:pt idx="15">
                  <c:v>12.592805101403084</c:v>
                </c:pt>
                <c:pt idx="16">
                  <c:v>12.555686169828061</c:v>
                </c:pt>
                <c:pt idx="17">
                  <c:v>12.509533719658675</c:v>
                </c:pt>
                <c:pt idx="18">
                  <c:v>12.449475324741048</c:v>
                </c:pt>
                <c:pt idx="19">
                  <c:v>12.367777022112602</c:v>
                </c:pt>
                <c:pt idx="20">
                  <c:v>12.250584653298802</c:v>
                </c:pt>
                <c:pt idx="21">
                  <c:v>12.068146279937437</c:v>
                </c:pt>
                <c:pt idx="22">
                  <c:v>11.73054179566167</c:v>
                </c:pt>
                <c:pt idx="23">
                  <c:v>11.384711369777872</c:v>
                </c:pt>
                <c:pt idx="24">
                  <c:v>7.6518824352904105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Sheet'!$H$10:$H$34</c:f>
              <c:numCache>
                <c:formatCode>0.00</c:formatCode>
                <c:ptCount val="25"/>
                <c:pt idx="0">
                  <c:v>13.653450336578056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13.280885003355964</c:v>
                </c:pt>
                <c:pt idx="4">
                  <c:v>13.194650230479425</c:v>
                </c:pt>
                <c:pt idx="5">
                  <c:v>13.057867278672635</c:v>
                </c:pt>
                <c:pt idx="6">
                  <c:v>12.970772764153176</c:v>
                </c:pt>
                <c:pt idx="7">
                  <c:v>12.90859684938761</c:v>
                </c:pt>
                <c:pt idx="8">
                  <c:v>12.861686426022462</c:v>
                </c:pt>
                <c:pt idx="9">
                  <c:v>12.824929831569309</c:v>
                </c:pt>
                <c:pt idx="10">
                  <c:v>12.795083248371835</c:v>
                </c:pt>
                <c:pt idx="11">
                  <c:v>12.769785112741921</c:v>
                </c:pt>
                <c:pt idx="12">
                  <c:v>12.747097066725839</c:v>
                </c:pt>
                <c:pt idx="13">
                  <c:v>12.725240576676306</c:v>
                </c:pt>
                <c:pt idx="14">
                  <c:v>12.702404497595005</c:v>
                </c:pt>
                <c:pt idx="15">
                  <c:v>12.676558772577089</c:v>
                </c:pt>
                <c:pt idx="16">
                  <c:v>12.645219258791148</c:v>
                </c:pt>
                <c:pt idx="17">
                  <c:v>12.605084559873147</c:v>
                </c:pt>
                <c:pt idx="18">
                  <c:v>12.551385282636552</c:v>
                </c:pt>
                <c:pt idx="19">
                  <c:v>12.476551556101558</c:v>
                </c:pt>
                <c:pt idx="20">
                  <c:v>12.367023884800513</c:v>
                </c:pt>
                <c:pt idx="21">
                  <c:v>12.193684135450845</c:v>
                </c:pt>
                <c:pt idx="22">
                  <c:v>11.868529506152075</c:v>
                </c:pt>
                <c:pt idx="23">
                  <c:v>11.532715528104703</c:v>
                </c:pt>
                <c:pt idx="24">
                  <c:v>7.8821630076089999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Sheet'!$I$10:$I$34</c:f>
              <c:numCache>
                <c:formatCode>0.00</c:formatCode>
                <c:ptCount val="25"/>
                <c:pt idx="0">
                  <c:v>13.658755107062252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13.296977688391287</c:v>
                </c:pt>
                <c:pt idx="4">
                  <c:v>13.214412746343282</c:v>
                </c:pt>
                <c:pt idx="5">
                  <c:v>13.085128044822085</c:v>
                </c:pt>
                <c:pt idx="6">
                  <c:v>13.004506847574282</c:v>
                </c:pt>
                <c:pt idx="7">
                  <c:v>12.948318063358609</c:v>
                </c:pt>
                <c:pt idx="8">
                  <c:v>12.907117860469</c:v>
                </c:pt>
                <c:pt idx="9">
                  <c:v>12.875904887578358</c:v>
                </c:pt>
                <c:pt idx="10">
                  <c:v>12.851504947521359</c:v>
                </c:pt>
                <c:pt idx="11">
                  <c:v>12.831606888470059</c:v>
                </c:pt>
                <c:pt idx="12">
                  <c:v>12.814313560939469</c:v>
                </c:pt>
                <c:pt idx="13">
                  <c:v>12.797884176747624</c:v>
                </c:pt>
                <c:pt idx="14">
                  <c:v>12.780546067381842</c:v>
                </c:pt>
                <c:pt idx="15">
                  <c:v>12.760312443751094</c:v>
                </c:pt>
                <c:pt idx="16">
                  <c:v>12.734752347754231</c:v>
                </c:pt>
                <c:pt idx="17">
                  <c:v>12.700635400087616</c:v>
                </c:pt>
                <c:pt idx="18">
                  <c:v>12.65329524053206</c:v>
                </c:pt>
                <c:pt idx="19">
                  <c:v>12.585326090090511</c:v>
                </c:pt>
                <c:pt idx="20">
                  <c:v>12.483463116302222</c:v>
                </c:pt>
                <c:pt idx="21">
                  <c:v>12.319221990964248</c:v>
                </c:pt>
                <c:pt idx="22">
                  <c:v>12.006517216642482</c:v>
                </c:pt>
                <c:pt idx="23">
                  <c:v>11.680719686431534</c:v>
                </c:pt>
                <c:pt idx="24">
                  <c:v>8.1124435799275894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Sheet'!$J$10:$J$34</c:f>
              <c:numCache>
                <c:formatCode>0.00</c:formatCode>
                <c:ptCount val="25"/>
                <c:pt idx="0">
                  <c:v>13.679924945017591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13.318748518904099</c:v>
                </c:pt>
                <c:pt idx="4">
                  <c:v>13.237128055138299</c:v>
                </c:pt>
                <c:pt idx="5">
                  <c:v>13.110463351373188</c:v>
                </c:pt>
                <c:pt idx="6">
                  <c:v>13.032620387595387</c:v>
                </c:pt>
                <c:pt idx="7">
                  <c:v>12.979284897465355</c:v>
                </c:pt>
                <c:pt idx="8">
                  <c:v>12.940980739809717</c:v>
                </c:pt>
                <c:pt idx="9">
                  <c:v>12.912689532758767</c:v>
                </c:pt>
                <c:pt idx="10">
                  <c:v>12.891226330690504</c:v>
                </c:pt>
                <c:pt idx="11">
                  <c:v>12.874272198871594</c:v>
                </c:pt>
                <c:pt idx="12">
                  <c:v>12.859923625790071</c:v>
                </c:pt>
                <c:pt idx="13">
                  <c:v>12.846433995877636</c:v>
                </c:pt>
                <c:pt idx="14">
                  <c:v>12.832024700375662</c:v>
                </c:pt>
                <c:pt idx="15">
                  <c:v>12.814702270231296</c:v>
                </c:pt>
                <c:pt idx="16">
                  <c:v>12.792027536344571</c:v>
                </c:pt>
                <c:pt idx="17">
                  <c:v>12.760759155343859</c:v>
                </c:pt>
                <c:pt idx="18">
                  <c:v>12.716214860121497</c:v>
                </c:pt>
                <c:pt idx="19">
                  <c:v>12.650963538110648</c:v>
                </c:pt>
                <c:pt idx="20">
                  <c:v>12.551694864890951</c:v>
                </c:pt>
                <c:pt idx="21">
                  <c:v>12.389826661377619</c:v>
                </c:pt>
                <c:pt idx="22">
                  <c:v>12.078977424410393</c:v>
                </c:pt>
                <c:pt idx="23">
                  <c:v>11.753522303715744</c:v>
                </c:pt>
                <c:pt idx="24">
                  <c:v>8.1744325754430154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270648"/>
        <c:axId val="427273000"/>
      </c:scatterChart>
      <c:valAx>
        <c:axId val="427270648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3000"/>
        <c:crosses val="autoZero"/>
        <c:crossBetween val="midCat"/>
      </c:valAx>
      <c:valAx>
        <c:axId val="427273000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70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9352"/>
        <c:axId val="430769744"/>
      </c:scatterChart>
      <c:valAx>
        <c:axId val="4307693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9744"/>
        <c:crosses val="autoZero"/>
        <c:crossBetween val="midCat"/>
      </c:valAx>
      <c:valAx>
        <c:axId val="43076974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93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4056"/>
        <c:axId val="430766608"/>
      </c:scatterChart>
      <c:valAx>
        <c:axId val="430774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6608"/>
        <c:crosses val="autoZero"/>
        <c:crossBetween val="midCat"/>
      </c:valAx>
      <c:valAx>
        <c:axId val="43076660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4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5232"/>
        <c:axId val="430775624"/>
      </c:scatterChart>
      <c:valAx>
        <c:axId val="430775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624"/>
        <c:crosses val="autoZero"/>
        <c:crossBetween val="midCat"/>
      </c:valAx>
      <c:valAx>
        <c:axId val="4307756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5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7392"/>
        <c:axId val="430768176"/>
      </c:scatterChart>
      <c:valAx>
        <c:axId val="430767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8176"/>
        <c:crosses val="autoZero"/>
        <c:crossBetween val="midCat"/>
      </c:valAx>
      <c:valAx>
        <c:axId val="43076817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73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768960"/>
        <c:axId val="430770528"/>
      </c:lineChart>
      <c:catAx>
        <c:axId val="4307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528"/>
        <c:crosses val="autoZero"/>
        <c:auto val="1"/>
        <c:lblAlgn val="ctr"/>
        <c:lblOffset val="100"/>
        <c:noMultiLvlLbl val="0"/>
      </c:catAx>
      <c:valAx>
        <c:axId val="4307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9544"/>
        <c:axId val="430777584"/>
      </c:scatterChart>
      <c:valAx>
        <c:axId val="430779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7584"/>
        <c:crosses val="autoZero"/>
        <c:crossBetween val="midCat"/>
      </c:valAx>
      <c:valAx>
        <c:axId val="430777584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8368"/>
        <c:axId val="430779152"/>
      </c:scatterChart>
      <c:valAx>
        <c:axId val="4307783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9152"/>
        <c:crosses val="autoZero"/>
        <c:crossBetween val="midCat"/>
        <c:majorUnit val="0.1"/>
      </c:valAx>
      <c:valAx>
        <c:axId val="43077915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42840"/>
        <c:axId val="560245192"/>
      </c:scatterChart>
      <c:valAx>
        <c:axId val="560242840"/>
        <c:scaling>
          <c:orientation val="minMax"/>
          <c:max val="9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5192"/>
        <c:crosses val="autoZero"/>
        <c:crossBetween val="midCat"/>
      </c:valAx>
      <c:valAx>
        <c:axId val="5602451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4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88616"/>
        <c:axId val="433489008"/>
      </c:scatterChart>
      <c:valAx>
        <c:axId val="4334886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9008"/>
        <c:crosses val="autoZero"/>
        <c:crossBetween val="midCat"/>
      </c:valAx>
      <c:valAx>
        <c:axId val="43348900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13384"/>
        <c:axId val="430765432"/>
      </c:scatterChart>
      <c:valAx>
        <c:axId val="425413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5432"/>
        <c:crosses val="autoZero"/>
        <c:crossBetween val="midCat"/>
        <c:majorUnit val="0.1"/>
      </c:valAx>
      <c:valAx>
        <c:axId val="43076543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2096"/>
        <c:axId val="430777192"/>
      </c:scatterChart>
      <c:valAx>
        <c:axId val="430772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7192"/>
        <c:crosses val="autoZero"/>
        <c:crossBetween val="midCat"/>
        <c:majorUnit val="10"/>
      </c:valAx>
      <c:valAx>
        <c:axId val="43077719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0920"/>
        <c:axId val="430772488"/>
      </c:scatterChart>
      <c:valAx>
        <c:axId val="43077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488"/>
        <c:crosses val="autoZero"/>
        <c:crossBetween val="midCat"/>
      </c:valAx>
      <c:valAx>
        <c:axId val="43077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5040"/>
        <c:axId val="430770136"/>
      </c:scatterChart>
      <c:valAx>
        <c:axId val="430765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0136"/>
        <c:crosses val="autoZero"/>
        <c:crossBetween val="midCat"/>
      </c:valAx>
      <c:valAx>
        <c:axId val="430770136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72880"/>
        <c:axId val="430773272"/>
      </c:scatterChart>
      <c:valAx>
        <c:axId val="430772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3272"/>
        <c:crosses val="autoZero"/>
        <c:crossBetween val="midCat"/>
      </c:valAx>
      <c:valAx>
        <c:axId val="4307732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72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67784"/>
        <c:axId val="430766216"/>
      </c:scatterChart>
      <c:valAx>
        <c:axId val="430767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6216"/>
        <c:crosses val="autoZero"/>
        <c:crossBetween val="midCat"/>
      </c:valAx>
      <c:valAx>
        <c:axId val="4307662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67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4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 t="e">
        <f ca="1">FORECAST(H$11,OFFSET('[1]BattleBorn Calculator'!$M$2:$M$8,MATCH(H$11,'[1]BattleBorn Calculator'!$L$2:$L$8,1)-1,0,2),OFFSET('[1]BattleBorn Calculator'!$L$2:$L$8,MATCH(H$11,'[1]BattleBorn Calculator'!$L$2:$L$8,1)-1,0,2))</f>
        <v>#VALUE!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 t="e">
        <f ca="1">FORECAST(H$11,OFFSET('[1]BattleBorn Calculator'!$N$2:$N$8,MATCH(H$11,'[1]BattleBorn Calculator'!$L$2:$L$8,1)-1,0,2),OFFSET('[1]BattleBorn Calculator'!$L$2:$L$8,MATCH(H$11,'[1]BattleBorn Calculator'!$L$2:$L$8,1)-1,0,2))</f>
        <v>#VALUE!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 t="e">
        <f ca="1">FORECAST(H$11,OFFSET('[1]BattleBorn Calculator'!$O$2:$O$8,MATCH(H$11,'[1]BattleBorn Calculator'!$L$2:$L$8,1)-1,0,2),OFFSET('[1]BattleBorn Calculator'!$L$2:$L$8,MATCH(H$11,'[1]BattleBorn Calculator'!$L$2:$L$8,1)-1,0,2))</f>
        <v>#VALUE!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 t="e">
        <f ca="1">IF($F$13&gt;=$H$13, IF($F$13&lt;$H$37, (FORECAST($F$13,OFFSET($G$13:$G$37,MATCH($F$13,$H$13:$H$37,1)-1,0,2),OFFSET($H$13:$H$37,MATCH($F$13,$H$13:$H$37,1)-1,0,2)))*100, 100), 0)</f>
        <v>#VALUE!</v>
      </c>
      <c r="D7" s="22" t="s">
        <v>54</v>
      </c>
      <c r="G7" s="6" t="s">
        <v>13</v>
      </c>
      <c r="H7" s="14" t="e">
        <f ca="1">FORECAST(H$11,OFFSET('[1]BattleBorn Calculator'!$P$2:$P$8,MATCH(H$11,'[1]BattleBorn Calculator'!$L$2:$L$8,1)-1,0,2),OFFSET('[1]BattleBorn Calculator'!$L$2:$L$8,MATCH(H$11,'[1]BattleBorn Calculator'!$L$2:$L$8,1)-1,0,2))</f>
        <v>#VALUE!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 t="e">
        <f ca="1">FORECAST(H$11,OFFSET('[1]BattleBorn Calculator'!$Q$2:$Q$8,MATCH(H$11,'[1]BattleBorn Calculator'!$L$2:$L$8,1)-1,0,2),OFFSET('[1]BattleBorn Calculator'!$L$2:$L$8,MATCH(H$11,'[1]BattleBorn Calculator'!$L$2:$L$8,1)-1,0,2))</f>
        <v>#VALUE!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 t="e">
        <f ca="1">FORECAST(H$11,OFFSET('[1]BattleBorn Calculator'!$R$2:$R$8,MATCH(H$11,'[1]BattleBorn Calculator'!$L$2:$L$8,1)-1,0,2),OFFSET('[1]BattleBorn Calculator'!$L$2:$L$8,MATCH(H$11,'[1]BattleBorn Calculator'!$L$2:$L$8,1)-1,0,2))</f>
        <v>#VALUE!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 t="e">
        <f t="shared" ref="H13:H37" ca="1" si="0">H$10*(H$5+H$4*(-LN($G13))^H$3+H$7*$G13+H$9*EXP(H$8*($G13-1)))</f>
        <v>#VALUE!</v>
      </c>
    </row>
    <row r="14" spans="1:18" x14ac:dyDescent="0.3">
      <c r="G14">
        <v>0.01</v>
      </c>
      <c r="H14" s="9" t="e">
        <f t="shared" ca="1" si="0"/>
        <v>#VALUE!</v>
      </c>
    </row>
    <row r="15" spans="1:18" x14ac:dyDescent="0.3">
      <c r="G15">
        <v>2.5000000000000001E-2</v>
      </c>
      <c r="H15" s="9" t="e">
        <f t="shared" ca="1" si="0"/>
        <v>#VALUE!</v>
      </c>
    </row>
    <row r="16" spans="1:18" x14ac:dyDescent="0.3">
      <c r="G16">
        <v>0.05</v>
      </c>
      <c r="H16" s="9" t="e">
        <f t="shared" ca="1" si="0"/>
        <v>#VALUE!</v>
      </c>
    </row>
    <row r="17" spans="7:8" x14ac:dyDescent="0.3">
      <c r="G17">
        <v>0.1</v>
      </c>
      <c r="H17" s="9" t="e">
        <f t="shared" ca="1" si="0"/>
        <v>#VALUE!</v>
      </c>
    </row>
    <row r="18" spans="7:8" x14ac:dyDescent="0.3">
      <c r="G18">
        <v>0.15</v>
      </c>
      <c r="H18" s="9" t="e">
        <f t="shared" ca="1" si="0"/>
        <v>#VALUE!</v>
      </c>
    </row>
    <row r="19" spans="7:8" x14ac:dyDescent="0.3">
      <c r="G19">
        <v>0.2</v>
      </c>
      <c r="H19" s="9" t="e">
        <f t="shared" ca="1" si="0"/>
        <v>#VALUE!</v>
      </c>
    </row>
    <row r="20" spans="7:8" x14ac:dyDescent="0.3">
      <c r="G20">
        <v>0.25</v>
      </c>
      <c r="H20" s="9" t="e">
        <f t="shared" ca="1" si="0"/>
        <v>#VALUE!</v>
      </c>
    </row>
    <row r="21" spans="7:8" x14ac:dyDescent="0.3">
      <c r="G21">
        <v>0.3</v>
      </c>
      <c r="H21" s="9" t="e">
        <f t="shared" ca="1" si="0"/>
        <v>#VALUE!</v>
      </c>
    </row>
    <row r="22" spans="7:8" x14ac:dyDescent="0.3">
      <c r="G22">
        <v>0.35</v>
      </c>
      <c r="H22" s="9" t="e">
        <f t="shared" ca="1" si="0"/>
        <v>#VALUE!</v>
      </c>
    </row>
    <row r="23" spans="7:8" x14ac:dyDescent="0.3">
      <c r="G23">
        <v>0.4</v>
      </c>
      <c r="H23" s="9" t="e">
        <f t="shared" ca="1" si="0"/>
        <v>#VALUE!</v>
      </c>
    </row>
    <row r="24" spans="7:8" x14ac:dyDescent="0.3">
      <c r="G24">
        <v>0.45</v>
      </c>
      <c r="H24" s="9" t="e">
        <f t="shared" ca="1" si="0"/>
        <v>#VALUE!</v>
      </c>
    </row>
    <row r="25" spans="7:8" x14ac:dyDescent="0.3">
      <c r="G25">
        <v>0.5</v>
      </c>
      <c r="H25" s="9" t="e">
        <f t="shared" ca="1" si="0"/>
        <v>#VALUE!</v>
      </c>
    </row>
    <row r="26" spans="7:8" x14ac:dyDescent="0.3">
      <c r="G26">
        <v>0.55000000000000004</v>
      </c>
      <c r="H26" s="9" t="e">
        <f t="shared" ca="1" si="0"/>
        <v>#VALUE!</v>
      </c>
    </row>
    <row r="27" spans="7:8" x14ac:dyDescent="0.3">
      <c r="G27">
        <v>0.6</v>
      </c>
      <c r="H27" s="9" t="e">
        <f t="shared" ca="1" si="0"/>
        <v>#VALUE!</v>
      </c>
    </row>
    <row r="28" spans="7:8" x14ac:dyDescent="0.3">
      <c r="G28">
        <v>0.65</v>
      </c>
      <c r="H28" s="9" t="e">
        <f t="shared" ca="1" si="0"/>
        <v>#VALUE!</v>
      </c>
    </row>
    <row r="29" spans="7:8" x14ac:dyDescent="0.3">
      <c r="G29">
        <v>0.7</v>
      </c>
      <c r="H29" s="9" t="e">
        <f t="shared" ca="1" si="0"/>
        <v>#VALUE!</v>
      </c>
    </row>
    <row r="30" spans="7:8" x14ac:dyDescent="0.3">
      <c r="G30">
        <v>0.75</v>
      </c>
      <c r="H30" s="9" t="e">
        <f t="shared" ca="1" si="0"/>
        <v>#VALUE!</v>
      </c>
    </row>
    <row r="31" spans="7:8" x14ac:dyDescent="0.3">
      <c r="G31">
        <v>0.8</v>
      </c>
      <c r="H31" s="9" t="e">
        <f t="shared" ca="1" si="0"/>
        <v>#VALUE!</v>
      </c>
    </row>
    <row r="32" spans="7:8" x14ac:dyDescent="0.3">
      <c r="G32">
        <v>0.85</v>
      </c>
      <c r="H32" s="9" t="e">
        <f t="shared" ca="1" si="0"/>
        <v>#VALUE!</v>
      </c>
    </row>
    <row r="33" spans="7:8" x14ac:dyDescent="0.3">
      <c r="G33">
        <v>0.9</v>
      </c>
      <c r="H33" s="9" t="e">
        <f t="shared" ca="1" si="0"/>
        <v>#VALUE!</v>
      </c>
    </row>
    <row r="34" spans="7:8" x14ac:dyDescent="0.3">
      <c r="G34">
        <v>0.95</v>
      </c>
      <c r="H34" s="9" t="e">
        <f t="shared" ca="1" si="0"/>
        <v>#VALUE!</v>
      </c>
    </row>
    <row r="35" spans="7:8" x14ac:dyDescent="0.3">
      <c r="G35">
        <v>0.98</v>
      </c>
      <c r="H35" s="9" t="e">
        <f t="shared" ca="1" si="0"/>
        <v>#VALUE!</v>
      </c>
    </row>
    <row r="36" spans="7:8" x14ac:dyDescent="0.3">
      <c r="G36">
        <v>0.99</v>
      </c>
      <c r="H36" s="9" t="e">
        <f t="shared" ca="1" si="0"/>
        <v>#VALUE!</v>
      </c>
    </row>
    <row r="37" spans="7:8" x14ac:dyDescent="0.3">
      <c r="G37">
        <v>1</v>
      </c>
      <c r="H37" s="9" t="e">
        <f t="shared" ca="1" si="0"/>
        <v>#VALUE!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topLeftCell="A8" workbookViewId="0">
      <selection activeCell="N25" sqref="N25"/>
    </sheetView>
  </sheetViews>
  <sheetFormatPr defaultRowHeight="14.4" x14ac:dyDescent="0.3"/>
  <cols>
    <col min="1" max="1" width="9" bestFit="1" customWidth="1"/>
    <col min="2" max="2" width="9.109375" bestFit="1" customWidth="1"/>
    <col min="3" max="10" width="6.21875" bestFit="1" customWidth="1"/>
    <col min="12" max="12" width="9.5546875" bestFit="1" customWidth="1"/>
    <col min="21" max="21" width="16.33203125" bestFit="1" customWidth="1"/>
    <col min="22" max="22" width="16.6640625" bestFit="1" customWidth="1"/>
  </cols>
  <sheetData>
    <row r="1" spans="1:28" x14ac:dyDescent="0.3">
      <c r="B1" s="6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  <c r="L1" s="8">
        <f ca="1">FORECAST(L$8,OFFSET('BattleBorn Calculator'!$M$2:$M$8,MATCH(L$8,'BattleBorn Calculator'!$L$2:$L$8,1)-1,0,2),OFFSET('BattleBorn Calculator'!$L$2:$L$8,MATCH(L$8,'BattleBorn Calculator'!$L$2:$L$8,1)-1,0,2))</f>
        <v>0.47799999999999998</v>
      </c>
      <c r="M1" s="8">
        <f ca="1">FORECAST(M$8,OFFSET('BattleBorn Calculator'!$M$2:$M$8,MATCH(M$8,'BattleBorn Calculator'!$L$2:$L$8,1)-1,0,2),OFFSET('BattleBorn Calculator'!$L$2:$L$8,MATCH(M$8,'BattleBorn Calculator'!$L$2:$L$8,1)-1,0,2))</f>
        <v>0.47799999999999998</v>
      </c>
      <c r="N1" s="8">
        <f ca="1">FORECAST(N$8,OFFSET('BattleBorn Calculator'!$M$2:$M$8,MATCH(N$8,'BattleBorn Calculator'!$L$2:$L$8,1)-1,0,2),OFFSET('BattleBorn Calculator'!$L$2:$L$8,MATCH(N$8,'BattleBorn Calculator'!$L$2:$L$8,1)-1,0,2))</f>
        <v>0.47799999999999998</v>
      </c>
      <c r="O1" s="8">
        <f ca="1">FORECAST(O$8,OFFSET('BattleBorn Calculator'!$M$2:$M$8,MATCH(O$8,'BattleBorn Calculator'!$L$2:$L$8,1)-1,0,2),OFFSET('BattleBorn Calculator'!$L$2:$L$8,MATCH(O$8,'BattleBorn Calculator'!$L$2:$L$8,1)-1,0,2))</f>
        <v>0.47799999999999998</v>
      </c>
      <c r="P1" s="8">
        <f ca="1">FORECAST(P$8,OFFSET('BattleBorn Calculator'!$M$2:$M$8,MATCH(P$8,'BattleBorn Calculator'!$L$2:$L$8,1)-1,0,2),OFFSET('BattleBorn Calculator'!$L$2:$L$8,MATCH(P$8,'BattleBorn Calculator'!$L$2:$L$8,1)-1,0,2))</f>
        <v>0.47799999999999998</v>
      </c>
      <c r="Q1" s="8">
        <f ca="1">FORECAST(Q$8,OFFSET('BattleBorn Calculator'!$M$2:$M$8,MATCH(Q$8,'BattleBorn Calculator'!$L$2:$L$8,1)-1,0,2),OFFSET('BattleBorn Calculator'!$L$2:$L$8,MATCH(Q$8,'BattleBorn Calculator'!$L$2:$L$8,1)-1,0,2))</f>
        <v>0.47799999999999998</v>
      </c>
      <c r="R1" s="8">
        <f ca="1">FORECAST(R$8,OFFSET('BattleBorn Calculator'!$M$2:$M$8,MATCH(R$8,'BattleBorn Calculator'!$L$2:$L$8,1)-1,0,2),OFFSET('BattleBorn Calculator'!$L$2:$L$8,MATCH(R$8,'BattleBorn Calculator'!$L$2:$L$8,1)-1,0,2))</f>
        <v>0.47799999999999998</v>
      </c>
      <c r="S1" s="8">
        <f ca="1">FORECAST(S$8,OFFSET('BattleBorn Calculator'!$M$2:$M$8,MATCH(S$8,'BattleBorn Calculator'!$L$2:$L$8,1)-1,0,2),OFFSET('BattleBorn Calculator'!$L$2:$L$8,MATCH(S$8,'BattleBorn Calculator'!$L$2:$L$8,1)-1,0,2))</f>
        <v>0.47799999999999998</v>
      </c>
      <c r="U1" s="8">
        <f ca="1">FORECAST(U$8,OFFSET('BattleBorn Calculator'!$M$2:$M$8,MATCH(U$8,'BattleBorn Calculator'!$L$2:$L$8,1)-1,0,2),OFFSET('BattleBorn Calculator'!$L$2:$L$8,MATCH(U$8,'BattleBorn Calculator'!$L$2:$L$8,1)-1,0,2))</f>
        <v>0.47799999999999998</v>
      </c>
      <c r="V1" s="8">
        <f ca="1">FORECAST(V$8,OFFSET('BattleBorn Calculator'!$M$2:$M$8,MATCH(V$8,'BattleBorn Calculator'!$L$2:$L$8,1)-1,0,2),OFFSET('BattleBorn Calculator'!$L$2:$L$8,MATCH(V$8,'BattleBorn Calculator'!$L$2:$L$8,1)-1,0,2))</f>
        <v>0.47799999999999998</v>
      </c>
      <c r="W1" s="8">
        <f ca="1">FORECAST(W$8,OFFSET('BattleBorn Calculator'!$M$2:$M$8,MATCH(W$8,'BattleBorn Calculator'!$L$2:$L$8,1)-1,0,2),OFFSET('BattleBorn Calculator'!$L$2:$L$8,MATCH(W$8,'BattleBorn Calculator'!$L$2:$L$8,1)-1,0,2))</f>
        <v>0.47799999999999998</v>
      </c>
      <c r="X1" s="8">
        <f ca="1">FORECAST(X$8,OFFSET('BattleBorn Calculator'!$M$2:$M$8,MATCH(X$8,'BattleBorn Calculator'!$L$2:$L$8,1)-1,0,2),OFFSET('BattleBorn Calculator'!$L$2:$L$8,MATCH(X$8,'BattleBorn Calculator'!$L$2:$L$8,1)-1,0,2))</f>
        <v>0.47799999999999998</v>
      </c>
      <c r="Y1" s="8">
        <f ca="1">FORECAST(Y$8,OFFSET('BattleBorn Calculator'!$M$2:$M$8,MATCH(Y$8,'BattleBorn Calculator'!$L$2:$L$8,1)-1,0,2),OFFSET('BattleBorn Calculator'!$L$2:$L$8,MATCH(Y$8,'BattleBorn Calculator'!$L$2:$L$8,1)-1,0,2))</f>
        <v>0.47799999999999998</v>
      </c>
      <c r="Z1" s="8">
        <f ca="1">FORECAST(Z$8,OFFSET('BattleBorn Calculator'!$M$2:$M$8,MATCH(Z$8,'BattleBorn Calculator'!$L$2:$L$8,1)-1,0,2),OFFSET('BattleBorn Calculator'!$L$2:$L$8,MATCH(Z$8,'BattleBorn Calculator'!$L$2:$L$8,1)-1,0,2))</f>
        <v>0.47799999999999998</v>
      </c>
      <c r="AA1" s="8">
        <f ca="1">FORECAST(AA$8,OFFSET('BattleBorn Calculator'!$M$2:$M$8,MATCH(AA$8,'BattleBorn Calculator'!$L$2:$L$8,1)-1,0,2),OFFSET('BattleBorn Calculator'!$L$2:$L$8,MATCH(AA$8,'BattleBorn Calculator'!$L$2:$L$8,1)-1,0,2))</f>
        <v>0.47799999999999998</v>
      </c>
      <c r="AB1" s="8">
        <f ca="1">FORECAST(AB$8,OFFSET('BattleBorn Calculator'!$M$2:$M$8,MATCH(AB$8,'BattleBorn Calculator'!$L$2:$L$8,1)-1,0,2),OFFSET('BattleBorn Calculator'!$L$2:$L$8,MATCH(AB$8,'BattleBorn Calculator'!$L$2:$L$8,1)-1,0,2))</f>
        <v>0.47799999999999998</v>
      </c>
    </row>
    <row r="2" spans="1:28" x14ac:dyDescent="0.3">
      <c r="B2" s="6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  <c r="L2" s="8">
        <f ca="1">FORECAST(L$8,OFFSET('BattleBorn Calculator'!$N$2:$N$8,MATCH(L$8,'BattleBorn Calculator'!$L$2:$L$8,1)-1,0,2),OFFSET('BattleBorn Calculator'!$L$2:$L$8,MATCH(L$8,'BattleBorn Calculator'!$L$2:$L$8,1)-1,0,2))</f>
        <v>-1.143251503157807</v>
      </c>
      <c r="M2" s="8">
        <f ca="1">FORECAST(M$8,OFFSET('BattleBorn Calculator'!$N$2:$N$8,MATCH(M$8,'BattleBorn Calculator'!$L$2:$L$8,1)-1,0,2),OFFSET('BattleBorn Calculator'!$L$2:$L$8,MATCH(M$8,'BattleBorn Calculator'!$L$2:$L$8,1)-1,0,2))</f>
        <v>-1.143251503157807</v>
      </c>
      <c r="N2" s="8">
        <f ca="1">FORECAST(N$8,OFFSET('BattleBorn Calculator'!$N$2:$N$8,MATCH(N$8,'BattleBorn Calculator'!$L$2:$L$8,1)-1,0,2),OFFSET('BattleBorn Calculator'!$L$2:$L$8,MATCH(N$8,'BattleBorn Calculator'!$L$2:$L$8,1)-1,0,2))</f>
        <v>-1.143251503157807</v>
      </c>
      <c r="O2" s="8">
        <f ca="1">FORECAST(O$8,OFFSET('BattleBorn Calculator'!$N$2:$N$8,MATCH(O$8,'BattleBorn Calculator'!$L$2:$L$8,1)-1,0,2),OFFSET('BattleBorn Calculator'!$L$2:$L$8,MATCH(O$8,'BattleBorn Calculator'!$L$2:$L$8,1)-1,0,2))</f>
        <v>-0.86060345172043817</v>
      </c>
      <c r="P2" s="8">
        <f ca="1">FORECAST(P$8,OFFSET('BattleBorn Calculator'!$N$2:$N$8,MATCH(P$8,'BattleBorn Calculator'!$L$2:$L$8,1)-1,0,2),OFFSET('BattleBorn Calculator'!$L$2:$L$8,MATCH(P$8,'BattleBorn Calculator'!$L$2:$L$8,1)-1,0,2))</f>
        <v>-0.57795540028306935</v>
      </c>
      <c r="Q2" s="8">
        <f ca="1">FORECAST(Q$8,OFFSET('BattleBorn Calculator'!$N$2:$N$8,MATCH(Q$8,'BattleBorn Calculator'!$L$2:$L$8,1)-1,0,2),OFFSET('BattleBorn Calculator'!$L$2:$L$8,MATCH(Q$8,'BattleBorn Calculator'!$L$2:$L$8,1)-1,0,2))</f>
        <v>-0.56562669413501476</v>
      </c>
      <c r="R2" s="8">
        <f ca="1">FORECAST(R$8,OFFSET('BattleBorn Calculator'!$N$2:$N$8,MATCH(R$8,'BattleBorn Calculator'!$L$2:$L$8,1)-1,0,2),OFFSET('BattleBorn Calculator'!$L$2:$L$8,MATCH(R$8,'BattleBorn Calculator'!$L$2:$L$8,1)-1,0,2))</f>
        <v>-0.55329798798696006</v>
      </c>
      <c r="S2" s="8">
        <f ca="1">FORECAST(S$8,OFFSET('BattleBorn Calculator'!$N$2:$N$8,MATCH(S$8,'BattleBorn Calculator'!$L$2:$L$8,1)-1,0,2),OFFSET('BattleBorn Calculator'!$L$2:$L$8,MATCH(S$8,'BattleBorn Calculator'!$L$2:$L$8,1)-1,0,2))</f>
        <v>-0.55520137249356094</v>
      </c>
      <c r="U2" s="8">
        <f ca="1">FORECAST(U$8,OFFSET('BattleBorn Calculator'!$N$2:$N$8,MATCH(U$8,'BattleBorn Calculator'!$L$2:$L$8,1)-1,0,2),OFFSET('BattleBorn Calculator'!$L$2:$L$8,MATCH(U$8,'BattleBorn Calculator'!$L$2:$L$8,1)-1,0,2))</f>
        <v>-1.143251503157807</v>
      </c>
      <c r="V2" s="8">
        <f ca="1">FORECAST(V$8,OFFSET('BattleBorn Calculator'!$N$2:$N$8,MATCH(V$8,'BattleBorn Calculator'!$L$2:$L$8,1)-1,0,2),OFFSET('BattleBorn Calculator'!$L$2:$L$8,MATCH(V$8,'BattleBorn Calculator'!$L$2:$L$8,1)-1,0,2))</f>
        <v>-1.143251503157807</v>
      </c>
      <c r="W2" s="8">
        <f ca="1">FORECAST(W$8,OFFSET('BattleBorn Calculator'!$N$2:$N$8,MATCH(W$8,'BattleBorn Calculator'!$L$2:$L$8,1)-1,0,2),OFFSET('BattleBorn Calculator'!$L$2:$L$8,MATCH(W$8,'BattleBorn Calculator'!$L$2:$L$8,1)-1,0,2))</f>
        <v>-1.143251503157807</v>
      </c>
      <c r="X2" s="8">
        <f ca="1">FORECAST(X$8,OFFSET('BattleBorn Calculator'!$N$2:$N$8,MATCH(X$8,'BattleBorn Calculator'!$L$2:$L$8,1)-1,0,2),OFFSET('BattleBorn Calculator'!$L$2:$L$8,MATCH(X$8,'BattleBorn Calculator'!$L$2:$L$8,1)-1,0,2))</f>
        <v>-0.86060345172043817</v>
      </c>
      <c r="Y2" s="8">
        <f ca="1">FORECAST(Y$8,OFFSET('BattleBorn Calculator'!$N$2:$N$8,MATCH(Y$8,'BattleBorn Calculator'!$L$2:$L$8,1)-1,0,2),OFFSET('BattleBorn Calculator'!$L$2:$L$8,MATCH(Y$8,'BattleBorn Calculator'!$L$2:$L$8,1)-1,0,2))</f>
        <v>-0.57795540028306935</v>
      </c>
      <c r="Z2" s="8">
        <f ca="1">FORECAST(Z$8,OFFSET('BattleBorn Calculator'!$N$2:$N$8,MATCH(Z$8,'BattleBorn Calculator'!$L$2:$L$8,1)-1,0,2),OFFSET('BattleBorn Calculator'!$L$2:$L$8,MATCH(Z$8,'BattleBorn Calculator'!$L$2:$L$8,1)-1,0,2))</f>
        <v>-0.56562669413501476</v>
      </c>
      <c r="AA2" s="8">
        <f ca="1">FORECAST(AA$8,OFFSET('BattleBorn Calculator'!$N$2:$N$8,MATCH(AA$8,'BattleBorn Calculator'!$L$2:$L$8,1)-1,0,2),OFFSET('BattleBorn Calculator'!$L$2:$L$8,MATCH(AA$8,'BattleBorn Calculator'!$L$2:$L$8,1)-1,0,2))</f>
        <v>-0.55329798798696006</v>
      </c>
      <c r="AB2" s="8">
        <f ca="1">FORECAST(AB$8,OFFSET('BattleBorn Calculator'!$N$2:$N$8,MATCH(AB$8,'BattleBorn Calculator'!$L$2:$L$8,1)-1,0,2),OFFSET('BattleBorn Calculator'!$L$2:$L$8,MATCH(AB$8,'BattleBorn Calculator'!$L$2:$L$8,1)-1,0,2))</f>
        <v>-0.55520137249356094</v>
      </c>
    </row>
    <row r="3" spans="1:28" x14ac:dyDescent="0.3">
      <c r="B3" s="6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  <c r="L3" s="8">
        <f ca="1">FORECAST(L$8,OFFSET('BattleBorn Calculator'!$O$2:$O$8,MATCH(L$8,'BattleBorn Calculator'!$L$2:$L$8,1)-1,0,2),OFFSET('BattleBorn Calculator'!$L$2:$L$8,MATCH(L$8,'BattleBorn Calculator'!$L$2:$L$8,1)-1,0,2))</f>
        <v>3.3483399767315905</v>
      </c>
      <c r="M3" s="8">
        <f ca="1">FORECAST(M$8,OFFSET('BattleBorn Calculator'!$O$2:$O$8,MATCH(M$8,'BattleBorn Calculator'!$L$2:$L$8,1)-1,0,2),OFFSET('BattleBorn Calculator'!$L$2:$L$8,MATCH(M$8,'BattleBorn Calculator'!$L$2:$L$8,1)-1,0,2))</f>
        <v>3.5247557002832086</v>
      </c>
      <c r="N3" s="8">
        <f ca="1">FORECAST(N$8,OFFSET('BattleBorn Calculator'!$O$2:$O$8,MATCH(N$8,'BattleBorn Calculator'!$L$2:$L$8,1)-1,0,2),OFFSET('BattleBorn Calculator'!$L$2:$L$8,MATCH(N$8,'BattleBorn Calculator'!$L$2:$L$8,1)-1,0,2))</f>
        <v>3.5539644353434743</v>
      </c>
      <c r="O3" s="8">
        <f ca="1">FORECAST(O$8,OFFSET('BattleBorn Calculator'!$O$2:$O$8,MATCH(O$8,'BattleBorn Calculator'!$L$2:$L$8,1)-1,0,2),OFFSET('BattleBorn Calculator'!$L$2:$L$8,MATCH(O$8,'BattleBorn Calculator'!$L$2:$L$8,1)-1,0,2))</f>
        <v>3.1661177280769817</v>
      </c>
      <c r="P3" s="8">
        <f ca="1">FORECAST(P$8,OFFSET('BattleBorn Calculator'!$O$2:$O$8,MATCH(P$8,'BattleBorn Calculator'!$L$2:$L$8,1)-1,0,2),OFFSET('BattleBorn Calculator'!$L$2:$L$8,MATCH(P$8,'BattleBorn Calculator'!$L$2:$L$8,1)-1,0,2))</f>
        <v>2.7782710208104895</v>
      </c>
      <c r="Q3" s="8">
        <f ca="1">FORECAST(Q$8,OFFSET('BattleBorn Calculator'!$O$2:$O$8,MATCH(Q$8,'BattleBorn Calculator'!$L$2:$L$8,1)-1,0,2),OFFSET('BattleBorn Calculator'!$L$2:$L$8,MATCH(Q$8,'BattleBorn Calculator'!$L$2:$L$8,1)-1,0,2))</f>
        <v>2.7925885092364857</v>
      </c>
      <c r="R3" s="8">
        <f ca="1">FORECAST(R$8,OFFSET('BattleBorn Calculator'!$O$2:$O$8,MATCH(R$8,'BattleBorn Calculator'!$L$2:$L$8,1)-1,0,2),OFFSET('BattleBorn Calculator'!$L$2:$L$8,MATCH(R$8,'BattleBorn Calculator'!$L$2:$L$8,1)-1,0,2))</f>
        <v>2.8069059976624815</v>
      </c>
      <c r="S3" s="8">
        <f ca="1">FORECAST(S$8,OFFSET('BattleBorn Calculator'!$O$2:$O$8,MATCH(S$8,'BattleBorn Calculator'!$L$2:$L$8,1)-1,0,2),OFFSET('BattleBorn Calculator'!$L$2:$L$8,MATCH(S$8,'BattleBorn Calculator'!$L$2:$L$8,1)-1,0,2))</f>
        <v>2.8290808868885602</v>
      </c>
      <c r="U3" s="8">
        <f ca="1">FORECAST(U$8,OFFSET('BattleBorn Calculator'!$O$2:$O$8,MATCH(U$8,'BattleBorn Calculator'!$L$2:$L$8,1)-1,0,2),OFFSET('BattleBorn Calculator'!$L$2:$L$8,MATCH(U$8,'BattleBorn Calculator'!$L$2:$L$8,1)-1,0,2))</f>
        <v>3.3483399767315905</v>
      </c>
      <c r="V3" s="8">
        <f ca="1">FORECAST(V$8,OFFSET('BattleBorn Calculator'!$O$2:$O$8,MATCH(V$8,'BattleBorn Calculator'!$L$2:$L$8,1)-1,0,2),OFFSET('BattleBorn Calculator'!$L$2:$L$8,MATCH(V$8,'BattleBorn Calculator'!$L$2:$L$8,1)-1,0,2))</f>
        <v>3.5247557002832086</v>
      </c>
      <c r="W3" s="8">
        <f ca="1">FORECAST(W$8,OFFSET('BattleBorn Calculator'!$O$2:$O$8,MATCH(W$8,'BattleBorn Calculator'!$L$2:$L$8,1)-1,0,2),OFFSET('BattleBorn Calculator'!$L$2:$L$8,MATCH(W$8,'BattleBorn Calculator'!$L$2:$L$8,1)-1,0,2))</f>
        <v>3.5539644353434743</v>
      </c>
      <c r="X3" s="8">
        <f ca="1">FORECAST(X$8,OFFSET('BattleBorn Calculator'!$O$2:$O$8,MATCH(X$8,'BattleBorn Calculator'!$L$2:$L$8,1)-1,0,2),OFFSET('BattleBorn Calculator'!$L$2:$L$8,MATCH(X$8,'BattleBorn Calculator'!$L$2:$L$8,1)-1,0,2))</f>
        <v>3.1661177280769817</v>
      </c>
      <c r="Y3" s="8">
        <f ca="1">FORECAST(Y$8,OFFSET('BattleBorn Calculator'!$O$2:$O$8,MATCH(Y$8,'BattleBorn Calculator'!$L$2:$L$8,1)-1,0,2),OFFSET('BattleBorn Calculator'!$L$2:$L$8,MATCH(Y$8,'BattleBorn Calculator'!$L$2:$L$8,1)-1,0,2))</f>
        <v>2.7782710208104895</v>
      </c>
      <c r="Z3" s="8">
        <f ca="1">FORECAST(Z$8,OFFSET('BattleBorn Calculator'!$O$2:$O$8,MATCH(Z$8,'BattleBorn Calculator'!$L$2:$L$8,1)-1,0,2),OFFSET('BattleBorn Calculator'!$L$2:$L$8,MATCH(Z$8,'BattleBorn Calculator'!$L$2:$L$8,1)-1,0,2))</f>
        <v>2.7925885092364857</v>
      </c>
      <c r="AA3" s="8">
        <f ca="1">FORECAST(AA$8,OFFSET('BattleBorn Calculator'!$O$2:$O$8,MATCH(AA$8,'BattleBorn Calculator'!$L$2:$L$8,1)-1,0,2),OFFSET('BattleBorn Calculator'!$L$2:$L$8,MATCH(AA$8,'BattleBorn Calculator'!$L$2:$L$8,1)-1,0,2))</f>
        <v>2.8069059976624815</v>
      </c>
      <c r="AB3" s="8">
        <f ca="1">FORECAST(AB$8,OFFSET('BattleBorn Calculator'!$O$2:$O$8,MATCH(AB$8,'BattleBorn Calculator'!$L$2:$L$8,1)-1,0,2),OFFSET('BattleBorn Calculator'!$L$2:$L$8,MATCH(AB$8,'BattleBorn Calculator'!$L$2:$L$8,1)-1,0,2))</f>
        <v>2.8290808868885602</v>
      </c>
    </row>
    <row r="4" spans="1:28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  <c r="L4" s="8">
        <f ca="1">FORECAST(L$8,OFFSET('BattleBorn Calculator'!$P$2:$P$8,MATCH(L$8,'BattleBorn Calculator'!$L$2:$L$8,1)-1,0,2),OFFSET('BattleBorn Calculator'!$L$2:$L$8,MATCH(L$8,'BattleBorn Calculator'!$L$2:$L$8,1)-1,0,2))</f>
        <v>-1.7704346329793603</v>
      </c>
      <c r="M4" s="8">
        <f ca="1">FORECAST(M$8,OFFSET('BattleBorn Calculator'!$P$2:$P$8,MATCH(M$8,'BattleBorn Calculator'!$L$2:$L$8,1)-1,0,2),OFFSET('BattleBorn Calculator'!$L$2:$L$8,MATCH(M$8,'BattleBorn Calculator'!$L$2:$L$8,1)-1,0,2))</f>
        <v>-1.7704346329793603</v>
      </c>
      <c r="N4" s="8">
        <f ca="1">FORECAST(N$8,OFFSET('BattleBorn Calculator'!$P$2:$P$8,MATCH(N$8,'BattleBorn Calculator'!$L$2:$L$8,1)-1,0,2),OFFSET('BattleBorn Calculator'!$L$2:$L$8,MATCH(N$8,'BattleBorn Calculator'!$L$2:$L$8,1)-1,0,2))</f>
        <v>-1.7704346329793603</v>
      </c>
      <c r="O4" s="8">
        <f ca="1">FORECAST(O$8,OFFSET('BattleBorn Calculator'!$P$2:$P$8,MATCH(O$8,'BattleBorn Calculator'!$L$2:$L$8,1)-1,0,2),OFFSET('BattleBorn Calculator'!$L$2:$L$8,MATCH(O$8,'BattleBorn Calculator'!$L$2:$L$8,1)-1,0,2))</f>
        <v>-1.4349432144459204</v>
      </c>
      <c r="P4" s="8">
        <f ca="1">FORECAST(P$8,OFFSET('BattleBorn Calculator'!$P$2:$P$8,MATCH(P$8,'BattleBorn Calculator'!$L$2:$L$8,1)-1,0,2),OFFSET('BattleBorn Calculator'!$L$2:$L$8,MATCH(P$8,'BattleBorn Calculator'!$L$2:$L$8,1)-1,0,2))</f>
        <v>-1.0994517959124805</v>
      </c>
      <c r="Q4" s="8">
        <f ca="1">FORECAST(Q$8,OFFSET('BattleBorn Calculator'!$P$2:$P$8,MATCH(Q$8,'BattleBorn Calculator'!$L$2:$L$8,1)-1,0,2),OFFSET('BattleBorn Calculator'!$L$2:$L$8,MATCH(Q$8,'BattleBorn Calculator'!$L$2:$L$8,1)-1,0,2))</f>
        <v>-1.1124598124614766</v>
      </c>
      <c r="R4" s="8">
        <f ca="1">FORECAST(R$8,OFFSET('BattleBorn Calculator'!$P$2:$P$8,MATCH(R$8,'BattleBorn Calculator'!$L$2:$L$8,1)-1,0,2),OFFSET('BattleBorn Calculator'!$L$2:$L$8,MATCH(R$8,'BattleBorn Calculator'!$L$2:$L$8,1)-1,0,2))</f>
        <v>-1.1254678290104729</v>
      </c>
      <c r="S4" s="8">
        <f ca="1">FORECAST(S$8,OFFSET('BattleBorn Calculator'!$P$2:$P$8,MATCH(S$8,'BattleBorn Calculator'!$L$2:$L$8,1)-1,0,2),OFFSET('BattleBorn Calculator'!$L$2:$L$8,MATCH(S$8,'BattleBorn Calculator'!$L$2:$L$8,1)-1,0,2))</f>
        <v>-1.1423476961804364</v>
      </c>
      <c r="U4" s="8">
        <f ca="1">FORECAST(U$8,OFFSET('BattleBorn Calculator'!$P$2:$P$8,MATCH(U$8,'BattleBorn Calculator'!$L$2:$L$8,1)-1,0,2),OFFSET('BattleBorn Calculator'!$L$2:$L$8,MATCH(U$8,'BattleBorn Calculator'!$L$2:$L$8,1)-1,0,2))</f>
        <v>-1.7704346329793603</v>
      </c>
      <c r="V4" s="8">
        <f ca="1">FORECAST(V$8,OFFSET('BattleBorn Calculator'!$P$2:$P$8,MATCH(V$8,'BattleBorn Calculator'!$L$2:$L$8,1)-1,0,2),OFFSET('BattleBorn Calculator'!$L$2:$L$8,MATCH(V$8,'BattleBorn Calculator'!$L$2:$L$8,1)-1,0,2))</f>
        <v>-1.7704346329793603</v>
      </c>
      <c r="W4" s="8">
        <f ca="1">FORECAST(W$8,OFFSET('BattleBorn Calculator'!$P$2:$P$8,MATCH(W$8,'BattleBorn Calculator'!$L$2:$L$8,1)-1,0,2),OFFSET('BattleBorn Calculator'!$L$2:$L$8,MATCH(W$8,'BattleBorn Calculator'!$L$2:$L$8,1)-1,0,2))</f>
        <v>-1.7704346329793603</v>
      </c>
      <c r="X4" s="8">
        <f ca="1">FORECAST(X$8,OFFSET('BattleBorn Calculator'!$P$2:$P$8,MATCH(X$8,'BattleBorn Calculator'!$L$2:$L$8,1)-1,0,2),OFFSET('BattleBorn Calculator'!$L$2:$L$8,MATCH(X$8,'BattleBorn Calculator'!$L$2:$L$8,1)-1,0,2))</f>
        <v>-1.4349432144459204</v>
      </c>
      <c r="Y4" s="8">
        <f ca="1">FORECAST(Y$8,OFFSET('BattleBorn Calculator'!$P$2:$P$8,MATCH(Y$8,'BattleBorn Calculator'!$L$2:$L$8,1)-1,0,2),OFFSET('BattleBorn Calculator'!$L$2:$L$8,MATCH(Y$8,'BattleBorn Calculator'!$L$2:$L$8,1)-1,0,2))</f>
        <v>-1.0994517959124805</v>
      </c>
      <c r="Z4" s="8">
        <f ca="1">FORECAST(Z$8,OFFSET('BattleBorn Calculator'!$P$2:$P$8,MATCH(Z$8,'BattleBorn Calculator'!$L$2:$L$8,1)-1,0,2),OFFSET('BattleBorn Calculator'!$L$2:$L$8,MATCH(Z$8,'BattleBorn Calculator'!$L$2:$L$8,1)-1,0,2))</f>
        <v>-1.1124598124614766</v>
      </c>
      <c r="AA4" s="8">
        <f ca="1">FORECAST(AA$8,OFFSET('BattleBorn Calculator'!$P$2:$P$8,MATCH(AA$8,'BattleBorn Calculator'!$L$2:$L$8,1)-1,0,2),OFFSET('BattleBorn Calculator'!$L$2:$L$8,MATCH(AA$8,'BattleBorn Calculator'!$L$2:$L$8,1)-1,0,2))</f>
        <v>-1.1254678290104729</v>
      </c>
      <c r="AB4" s="8">
        <f ca="1">FORECAST(AB$8,OFFSET('BattleBorn Calculator'!$P$2:$P$8,MATCH(AB$8,'BattleBorn Calculator'!$L$2:$L$8,1)-1,0,2),OFFSET('BattleBorn Calculator'!$L$2:$L$8,MATCH(AB$8,'BattleBorn Calculator'!$L$2:$L$8,1)-1,0,2))</f>
        <v>-1.1423476961804364</v>
      </c>
    </row>
    <row r="5" spans="1:28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  <c r="L5" s="8">
        <f ca="1">FORECAST(L$8,OFFSET('BattleBorn Calculator'!$Q$2:$Q$8,MATCH(L$8,'BattleBorn Calculator'!$L$2:$L$8,1)-1,0,2),OFFSET('BattleBorn Calculator'!$L$2:$L$8,MATCH(L$8,'BattleBorn Calculator'!$L$2:$L$8,1)-1,0,2))</f>
        <v>0.4</v>
      </c>
      <c r="M5" s="8">
        <f ca="1">FORECAST(M$8,OFFSET('BattleBorn Calculator'!$Q$2:$Q$8,MATCH(M$8,'BattleBorn Calculator'!$L$2:$L$8,1)-1,0,2),OFFSET('BattleBorn Calculator'!$L$2:$L$8,MATCH(M$8,'BattleBorn Calculator'!$L$2:$L$8,1)-1,0,2))</f>
        <v>0.4</v>
      </c>
      <c r="N5" s="8">
        <f ca="1">FORECAST(N$8,OFFSET('BattleBorn Calculator'!$Q$2:$Q$8,MATCH(N$8,'BattleBorn Calculator'!$L$2:$L$8,1)-1,0,2),OFFSET('BattleBorn Calculator'!$L$2:$L$8,MATCH(N$8,'BattleBorn Calculator'!$L$2:$L$8,1)-1,0,2))</f>
        <v>0.4</v>
      </c>
      <c r="O5" s="8">
        <f ca="1">FORECAST(O$8,OFFSET('BattleBorn Calculator'!$Q$2:$Q$8,MATCH(O$8,'BattleBorn Calculator'!$L$2:$L$8,1)-1,0,2),OFFSET('BattleBorn Calculator'!$L$2:$L$8,MATCH(O$8,'BattleBorn Calculator'!$L$2:$L$8,1)-1,0,2))</f>
        <v>0.4</v>
      </c>
      <c r="P5" s="8">
        <f ca="1">FORECAST(P$8,OFFSET('BattleBorn Calculator'!$Q$2:$Q$8,MATCH(P$8,'BattleBorn Calculator'!$L$2:$L$8,1)-1,0,2),OFFSET('BattleBorn Calculator'!$L$2:$L$8,MATCH(P$8,'BattleBorn Calculator'!$L$2:$L$8,1)-1,0,2))</f>
        <v>0.4</v>
      </c>
      <c r="Q5" s="8">
        <f ca="1">FORECAST(Q$8,OFFSET('BattleBorn Calculator'!$Q$2:$Q$8,MATCH(Q$8,'BattleBorn Calculator'!$L$2:$L$8,1)-1,0,2),OFFSET('BattleBorn Calculator'!$L$2:$L$8,MATCH(Q$8,'BattleBorn Calculator'!$L$2:$L$8,1)-1,0,2))</f>
        <v>0.4</v>
      </c>
      <c r="R5" s="8">
        <f ca="1">FORECAST(R$8,OFFSET('BattleBorn Calculator'!$Q$2:$Q$8,MATCH(R$8,'BattleBorn Calculator'!$L$2:$L$8,1)-1,0,2),OFFSET('BattleBorn Calculator'!$L$2:$L$8,MATCH(R$8,'BattleBorn Calculator'!$L$2:$L$8,1)-1,0,2))</f>
        <v>0.4</v>
      </c>
      <c r="S5" s="8">
        <f ca="1">FORECAST(S$8,OFFSET('BattleBorn Calculator'!$Q$2:$Q$8,MATCH(S$8,'BattleBorn Calculator'!$L$2:$L$8,1)-1,0,2),OFFSET('BattleBorn Calculator'!$L$2:$L$8,MATCH(S$8,'BattleBorn Calculator'!$L$2:$L$8,1)-1,0,2))</f>
        <v>0.4</v>
      </c>
      <c r="U5" s="8">
        <f ca="1">FORECAST(U$8,OFFSET('BattleBorn Calculator'!$Q$2:$Q$8,MATCH(U$8,'BattleBorn Calculator'!$L$2:$L$8,1)-1,0,2),OFFSET('BattleBorn Calculator'!$L$2:$L$8,MATCH(U$8,'BattleBorn Calculator'!$L$2:$L$8,1)-1,0,2))</f>
        <v>0.4</v>
      </c>
      <c r="V5" s="8">
        <f ca="1">FORECAST(V$8,OFFSET('BattleBorn Calculator'!$Q$2:$Q$8,MATCH(V$8,'BattleBorn Calculator'!$L$2:$L$8,1)-1,0,2),OFFSET('BattleBorn Calculator'!$L$2:$L$8,MATCH(V$8,'BattleBorn Calculator'!$L$2:$L$8,1)-1,0,2))</f>
        <v>0.4</v>
      </c>
      <c r="W5" s="8">
        <f ca="1">FORECAST(W$8,OFFSET('BattleBorn Calculator'!$Q$2:$Q$8,MATCH(W$8,'BattleBorn Calculator'!$L$2:$L$8,1)-1,0,2),OFFSET('BattleBorn Calculator'!$L$2:$L$8,MATCH(W$8,'BattleBorn Calculator'!$L$2:$L$8,1)-1,0,2))</f>
        <v>0.4</v>
      </c>
      <c r="X5" s="8">
        <f ca="1">FORECAST(X$8,OFFSET('BattleBorn Calculator'!$Q$2:$Q$8,MATCH(X$8,'BattleBorn Calculator'!$L$2:$L$8,1)-1,0,2),OFFSET('BattleBorn Calculator'!$L$2:$L$8,MATCH(X$8,'BattleBorn Calculator'!$L$2:$L$8,1)-1,0,2))</f>
        <v>0.4</v>
      </c>
      <c r="Y5" s="8">
        <f ca="1">FORECAST(Y$8,OFFSET('BattleBorn Calculator'!$Q$2:$Q$8,MATCH(Y$8,'BattleBorn Calculator'!$L$2:$L$8,1)-1,0,2),OFFSET('BattleBorn Calculator'!$L$2:$L$8,MATCH(Y$8,'BattleBorn Calculator'!$L$2:$L$8,1)-1,0,2))</f>
        <v>0.4</v>
      </c>
      <c r="Z5" s="8">
        <f ca="1">FORECAST(Z$8,OFFSET('BattleBorn Calculator'!$Q$2:$Q$8,MATCH(Z$8,'BattleBorn Calculator'!$L$2:$L$8,1)-1,0,2),OFFSET('BattleBorn Calculator'!$L$2:$L$8,MATCH(Z$8,'BattleBorn Calculator'!$L$2:$L$8,1)-1,0,2))</f>
        <v>0.4</v>
      </c>
      <c r="AA5" s="8">
        <f ca="1">FORECAST(AA$8,OFFSET('BattleBorn Calculator'!$Q$2:$Q$8,MATCH(AA$8,'BattleBorn Calculator'!$L$2:$L$8,1)-1,0,2),OFFSET('BattleBorn Calculator'!$L$2:$L$8,MATCH(AA$8,'BattleBorn Calculator'!$L$2:$L$8,1)-1,0,2))</f>
        <v>0.4</v>
      </c>
      <c r="AB5" s="8">
        <f ca="1">FORECAST(AB$8,OFFSET('BattleBorn Calculator'!$Q$2:$Q$8,MATCH(AB$8,'BattleBorn Calculator'!$L$2:$L$8,1)-1,0,2),OFFSET('BattleBorn Calculator'!$L$2:$L$8,MATCH(AB$8,'BattleBorn Calculator'!$L$2:$L$8,1)-1,0,2))</f>
        <v>0.4</v>
      </c>
    </row>
    <row r="6" spans="1:28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  <c r="L6" s="8">
        <f ca="1">FORECAST(L$8,OFFSET('BattleBorn Calculator'!$R$2:$R$8,MATCH(L$8,'BattleBorn Calculator'!$L$2:$L$8,1)-1,0,2),OFFSET('BattleBorn Calculator'!$L$2:$L$8,MATCH(L$8,'BattleBorn Calculator'!$L$2:$L$8,1)-1,0,2))</f>
        <v>1.734</v>
      </c>
      <c r="M6" s="8">
        <f ca="1">FORECAST(M$8,OFFSET('BattleBorn Calculator'!$R$2:$R$8,MATCH(M$8,'BattleBorn Calculator'!$L$2:$L$8,1)-1,0,2),OFFSET('BattleBorn Calculator'!$L$2:$L$8,MATCH(M$8,'BattleBorn Calculator'!$L$2:$L$8,1)-1,0,2))</f>
        <v>1.734</v>
      </c>
      <c r="N6" s="8">
        <f ca="1">FORECAST(N$8,OFFSET('BattleBorn Calculator'!$R$2:$R$8,MATCH(N$8,'BattleBorn Calculator'!$L$2:$L$8,1)-1,0,2),OFFSET('BattleBorn Calculator'!$L$2:$L$8,MATCH(N$8,'BattleBorn Calculator'!$L$2:$L$8,1)-1,0,2))</f>
        <v>1.734</v>
      </c>
      <c r="O6" s="8">
        <f ca="1">FORECAST(O$8,OFFSET('BattleBorn Calculator'!$R$2:$R$8,MATCH(O$8,'BattleBorn Calculator'!$L$2:$L$8,1)-1,0,2),OFFSET('BattleBorn Calculator'!$L$2:$L$8,MATCH(O$8,'BattleBorn Calculator'!$L$2:$L$8,1)-1,0,2))</f>
        <v>1.734</v>
      </c>
      <c r="P6" s="8">
        <f ca="1">FORECAST(P$8,OFFSET('BattleBorn Calculator'!$R$2:$R$8,MATCH(P$8,'BattleBorn Calculator'!$L$2:$L$8,1)-1,0,2),OFFSET('BattleBorn Calculator'!$L$2:$L$8,MATCH(P$8,'BattleBorn Calculator'!$L$2:$L$8,1)-1,0,2))</f>
        <v>1.734</v>
      </c>
      <c r="Q6" s="8">
        <f ca="1">FORECAST(Q$8,OFFSET('BattleBorn Calculator'!$R$2:$R$8,MATCH(Q$8,'BattleBorn Calculator'!$L$2:$L$8,1)-1,0,2),OFFSET('BattleBorn Calculator'!$L$2:$L$8,MATCH(Q$8,'BattleBorn Calculator'!$L$2:$L$8,1)-1,0,2))</f>
        <v>1.734</v>
      </c>
      <c r="R6" s="8">
        <f ca="1">FORECAST(R$8,OFFSET('BattleBorn Calculator'!$R$2:$R$8,MATCH(R$8,'BattleBorn Calculator'!$L$2:$L$8,1)-1,0,2),OFFSET('BattleBorn Calculator'!$L$2:$L$8,MATCH(R$8,'BattleBorn Calculator'!$L$2:$L$8,1)-1,0,2))</f>
        <v>1.734</v>
      </c>
      <c r="S6" s="8">
        <f ca="1">FORECAST(S$8,OFFSET('BattleBorn Calculator'!$R$2:$R$8,MATCH(S$8,'BattleBorn Calculator'!$L$2:$L$8,1)-1,0,2),OFFSET('BattleBorn Calculator'!$L$2:$L$8,MATCH(S$8,'BattleBorn Calculator'!$L$2:$L$8,1)-1,0,2))</f>
        <v>1.734</v>
      </c>
      <c r="U6" s="8">
        <f ca="1">FORECAST(U$8,OFFSET('BattleBorn Calculator'!$R$2:$R$8,MATCH(U$8,'BattleBorn Calculator'!$L$2:$L$8,1)-1,0,2),OFFSET('BattleBorn Calculator'!$L$2:$L$8,MATCH(U$8,'BattleBorn Calculator'!$L$2:$L$8,1)-1,0,2))</f>
        <v>1.734</v>
      </c>
      <c r="V6" s="8">
        <f ca="1">FORECAST(V$8,OFFSET('BattleBorn Calculator'!$R$2:$R$8,MATCH(V$8,'BattleBorn Calculator'!$L$2:$L$8,1)-1,0,2),OFFSET('BattleBorn Calculator'!$L$2:$L$8,MATCH(V$8,'BattleBorn Calculator'!$L$2:$L$8,1)-1,0,2))</f>
        <v>1.734</v>
      </c>
      <c r="W6" s="8">
        <f ca="1">FORECAST(W$8,OFFSET('BattleBorn Calculator'!$R$2:$R$8,MATCH(W$8,'BattleBorn Calculator'!$L$2:$L$8,1)-1,0,2),OFFSET('BattleBorn Calculator'!$L$2:$L$8,MATCH(W$8,'BattleBorn Calculator'!$L$2:$L$8,1)-1,0,2))</f>
        <v>1.734</v>
      </c>
      <c r="X6" s="8">
        <f ca="1">FORECAST(X$8,OFFSET('BattleBorn Calculator'!$R$2:$R$8,MATCH(X$8,'BattleBorn Calculator'!$L$2:$L$8,1)-1,0,2),OFFSET('BattleBorn Calculator'!$L$2:$L$8,MATCH(X$8,'BattleBorn Calculator'!$L$2:$L$8,1)-1,0,2))</f>
        <v>1.734</v>
      </c>
      <c r="Y6" s="8">
        <f ca="1">FORECAST(Y$8,OFFSET('BattleBorn Calculator'!$R$2:$R$8,MATCH(Y$8,'BattleBorn Calculator'!$L$2:$L$8,1)-1,0,2),OFFSET('BattleBorn Calculator'!$L$2:$L$8,MATCH(Y$8,'BattleBorn Calculator'!$L$2:$L$8,1)-1,0,2))</f>
        <v>1.734</v>
      </c>
      <c r="Z6" s="8">
        <f ca="1">FORECAST(Z$8,OFFSET('BattleBorn Calculator'!$R$2:$R$8,MATCH(Z$8,'BattleBorn Calculator'!$L$2:$L$8,1)-1,0,2),OFFSET('BattleBorn Calculator'!$L$2:$L$8,MATCH(Z$8,'BattleBorn Calculator'!$L$2:$L$8,1)-1,0,2))</f>
        <v>1.734</v>
      </c>
      <c r="AA6" s="8">
        <f ca="1">FORECAST(AA$8,OFFSET('BattleBorn Calculator'!$R$2:$R$8,MATCH(AA$8,'BattleBorn Calculator'!$L$2:$L$8,1)-1,0,2),OFFSET('BattleBorn Calculator'!$L$2:$L$8,MATCH(AA$8,'BattleBorn Calculator'!$L$2:$L$8,1)-1,0,2))</f>
        <v>1.734</v>
      </c>
      <c r="AB6" s="8">
        <f ca="1">FORECAST(AB$8,OFFSET('BattleBorn Calculator'!$R$2:$R$8,MATCH(AB$8,'BattleBorn Calculator'!$L$2:$L$8,1)-1,0,2),OFFSET('BattleBorn Calculator'!$L$2:$L$8,MATCH(AB$8,'BattleBorn Calculator'!$L$2:$L$8,1)-1,0,2))</f>
        <v>1.734</v>
      </c>
    </row>
    <row r="7" spans="1:28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10">
        <v>4</v>
      </c>
    </row>
    <row r="8" spans="1:28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  <c r="L8" s="10">
        <v>-10</v>
      </c>
      <c r="M8" s="10">
        <v>0</v>
      </c>
      <c r="N8" s="10">
        <v>10</v>
      </c>
      <c r="O8" s="10">
        <v>15</v>
      </c>
      <c r="P8" s="10">
        <v>20</v>
      </c>
      <c r="Q8" s="10">
        <v>25</v>
      </c>
      <c r="R8" s="10">
        <v>30</v>
      </c>
      <c r="S8" s="10">
        <v>35</v>
      </c>
      <c r="U8" s="10">
        <v>-10</v>
      </c>
      <c r="V8" s="10">
        <v>0</v>
      </c>
      <c r="W8" s="10">
        <v>10</v>
      </c>
      <c r="X8" s="10">
        <v>15</v>
      </c>
      <c r="Y8" s="10">
        <v>20</v>
      </c>
      <c r="Z8" s="10">
        <v>25</v>
      </c>
      <c r="AA8" s="10">
        <v>30</v>
      </c>
      <c r="AB8" s="10">
        <v>35</v>
      </c>
    </row>
    <row r="9" spans="1:28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  <c r="L9" s="11" t="s">
        <v>40</v>
      </c>
      <c r="M9" s="11" t="s">
        <v>39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U9" s="11" t="s">
        <v>40</v>
      </c>
      <c r="V9" s="11" t="s">
        <v>39</v>
      </c>
      <c r="W9" s="11" t="s">
        <v>41</v>
      </c>
      <c r="X9" s="11" t="s">
        <v>42</v>
      </c>
      <c r="Y9" s="11" t="s">
        <v>43</v>
      </c>
      <c r="Z9" s="11" t="s">
        <v>44</v>
      </c>
      <c r="AA9" s="11" t="s">
        <v>45</v>
      </c>
      <c r="AB9" s="11" t="s">
        <v>46</v>
      </c>
    </row>
    <row r="10" spans="1:28" x14ac:dyDescent="0.3">
      <c r="A10">
        <f>1-0.000001</f>
        <v>0.99999899999999997</v>
      </c>
      <c r="B10">
        <f t="shared" ref="B10:B34" si="0">A10*100</f>
        <v>99.999899999999997</v>
      </c>
      <c r="C10" s="9">
        <f t="shared" ref="C10:J20" ca="1" si="1">C$7*(C$3+C$2*(-LN($A10))^C$1+C$4*$A10+C$6*EXP(C$5*($A10-1)))</f>
        <v>13.241428391535834</v>
      </c>
      <c r="D10" s="9">
        <f t="shared" ca="1" si="1"/>
        <v>13.947091285742307</v>
      </c>
      <c r="E10" s="9">
        <f t="shared" ca="1" si="1"/>
        <v>14.063926225983369</v>
      </c>
      <c r="F10" s="9">
        <f t="shared" ca="1" si="1"/>
        <v>13.856035896038611</v>
      </c>
      <c r="G10" s="9">
        <f t="shared" ca="1" si="1"/>
        <v>13.648145566093856</v>
      </c>
      <c r="H10" s="9">
        <f t="shared" ca="1" si="1"/>
        <v>13.653450336578056</v>
      </c>
      <c r="I10" s="9">
        <f t="shared" ca="1" si="1"/>
        <v>13.658755107062252</v>
      </c>
      <c r="J10" s="9">
        <f t="shared" ca="1" si="1"/>
        <v>13.679924945017591</v>
      </c>
      <c r="L10" s="10">
        <f ca="1">L$7*(-L$2*L$1*(-LN($A10))^(L$1-1)/$A10+L$4+L$6*L$5*EXP(L$5*($A10-1)))</f>
        <v>2957.9991496458574</v>
      </c>
      <c r="M10" s="10">
        <f ca="1">M$7*(-M$2*M$1*(-LN($A10))^(M$1-1)/$A10+M$4+M$6*M$5*EXP(M$5*($A10-1)))</f>
        <v>2957.9991496458574</v>
      </c>
      <c r="N10" s="10">
        <f ca="1">N$7*(-N$2*N$1*(-LN($A10))^(N$1-1)/$A10+N$4+N$6*N$5*EXP(N$5*($A10-1)))</f>
        <v>2957.9991496458574</v>
      </c>
      <c r="O10" s="10">
        <f t="shared" ref="M10:S22" ca="1" si="2">O$7*(-O$2*O$1*(-LN($A10))^(O$1-1)/$A10+O$4+O$6*O$5*EXP(O$5*($A10-1)))</f>
        <v>2226.9649455579647</v>
      </c>
      <c r="P10" s="10">
        <f t="shared" ca="1" si="2"/>
        <v>1495.9307414700711</v>
      </c>
      <c r="Q10" s="10">
        <f t="shared" ca="1" si="2"/>
        <v>1463.9335021366865</v>
      </c>
      <c r="R10" s="10">
        <f t="shared" ca="1" si="2"/>
        <v>1431.9362628033014</v>
      </c>
      <c r="S10" s="10">
        <f t="shared" ca="1" si="2"/>
        <v>1436.800648746457</v>
      </c>
      <c r="U10" s="9">
        <f ca="1">U$7*(U$2*U$1/$A10^2*((U$1-1)*(-LN($A10))^(U$1-2)+(-LN($A10))^(U$1-1))+U$6*U$5^2*EXP(U$5*($A10-1)))</f>
        <v>1546321799.3265698</v>
      </c>
      <c r="V10" s="9">
        <f t="shared" ref="V10:AB23" ca="1" si="3">V$7*(V$2*V$1/$A10^2*((V$1-1)*(-LN($A10))^(V$1-2)+(-LN($A10))^(V$1-1))+V$6*V$5^2*EXP(V$5*($A10-1)))</f>
        <v>1546321799.3265698</v>
      </c>
      <c r="W10" s="9">
        <f t="shared" ca="1" si="3"/>
        <v>1546321799.3265698</v>
      </c>
      <c r="X10" s="9">
        <f t="shared" ca="1" si="3"/>
        <v>1164021979.9483488</v>
      </c>
      <c r="Y10" s="9">
        <f t="shared" ca="1" si="3"/>
        <v>781722160.57012713</v>
      </c>
      <c r="Z10" s="9">
        <f t="shared" ca="1" si="3"/>
        <v>765046785.98466742</v>
      </c>
      <c r="AA10" s="9">
        <f t="shared" ca="1" si="3"/>
        <v>748371411.39920747</v>
      </c>
      <c r="AB10" s="9">
        <f t="shared" ca="1" si="3"/>
        <v>750945862.3794297</v>
      </c>
    </row>
    <row r="11" spans="1:28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  <c r="L11" s="9">
        <f t="shared" ref="L11:S23" ca="1" si="4">L$7*(-L$2*L$1*(-LN($A11))^(L$1-1)/$A11+L$4+L$6*L$5*EXP(L$5*($A11-1)))</f>
        <v>20.051624479598839</v>
      </c>
      <c r="M11" s="9">
        <f t="shared" ca="1" si="2"/>
        <v>20.051624479598839</v>
      </c>
      <c r="N11" s="9">
        <f t="shared" ca="1" si="2"/>
        <v>20.051624479598839</v>
      </c>
      <c r="O11" s="9">
        <f t="shared" ca="1" si="2"/>
        <v>15.368543292953586</v>
      </c>
      <c r="P11" s="9">
        <f t="shared" ca="1" si="2"/>
        <v>10.685462106308332</v>
      </c>
      <c r="Q11" s="9">
        <f t="shared" ca="1" si="2"/>
        <v>10.370626062172089</v>
      </c>
      <c r="R11" s="9">
        <f t="shared" ca="1" si="2"/>
        <v>10.055790018035845</v>
      </c>
      <c r="S11" s="9">
        <f t="shared" ca="1" si="2"/>
        <v>10.028843908301972</v>
      </c>
      <c r="U11" s="9">
        <f t="shared" ref="U11:AB34" ca="1" si="5">U$7*(U$2*U$1/$A11^2*((U$1-1)*(-LN($A11))^(U$1-2)+(-LN($A11))^(U$1-1))+U$6*U$5^2*EXP(U$5*($A11-1)))</f>
        <v>1255.0192026394234</v>
      </c>
      <c r="V11" s="9">
        <f t="shared" ca="1" si="3"/>
        <v>1255.0192026394234</v>
      </c>
      <c r="W11" s="9">
        <f t="shared" ca="1" si="3"/>
        <v>1255.0192026394234</v>
      </c>
      <c r="X11" s="9">
        <f t="shared" ca="1" si="3"/>
        <v>945.01190167197785</v>
      </c>
      <c r="Y11" s="9">
        <f t="shared" ca="1" si="3"/>
        <v>635.00460070453209</v>
      </c>
      <c r="Z11" s="9">
        <f t="shared" ca="1" si="3"/>
        <v>621.48252299006379</v>
      </c>
      <c r="AA11" s="9">
        <f t="shared" ca="1" si="3"/>
        <v>607.96044527559536</v>
      </c>
      <c r="AB11" s="9">
        <f t="shared" ca="1" si="3"/>
        <v>610.0480701171391</v>
      </c>
    </row>
    <row r="12" spans="1:28" x14ac:dyDescent="0.3">
      <c r="A12">
        <v>0.98</v>
      </c>
      <c r="B12">
        <f t="shared" ref="B12" si="6">A12*100</f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  <c r="L12" s="9">
        <f t="shared" ca="1" si="4"/>
        <v>12.769912484492654</v>
      </c>
      <c r="M12" s="9">
        <f t="shared" ca="1" si="2"/>
        <v>12.769912484492654</v>
      </c>
      <c r="N12" s="9">
        <f t="shared" ca="1" si="2"/>
        <v>12.769912484492654</v>
      </c>
      <c r="O12" s="9">
        <f t="shared" ca="1" si="2"/>
        <v>9.8843743124126942</v>
      </c>
      <c r="P12" s="9">
        <f t="shared" ca="1" si="2"/>
        <v>6.9988361403327346</v>
      </c>
      <c r="Q12" s="9">
        <f t="shared" ca="1" si="2"/>
        <v>6.7624063668301133</v>
      </c>
      <c r="R12" s="9">
        <f t="shared" ca="1" si="2"/>
        <v>6.5259765933274867</v>
      </c>
      <c r="S12" s="9">
        <f t="shared" ca="1" si="2"/>
        <v>6.4869256220653906</v>
      </c>
      <c r="U12" s="9">
        <f t="shared" ca="1" si="5"/>
        <v>434.48450723051621</v>
      </c>
      <c r="V12" s="9">
        <f t="shared" ca="1" si="3"/>
        <v>434.48450723051621</v>
      </c>
      <c r="W12" s="9">
        <f t="shared" ca="1" si="3"/>
        <v>434.48450723051621</v>
      </c>
      <c r="X12" s="9">
        <f t="shared" ca="1" si="3"/>
        <v>327.33833084696607</v>
      </c>
      <c r="Y12" s="9">
        <f t="shared" ca="1" si="3"/>
        <v>220.19215446341582</v>
      </c>
      <c r="Z12" s="9">
        <f t="shared" ca="1" si="3"/>
        <v>215.51859058493591</v>
      </c>
      <c r="AA12" s="9">
        <f t="shared" ca="1" si="3"/>
        <v>210.84502670645594</v>
      </c>
      <c r="AB12" s="9">
        <f t="shared" ca="1" si="3"/>
        <v>211.56656138901565</v>
      </c>
    </row>
    <row r="13" spans="1:28" x14ac:dyDescent="0.3">
      <c r="A13">
        <v>0.97</v>
      </c>
      <c r="B13">
        <f t="shared" ref="B13:B14" si="7">A13*100</f>
        <v>97</v>
      </c>
      <c r="C13" s="9">
        <f t="shared" ca="1" si="1"/>
        <v>12.515513584477986</v>
      </c>
      <c r="D13" s="9">
        <f t="shared" ca="1" si="1"/>
        <v>13.221176478684459</v>
      </c>
      <c r="E13" s="9">
        <f t="shared" ca="1" si="1"/>
        <v>13.338011418925522</v>
      </c>
      <c r="F13" s="9">
        <f t="shared" ca="1" si="1"/>
        <v>13.301401868623078</v>
      </c>
      <c r="G13" s="9">
        <f t="shared" ca="1" si="1"/>
        <v>13.264792318320637</v>
      </c>
      <c r="H13" s="9">
        <f t="shared" ca="1" si="1"/>
        <v>13.280885003355964</v>
      </c>
      <c r="I13" s="9">
        <f t="shared" ca="1" si="1"/>
        <v>13.296977688391287</v>
      </c>
      <c r="J13" s="9">
        <f t="shared" ca="1" si="1"/>
        <v>13.318748518904099</v>
      </c>
      <c r="L13" s="9">
        <f t="shared" ca="1" si="4"/>
        <v>9.602586844656587</v>
      </c>
      <c r="M13" s="9">
        <f t="shared" ca="1" si="2"/>
        <v>9.602586844656587</v>
      </c>
      <c r="N13" s="9">
        <f t="shared" ca="1" si="2"/>
        <v>9.602586844656587</v>
      </c>
      <c r="O13" s="9">
        <f t="shared" ca="1" si="2"/>
        <v>7.497395701776254</v>
      </c>
      <c r="P13" s="9">
        <f t="shared" ca="1" si="2"/>
        <v>5.3922045588959193</v>
      </c>
      <c r="Q13" s="9">
        <f t="shared" ca="1" si="2"/>
        <v>5.189812413346452</v>
      </c>
      <c r="R13" s="9">
        <f t="shared" ca="1" si="2"/>
        <v>4.987420267796983</v>
      </c>
      <c r="S13" s="9">
        <f t="shared" ca="1" si="2"/>
        <v>4.9431143498349286</v>
      </c>
      <c r="U13" s="9">
        <f t="shared" ca="1" si="5"/>
        <v>233.06344335074499</v>
      </c>
      <c r="V13" s="9">
        <f t="shared" ca="1" si="3"/>
        <v>233.06344335074499</v>
      </c>
      <c r="W13" s="9">
        <f t="shared" ca="1" si="3"/>
        <v>233.06344335074499</v>
      </c>
      <c r="X13" s="9">
        <f t="shared" ca="1" si="3"/>
        <v>175.71385928682966</v>
      </c>
      <c r="Y13" s="9">
        <f t="shared" ca="1" si="3"/>
        <v>118.36427522291434</v>
      </c>
      <c r="Z13" s="9">
        <f t="shared" ca="1" si="3"/>
        <v>115.86276790297502</v>
      </c>
      <c r="AA13" s="9">
        <f t="shared" ca="1" si="3"/>
        <v>113.36126058303567</v>
      </c>
      <c r="AB13" s="9">
        <f t="shared" ca="1" si="3"/>
        <v>113.74745928213213</v>
      </c>
    </row>
    <row r="14" spans="1:28" x14ac:dyDescent="0.3">
      <c r="A14">
        <v>0.95</v>
      </c>
      <c r="B14">
        <f t="shared" si="7"/>
        <v>95</v>
      </c>
      <c r="C14" s="9">
        <f t="shared" ca="1" si="1"/>
        <v>12.358733953297349</v>
      </c>
      <c r="D14" s="9">
        <f t="shared" ca="1" si="1"/>
        <v>13.064396847503822</v>
      </c>
      <c r="E14" s="9">
        <f t="shared" ca="1" si="1"/>
        <v>13.181231787744885</v>
      </c>
      <c r="F14" s="9">
        <f t="shared" ca="1" si="1"/>
        <v>13.178059751180225</v>
      </c>
      <c r="G14" s="9">
        <f t="shared" ca="1" si="1"/>
        <v>13.174887714615567</v>
      </c>
      <c r="H14" s="9">
        <f t="shared" ca="1" si="1"/>
        <v>13.194650230479425</v>
      </c>
      <c r="I14" s="9">
        <f t="shared" ca="1" si="1"/>
        <v>13.214412746343282</v>
      </c>
      <c r="J14" s="9">
        <f t="shared" ca="1" si="1"/>
        <v>13.237128055138299</v>
      </c>
      <c r="L14" s="9">
        <f t="shared" ca="1" si="4"/>
        <v>6.4833459203634547</v>
      </c>
      <c r="M14" s="9">
        <f t="shared" ca="1" si="2"/>
        <v>6.4833459203634547</v>
      </c>
      <c r="N14" s="9">
        <f t="shared" ca="1" si="2"/>
        <v>6.4833459203634547</v>
      </c>
      <c r="O14" s="9">
        <f t="shared" ca="1" si="2"/>
        <v>5.1439298466163237</v>
      </c>
      <c r="P14" s="9">
        <f t="shared" ca="1" si="2"/>
        <v>3.8045137728691905</v>
      </c>
      <c r="Q14" s="9">
        <f t="shared" ca="1" si="2"/>
        <v>3.6355236470925063</v>
      </c>
      <c r="R14" s="9">
        <f t="shared" ca="1" si="2"/>
        <v>3.4665335213158204</v>
      </c>
      <c r="S14" s="9">
        <f t="shared" ca="1" si="2"/>
        <v>3.4170707859098912</v>
      </c>
      <c r="U14" s="9">
        <f t="shared" ca="1" si="5"/>
        <v>105.85384755379341</v>
      </c>
      <c r="V14" s="9">
        <f t="shared" ca="1" si="3"/>
        <v>105.85384755379341</v>
      </c>
      <c r="W14" s="9">
        <f t="shared" ca="1" si="3"/>
        <v>105.85384755379341</v>
      </c>
      <c r="X14" s="9">
        <f t="shared" ca="1" si="3"/>
        <v>79.952352321336036</v>
      </c>
      <c r="Y14" s="9">
        <f t="shared" ca="1" si="3"/>
        <v>54.050857088878651</v>
      </c>
      <c r="Z14" s="9">
        <f t="shared" ca="1" si="3"/>
        <v>52.921070692360843</v>
      </c>
      <c r="AA14" s="9">
        <f t="shared" ca="1" si="3"/>
        <v>51.791284295843035</v>
      </c>
      <c r="AB14" s="9">
        <f t="shared" ca="1" si="3"/>
        <v>51.965707945581798</v>
      </c>
    </row>
    <row r="15" spans="1:28" x14ac:dyDescent="0.3">
      <c r="A15">
        <v>0.9</v>
      </c>
      <c r="B15">
        <f t="shared" si="0"/>
        <v>90</v>
      </c>
      <c r="C15" s="9">
        <f t="shared" ca="1" si="1"/>
        <v>12.124128154813484</v>
      </c>
      <c r="D15" s="9">
        <f t="shared" ca="1" si="1"/>
        <v>12.829791049019956</v>
      </c>
      <c r="E15" s="9">
        <f t="shared" ca="1" si="1"/>
        <v>12.946625989261019</v>
      </c>
      <c r="F15" s="9">
        <f t="shared" ca="1" si="1"/>
        <v>12.9886162508921</v>
      </c>
      <c r="G15" s="9">
        <f t="shared" ca="1" si="1"/>
        <v>13.030606512523184</v>
      </c>
      <c r="H15" s="9">
        <f t="shared" ca="1" si="1"/>
        <v>13.057867278672635</v>
      </c>
      <c r="I15" s="9">
        <f t="shared" ca="1" si="1"/>
        <v>13.085128044822085</v>
      </c>
      <c r="J15" s="9">
        <f t="shared" ca="1" si="1"/>
        <v>13.110463351373188</v>
      </c>
      <c r="L15" s="9">
        <f t="shared" ca="1" si="4"/>
        <v>3.4461700980464935</v>
      </c>
      <c r="M15" s="9">
        <f t="shared" ca="1" si="2"/>
        <v>3.4461700980464935</v>
      </c>
      <c r="N15" s="9">
        <f t="shared" ca="1" si="2"/>
        <v>3.4461700980464935</v>
      </c>
      <c r="O15" s="9">
        <f t="shared" ca="1" si="2"/>
        <v>2.8443270925769331</v>
      </c>
      <c r="P15" s="9">
        <f t="shared" ca="1" si="2"/>
        <v>2.2424840871073721</v>
      </c>
      <c r="Q15" s="9">
        <f t="shared" ca="1" si="2"/>
        <v>2.1056658499224201</v>
      </c>
      <c r="R15" s="9">
        <f t="shared" ca="1" si="2"/>
        <v>1.9688476127374663</v>
      </c>
      <c r="S15" s="9">
        <f t="shared" ca="1" si="2"/>
        <v>1.9144179754070181</v>
      </c>
      <c r="U15" s="9">
        <f t="shared" ca="1" si="5"/>
        <v>35.611574470876462</v>
      </c>
      <c r="V15" s="9">
        <f t="shared" ca="1" si="3"/>
        <v>35.611574470876462</v>
      </c>
      <c r="W15" s="9">
        <f t="shared" ca="1" si="3"/>
        <v>35.611574470876462</v>
      </c>
      <c r="X15" s="9">
        <f t="shared" ca="1" si="3"/>
        <v>27.070872936896247</v>
      </c>
      <c r="Y15" s="9">
        <f t="shared" ca="1" si="3"/>
        <v>18.530171402916029</v>
      </c>
      <c r="Z15" s="9">
        <f t="shared" ca="1" si="3"/>
        <v>18.157638144769678</v>
      </c>
      <c r="AA15" s="9">
        <f t="shared" ca="1" si="3"/>
        <v>17.785104886623319</v>
      </c>
      <c r="AB15" s="9">
        <f t="shared" ca="1" si="3"/>
        <v>17.842618953649829</v>
      </c>
    </row>
    <row r="16" spans="1:28" x14ac:dyDescent="0.3">
      <c r="A16">
        <v>0.85</v>
      </c>
      <c r="B16">
        <f t="shared" si="0"/>
        <v>85</v>
      </c>
      <c r="C16" s="9">
        <f t="shared" ca="1" si="1"/>
        <v>11.987230977513462</v>
      </c>
      <c r="D16" s="9">
        <f t="shared" ca="1" si="1"/>
        <v>12.692893871719935</v>
      </c>
      <c r="E16" s="9">
        <f t="shared" ca="1" si="1"/>
        <v>12.809728811960998</v>
      </c>
      <c r="F16" s="9">
        <f t="shared" ca="1" si="1"/>
        <v>12.873383746346533</v>
      </c>
      <c r="G16" s="9">
        <f t="shared" ca="1" si="1"/>
        <v>12.937038680732067</v>
      </c>
      <c r="H16" s="9">
        <f t="shared" ca="1" si="1"/>
        <v>12.970772764153176</v>
      </c>
      <c r="I16" s="9">
        <f t="shared" ca="1" si="1"/>
        <v>13.004506847574282</v>
      </c>
      <c r="J16" s="9">
        <f t="shared" ca="1" si="1"/>
        <v>13.032620387595387</v>
      </c>
      <c r="L16" s="9">
        <f t="shared" ca="1" si="4"/>
        <v>2.1703408128275017</v>
      </c>
      <c r="M16" s="9">
        <f t="shared" ca="1" si="2"/>
        <v>2.1703408128275017</v>
      </c>
      <c r="N16" s="9">
        <f t="shared" ca="1" si="2"/>
        <v>2.1703408128275017</v>
      </c>
      <c r="O16" s="9">
        <f t="shared" ca="1" si="2"/>
        <v>1.8708737357844045</v>
      </c>
      <c r="P16" s="9">
        <f t="shared" ca="1" si="2"/>
        <v>1.5714066587413078</v>
      </c>
      <c r="Q16" s="9">
        <f t="shared" ca="1" si="2"/>
        <v>1.4477776296505112</v>
      </c>
      <c r="R16" s="9">
        <f t="shared" ca="1" si="2"/>
        <v>1.3241486005597136</v>
      </c>
      <c r="S16" s="9">
        <f t="shared" ca="1" si="2"/>
        <v>1.2676827289286599</v>
      </c>
      <c r="U16" s="9">
        <f t="shared" ca="1" si="5"/>
        <v>18.322279570606003</v>
      </c>
      <c r="V16" s="9">
        <f t="shared" ca="1" si="3"/>
        <v>18.322279570606003</v>
      </c>
      <c r="W16" s="9">
        <f t="shared" ca="1" si="3"/>
        <v>18.322279570606003</v>
      </c>
      <c r="X16" s="9">
        <f t="shared" ca="1" si="3"/>
        <v>14.050820569969858</v>
      </c>
      <c r="Y16" s="9">
        <f t="shared" ca="1" si="3"/>
        <v>9.7793615693337088</v>
      </c>
      <c r="Z16" s="9">
        <f t="shared" ca="1" si="3"/>
        <v>9.5930466006845254</v>
      </c>
      <c r="AA16" s="9">
        <f t="shared" ca="1" si="3"/>
        <v>9.4067316320353402</v>
      </c>
      <c r="AB16" s="9">
        <f t="shared" ca="1" si="3"/>
        <v>9.4354961285215051</v>
      </c>
    </row>
    <row r="17" spans="1:28" x14ac:dyDescent="0.3">
      <c r="A17">
        <v>0.8</v>
      </c>
      <c r="B17">
        <f t="shared" si="0"/>
        <v>80</v>
      </c>
      <c r="C17" s="9">
        <f t="shared" ca="1" si="1"/>
        <v>11.898031230846632</v>
      </c>
      <c r="D17" s="9">
        <f t="shared" ca="1" si="1"/>
        <v>12.603694125053105</v>
      </c>
      <c r="E17" s="9">
        <f t="shared" ca="1" si="1"/>
        <v>12.720529065294167</v>
      </c>
      <c r="F17" s="9">
        <f t="shared" ca="1" si="1"/>
        <v>12.794702350355386</v>
      </c>
      <c r="G17" s="9">
        <f t="shared" ca="1" si="1"/>
        <v>12.868875635416604</v>
      </c>
      <c r="H17" s="9">
        <f t="shared" ca="1" si="1"/>
        <v>12.90859684938761</v>
      </c>
      <c r="I17" s="9">
        <f t="shared" ca="1" si="1"/>
        <v>12.948318063358609</v>
      </c>
      <c r="J17" s="9">
        <f t="shared" ca="1" si="1"/>
        <v>12.979284897465355</v>
      </c>
      <c r="L17" s="9">
        <f t="shared" ca="1" si="4"/>
        <v>1.457668556697282</v>
      </c>
      <c r="M17" s="9">
        <f t="shared" ca="1" si="2"/>
        <v>1.457668556697282</v>
      </c>
      <c r="N17" s="9">
        <f t="shared" ca="1" si="2"/>
        <v>1.457668556697282</v>
      </c>
      <c r="O17" s="9">
        <f t="shared" ca="1" si="2"/>
        <v>1.3216055178674893</v>
      </c>
      <c r="P17" s="9">
        <f t="shared" ca="1" si="2"/>
        <v>1.1855424790376965</v>
      </c>
      <c r="Q17" s="9">
        <f t="shared" ca="1" si="2"/>
        <v>1.069040901773624</v>
      </c>
      <c r="R17" s="9">
        <f t="shared" ca="1" si="2"/>
        <v>0.95253932450955059</v>
      </c>
      <c r="S17" s="9">
        <f t="shared" ca="1" si="2"/>
        <v>0.89497307128000525</v>
      </c>
      <c r="U17" s="9">
        <f t="shared" ca="1" si="5"/>
        <v>11.032890736026408</v>
      </c>
      <c r="V17" s="9">
        <f t="shared" ca="1" si="3"/>
        <v>11.032890736026408</v>
      </c>
      <c r="W17" s="9">
        <f t="shared" ca="1" si="3"/>
        <v>11.032890736026408</v>
      </c>
      <c r="X17" s="9">
        <f t="shared" ca="1" si="3"/>
        <v>8.5584835124566254</v>
      </c>
      <c r="Y17" s="9">
        <f t="shared" ca="1" si="3"/>
        <v>6.0840762888868412</v>
      </c>
      <c r="Z17" s="9">
        <f t="shared" ca="1" si="3"/>
        <v>5.9761461637899931</v>
      </c>
      <c r="AA17" s="9">
        <f t="shared" ca="1" si="3"/>
        <v>5.8682160386931432</v>
      </c>
      <c r="AB17" s="9">
        <f t="shared" ca="1" si="3"/>
        <v>5.8848789817009344</v>
      </c>
    </row>
    <row r="18" spans="1:28" x14ac:dyDescent="0.3">
      <c r="A18">
        <v>0.75</v>
      </c>
      <c r="B18">
        <f t="shared" si="0"/>
        <v>75</v>
      </c>
      <c r="C18" s="9">
        <f t="shared" ca="1" si="1"/>
        <v>11.837070772416274</v>
      </c>
      <c r="D18" s="9">
        <f t="shared" ca="1" si="1"/>
        <v>12.542733666622746</v>
      </c>
      <c r="E18" s="9">
        <f t="shared" ca="1" si="1"/>
        <v>12.659568606863809</v>
      </c>
      <c r="F18" s="9">
        <f t="shared" ca="1" si="1"/>
        <v>12.737911799219862</v>
      </c>
      <c r="G18" s="9">
        <f t="shared" ca="1" si="1"/>
        <v>12.816254991575917</v>
      </c>
      <c r="H18" s="9">
        <f t="shared" ca="1" si="1"/>
        <v>12.861686426022462</v>
      </c>
      <c r="I18" s="9">
        <f t="shared" ca="1" si="1"/>
        <v>12.907117860469</v>
      </c>
      <c r="J18" s="9">
        <f t="shared" ca="1" si="1"/>
        <v>12.940980739809717</v>
      </c>
      <c r="L18" s="9">
        <f t="shared" ca="1" si="4"/>
        <v>1.0135491314089928</v>
      </c>
      <c r="M18" s="9">
        <f t="shared" ca="1" si="2"/>
        <v>1.0135491314089928</v>
      </c>
      <c r="N18" s="9">
        <f t="shared" ca="1" si="2"/>
        <v>1.0135491314089928</v>
      </c>
      <c r="O18" s="9">
        <f t="shared" ca="1" si="2"/>
        <v>0.97474863069900985</v>
      </c>
      <c r="P18" s="9">
        <f t="shared" ca="1" si="2"/>
        <v>0.93594812998902555</v>
      </c>
      <c r="Q18" s="9">
        <f t="shared" ca="1" si="2"/>
        <v>0.82368900635445907</v>
      </c>
      <c r="R18" s="9">
        <f t="shared" ca="1" si="2"/>
        <v>0.71142988271989083</v>
      </c>
      <c r="S18" s="9">
        <f t="shared" ca="1" si="2"/>
        <v>0.65320865236530068</v>
      </c>
      <c r="U18" s="9">
        <f t="shared" ca="1" si="5"/>
        <v>7.0693838490746685</v>
      </c>
      <c r="V18" s="9">
        <f t="shared" ca="1" si="3"/>
        <v>7.0693838490746685</v>
      </c>
      <c r="W18" s="9">
        <f t="shared" ca="1" si="3"/>
        <v>7.0693838490746685</v>
      </c>
      <c r="X18" s="9">
        <f t="shared" ca="1" si="3"/>
        <v>5.5698661546017352</v>
      </c>
      <c r="Y18" s="9">
        <f t="shared" ca="1" si="3"/>
        <v>4.0703484601287983</v>
      </c>
      <c r="Z18" s="9">
        <f t="shared" ca="1" si="3"/>
        <v>4.0049416302392906</v>
      </c>
      <c r="AA18" s="9">
        <f t="shared" ca="1" si="3"/>
        <v>3.9395348003497808</v>
      </c>
      <c r="AB18" s="9">
        <f t="shared" ca="1" si="3"/>
        <v>3.9496327250746077</v>
      </c>
    </row>
    <row r="19" spans="1:28" x14ac:dyDescent="0.3">
      <c r="A19">
        <v>0.7</v>
      </c>
      <c r="B19">
        <f t="shared" si="0"/>
        <v>70</v>
      </c>
      <c r="C19" s="9">
        <f t="shared" ca="1" si="1"/>
        <v>11.794069638800476</v>
      </c>
      <c r="D19" s="9">
        <f t="shared" ca="1" si="1"/>
        <v>12.499732533006949</v>
      </c>
      <c r="E19" s="9">
        <f t="shared" ca="1" si="1"/>
        <v>12.616567473248011</v>
      </c>
      <c r="F19" s="9">
        <f t="shared" ca="1" si="1"/>
        <v>12.695261124404134</v>
      </c>
      <c r="G19" s="9">
        <f t="shared" ca="1" si="1"/>
        <v>12.773954775560256</v>
      </c>
      <c r="H19" s="9">
        <f t="shared" ca="1" si="1"/>
        <v>12.824929831569309</v>
      </c>
      <c r="I19" s="9">
        <f t="shared" ca="1" si="1"/>
        <v>12.875904887578358</v>
      </c>
      <c r="J19" s="9">
        <f t="shared" ca="1" si="1"/>
        <v>12.912689532758767</v>
      </c>
      <c r="L19" s="9">
        <f t="shared" ca="1" si="4"/>
        <v>0.72759770393020862</v>
      </c>
      <c r="M19" s="9">
        <f t="shared" ca="1" si="2"/>
        <v>0.72759770393020862</v>
      </c>
      <c r="N19" s="9">
        <f t="shared" ca="1" si="2"/>
        <v>0.72759770393020862</v>
      </c>
      <c r="O19" s="9">
        <f t="shared" ca="1" si="2"/>
        <v>0.74720385959794022</v>
      </c>
      <c r="P19" s="9">
        <f t="shared" ca="1" si="2"/>
        <v>0.76681001526567139</v>
      </c>
      <c r="Q19" s="9">
        <f t="shared" ca="1" si="2"/>
        <v>0.6570985069424764</v>
      </c>
      <c r="R19" s="9">
        <f t="shared" ca="1" si="2"/>
        <v>0.54738699861927964</v>
      </c>
      <c r="S19" s="9">
        <f t="shared" ca="1" si="2"/>
        <v>0.48877245111898038</v>
      </c>
      <c r="U19" s="9">
        <f t="shared" ca="1" si="5"/>
        <v>4.5259818430000731</v>
      </c>
      <c r="V19" s="9">
        <f t="shared" ca="1" si="3"/>
        <v>4.5259818430000731</v>
      </c>
      <c r="W19" s="9">
        <f t="shared" ca="1" si="3"/>
        <v>4.5259818430000731</v>
      </c>
      <c r="X19" s="9">
        <f t="shared" ca="1" si="3"/>
        <v>3.6503579922133227</v>
      </c>
      <c r="Y19" s="9">
        <f t="shared" ca="1" si="3"/>
        <v>2.7747341414265714</v>
      </c>
      <c r="Z19" s="9">
        <f t="shared" ca="1" si="3"/>
        <v>2.7365406739758678</v>
      </c>
      <c r="AA19" s="9">
        <f t="shared" ca="1" si="3"/>
        <v>2.6983472065251646</v>
      </c>
      <c r="AB19" s="9">
        <f t="shared" ca="1" si="3"/>
        <v>2.7042437583065131</v>
      </c>
    </row>
    <row r="20" spans="1:28" x14ac:dyDescent="0.3">
      <c r="A20">
        <v>0.65</v>
      </c>
      <c r="B20">
        <f t="shared" si="0"/>
        <v>65</v>
      </c>
      <c r="C20" s="9">
        <f t="shared" ca="1" si="1"/>
        <v>11.76252215158212</v>
      </c>
      <c r="D20" s="9">
        <f t="shared" ca="1" si="1"/>
        <v>12.468185045788593</v>
      </c>
      <c r="E20" s="9">
        <f t="shared" ca="1" si="1"/>
        <v>12.585019986029655</v>
      </c>
      <c r="F20" s="9">
        <f t="shared" ca="1" si="1"/>
        <v>12.661840767625982</v>
      </c>
      <c r="G20" s="9">
        <f t="shared" ca="1" si="1"/>
        <v>12.738661549222307</v>
      </c>
      <c r="H20" s="9">
        <f t="shared" ca="1" si="1"/>
        <v>12.795083248371835</v>
      </c>
      <c r="I20" s="9">
        <f t="shared" ca="1" si="1"/>
        <v>12.851504947521359</v>
      </c>
      <c r="J20" s="9">
        <f t="shared" ca="1" si="1"/>
        <v>12.891226330690504</v>
      </c>
      <c r="L20" s="9">
        <f t="shared" ca="1" si="4"/>
        <v>0.54976289694832481</v>
      </c>
      <c r="M20" s="9">
        <f t="shared" ca="1" si="2"/>
        <v>0.54976289694832481</v>
      </c>
      <c r="N20" s="9">
        <f t="shared" ca="1" si="2"/>
        <v>0.54976289694832481</v>
      </c>
      <c r="O20" s="9">
        <f t="shared" ca="1" si="2"/>
        <v>0.60128920004177022</v>
      </c>
      <c r="P20" s="9">
        <f t="shared" ca="1" si="2"/>
        <v>0.65281550313521608</v>
      </c>
      <c r="Q20" s="9">
        <f t="shared" ca="1" si="2"/>
        <v>0.54449630626017331</v>
      </c>
      <c r="R20" s="9">
        <f t="shared" ca="1" si="2"/>
        <v>0.43617710938512877</v>
      </c>
      <c r="S20" s="9">
        <f t="shared" ca="1" si="2"/>
        <v>0.37734760793857225</v>
      </c>
      <c r="U20" s="9">
        <f t="shared" ca="1" si="5"/>
        <v>2.6651267252520374</v>
      </c>
      <c r="V20" s="9">
        <f t="shared" ca="1" si="3"/>
        <v>2.6651267252520374</v>
      </c>
      <c r="W20" s="9">
        <f t="shared" ca="1" si="3"/>
        <v>2.6651267252520374</v>
      </c>
      <c r="X20" s="9">
        <f t="shared" ca="1" si="3"/>
        <v>2.2447468077055963</v>
      </c>
      <c r="Y20" s="9">
        <f t="shared" ca="1" si="3"/>
        <v>1.8243668901591552</v>
      </c>
      <c r="Z20" s="9">
        <f t="shared" ca="1" si="3"/>
        <v>1.8060305158320817</v>
      </c>
      <c r="AA20" s="9">
        <f t="shared" ca="1" si="3"/>
        <v>1.7876941415050083</v>
      </c>
      <c r="AB20" s="9">
        <f t="shared" ca="1" si="3"/>
        <v>1.7905250282486991</v>
      </c>
    </row>
    <row r="21" spans="1:28" x14ac:dyDescent="0.3">
      <c r="A21">
        <v>0.6</v>
      </c>
      <c r="B21">
        <f t="shared" si="0"/>
        <v>60</v>
      </c>
      <c r="C21" s="9">
        <f t="shared" ref="C21:J34" ca="1" si="8">C$7*(C$3+C$2*(-LN($A21))^C$1+C$4*$A21+C$6*EXP(C$5*($A21-1)))</f>
        <v>11.737704849502093</v>
      </c>
      <c r="D21" s="9">
        <f t="shared" ca="1" si="8"/>
        <v>12.443367743708565</v>
      </c>
      <c r="E21" s="9">
        <f t="shared" ca="1" si="8"/>
        <v>12.560202683949628</v>
      </c>
      <c r="F21" s="9">
        <f t="shared" ca="1" si="8"/>
        <v>12.634083010481703</v>
      </c>
      <c r="G21" s="9">
        <f t="shared" ca="1" si="8"/>
        <v>12.707963337013783</v>
      </c>
      <c r="H21" s="9">
        <f t="shared" ca="1" si="8"/>
        <v>12.769785112741921</v>
      </c>
      <c r="I21" s="9">
        <f t="shared" ca="1" si="8"/>
        <v>12.831606888470059</v>
      </c>
      <c r="J21" s="9">
        <f t="shared" ca="1" si="8"/>
        <v>12.874272198871594</v>
      </c>
      <c r="L21" s="9">
        <f t="shared" ca="1" si="4"/>
        <v>0.45565889116229119</v>
      </c>
      <c r="M21" s="9">
        <f t="shared" ca="1" si="2"/>
        <v>0.45565889116229119</v>
      </c>
      <c r="N21" s="9">
        <f t="shared" ca="1" si="2"/>
        <v>0.45565889116229119</v>
      </c>
      <c r="O21" s="9">
        <f t="shared" ca="1" si="2"/>
        <v>0.51864296245369435</v>
      </c>
      <c r="P21" s="9">
        <f t="shared" ca="1" si="2"/>
        <v>0.58162703374509706</v>
      </c>
      <c r="Q21" s="9">
        <f t="shared" ca="1" si="2"/>
        <v>0.4738076084287357</v>
      </c>
      <c r="R21" s="9">
        <f t="shared" ca="1" si="2"/>
        <v>0.36598818311237302</v>
      </c>
      <c r="S21" s="9">
        <f t="shared" ca="1" si="2"/>
        <v>0.30708152373616704</v>
      </c>
      <c r="U21" s="9">
        <f t="shared" ca="1" si="5"/>
        <v>1.1342828038674722</v>
      </c>
      <c r="V21" s="9">
        <f t="shared" ca="1" si="3"/>
        <v>1.1342828038674722</v>
      </c>
      <c r="W21" s="9">
        <f t="shared" ca="1" si="3"/>
        <v>1.1342828038674722</v>
      </c>
      <c r="X21" s="9">
        <f t="shared" ca="1" si="3"/>
        <v>1.0876529920438462</v>
      </c>
      <c r="Y21" s="9">
        <f t="shared" ca="1" si="3"/>
        <v>1.0410231802202206</v>
      </c>
      <c r="Z21" s="9">
        <f t="shared" ca="1" si="3"/>
        <v>1.0389892541245369</v>
      </c>
      <c r="AA21" s="9">
        <f t="shared" ca="1" si="3"/>
        <v>1.0369553280288535</v>
      </c>
      <c r="AB21" s="9">
        <f t="shared" ca="1" si="3"/>
        <v>1.0372693385480114</v>
      </c>
    </row>
    <row r="22" spans="1:28" x14ac:dyDescent="0.3">
      <c r="A22">
        <v>0.55000000000000004</v>
      </c>
      <c r="B22">
        <f t="shared" si="0"/>
        <v>55.000000000000007</v>
      </c>
      <c r="C22" s="9">
        <f t="shared" ca="1" si="8"/>
        <v>11.71574867453146</v>
      </c>
      <c r="D22" s="9">
        <f t="shared" ca="1" si="8"/>
        <v>12.421411568737932</v>
      </c>
      <c r="E22" s="9">
        <f t="shared" ca="1" si="8"/>
        <v>12.538246508978995</v>
      </c>
      <c r="F22" s="9">
        <f t="shared" ca="1" si="8"/>
        <v>12.609063540745598</v>
      </c>
      <c r="G22" s="9">
        <f t="shared" ca="1" si="8"/>
        <v>12.679880572512205</v>
      </c>
      <c r="H22" s="9">
        <f t="shared" ca="1" si="8"/>
        <v>12.747097066725839</v>
      </c>
      <c r="I22" s="9">
        <f t="shared" ca="1" si="8"/>
        <v>12.814313560939469</v>
      </c>
      <c r="J22" s="9">
        <f t="shared" ca="1" si="8"/>
        <v>12.859923625790071</v>
      </c>
      <c r="L22" s="9">
        <f t="shared" ca="1" si="4"/>
        <v>0.43428733820456866</v>
      </c>
      <c r="M22" s="9">
        <f t="shared" ca="1" si="2"/>
        <v>0.43428733820456866</v>
      </c>
      <c r="N22" s="9">
        <f t="shared" ca="1" si="2"/>
        <v>0.43428733820456866</v>
      </c>
      <c r="O22" s="9">
        <f t="shared" ca="1" si="2"/>
        <v>0.49098121595461519</v>
      </c>
      <c r="P22" s="9">
        <f t="shared" ca="1" si="2"/>
        <v>0.54767509370466216</v>
      </c>
      <c r="Q22" s="9">
        <f t="shared" ca="1" si="2"/>
        <v>0.4395812990891268</v>
      </c>
      <c r="R22" s="9">
        <f t="shared" ca="1" si="2"/>
        <v>0.3314875044735901</v>
      </c>
      <c r="S22" s="9">
        <f t="shared" ca="1" si="2"/>
        <v>0.27262320398459128</v>
      </c>
      <c r="U22" s="9">
        <f t="shared" ca="1" si="5"/>
        <v>-0.27207054274253406</v>
      </c>
      <c r="V22" s="9">
        <f t="shared" ca="1" si="3"/>
        <v>-0.27207054274253406</v>
      </c>
      <c r="W22" s="9">
        <f t="shared" ca="1" si="3"/>
        <v>-0.27207054274253406</v>
      </c>
      <c r="X22" s="9">
        <f t="shared" ca="1" si="3"/>
        <v>2.4365253972298939E-2</v>
      </c>
      <c r="Y22" s="9">
        <f t="shared" ca="1" si="3"/>
        <v>0.32080105068713216</v>
      </c>
      <c r="Z22" s="9">
        <f t="shared" ca="1" si="3"/>
        <v>0.33373115868142511</v>
      </c>
      <c r="AA22" s="9">
        <f t="shared" ca="1" si="3"/>
        <v>0.34666126667571806</v>
      </c>
      <c r="AB22" s="9">
        <f t="shared" ca="1" si="3"/>
        <v>0.34466503390567216</v>
      </c>
    </row>
    <row r="23" spans="1:28" x14ac:dyDescent="0.3">
      <c r="A23">
        <v>0.5</v>
      </c>
      <c r="B23">
        <f t="shared" si="0"/>
        <v>50</v>
      </c>
      <c r="C23" s="9">
        <f t="shared" ca="1" si="8"/>
        <v>11.693106641659901</v>
      </c>
      <c r="D23" s="9">
        <f t="shared" ca="1" si="8"/>
        <v>12.398769535866373</v>
      </c>
      <c r="E23" s="9">
        <f t="shared" ca="1" si="8"/>
        <v>12.515604476107436</v>
      </c>
      <c r="F23" s="9">
        <f t="shared" ca="1" si="8"/>
        <v>12.584100726356212</v>
      </c>
      <c r="G23" s="9">
        <f t="shared" ca="1" si="8"/>
        <v>12.65259697660499</v>
      </c>
      <c r="H23" s="9">
        <f t="shared" ca="1" si="8"/>
        <v>12.725240576676306</v>
      </c>
      <c r="I23" s="9">
        <f t="shared" ca="1" si="8"/>
        <v>12.797884176747624</v>
      </c>
      <c r="J23" s="9">
        <f t="shared" ca="1" si="8"/>
        <v>12.846433995877636</v>
      </c>
      <c r="L23" s="9">
        <f t="shared" ca="1" si="4"/>
        <v>0.48331945432714729</v>
      </c>
      <c r="M23" s="9">
        <f t="shared" ca="1" si="4"/>
        <v>0.48331945432714729</v>
      </c>
      <c r="N23" s="9">
        <f t="shared" ca="1" si="4"/>
        <v>0.48331945432714729</v>
      </c>
      <c r="O23" s="9">
        <f t="shared" ca="1" si="4"/>
        <v>0.51654629631830584</v>
      </c>
      <c r="P23" s="9">
        <f t="shared" ca="1" si="4"/>
        <v>0.54977313830946306</v>
      </c>
      <c r="Q23" s="9">
        <f t="shared" ca="1" si="4"/>
        <v>0.44065574495844784</v>
      </c>
      <c r="R23" s="9">
        <f t="shared" ca="1" si="4"/>
        <v>0.33153835160743084</v>
      </c>
      <c r="S23" s="9">
        <f t="shared" ca="1" si="4"/>
        <v>0.27283208083790855</v>
      </c>
      <c r="U23" s="9">
        <f t="shared" ca="1" si="5"/>
        <v>-1.705510539513887</v>
      </c>
      <c r="V23" s="9">
        <f t="shared" ca="1" si="3"/>
        <v>-1.705510539513887</v>
      </c>
      <c r="W23" s="9">
        <f t="shared" ca="1" si="3"/>
        <v>-1.705510539513887</v>
      </c>
      <c r="X23" s="9">
        <f t="shared" ca="1" si="3"/>
        <v>-1.0592207831894704</v>
      </c>
      <c r="Y23" s="9">
        <f t="shared" ca="1" si="3"/>
        <v>-0.41293102686505367</v>
      </c>
      <c r="Z23" s="9">
        <f t="shared" ca="1" si="3"/>
        <v>-0.3847407865584187</v>
      </c>
      <c r="AA23" s="9">
        <f t="shared" ca="1" si="3"/>
        <v>-0.35655054625178351</v>
      </c>
      <c r="AB23" s="9">
        <f t="shared" ca="1" si="3"/>
        <v>-0.36090273584837562</v>
      </c>
    </row>
    <row r="24" spans="1:28" x14ac:dyDescent="0.3">
      <c r="A24">
        <v>0.45</v>
      </c>
      <c r="B24">
        <f t="shared" si="0"/>
        <v>45</v>
      </c>
      <c r="C24" s="9">
        <f t="shared" ca="1" si="8"/>
        <v>11.666164904745523</v>
      </c>
      <c r="D24" s="9">
        <f t="shared" ca="1" si="8"/>
        <v>12.371827798951996</v>
      </c>
      <c r="E24" s="9">
        <f t="shared" ca="1" si="8"/>
        <v>12.488662739193058</v>
      </c>
      <c r="F24" s="9">
        <f t="shared" ca="1" si="8"/>
        <v>12.556462833500611</v>
      </c>
      <c r="G24" s="9">
        <f t="shared" ca="1" si="8"/>
        <v>12.624262927808163</v>
      </c>
      <c r="H24" s="9">
        <f t="shared" ca="1" si="8"/>
        <v>12.702404497595005</v>
      </c>
      <c r="I24" s="9">
        <f t="shared" ca="1" si="8"/>
        <v>12.780546067381842</v>
      </c>
      <c r="J24" s="9">
        <f t="shared" ca="1" si="8"/>
        <v>12.832024700375662</v>
      </c>
      <c r="L24" s="9">
        <f t="shared" ref="L24:S34" ca="1" si="9">L$7*(-L$2*L$1*(-LN($A24))^(L$1-1)/$A24+L$4+L$6*L$5*EXP(L$5*($A24-1)))</f>
        <v>0.60772259104628201</v>
      </c>
      <c r="M24" s="9">
        <f t="shared" ca="1" si="9"/>
        <v>0.60772259104628201</v>
      </c>
      <c r="N24" s="9">
        <f t="shared" ca="1" si="9"/>
        <v>0.60772259104628201</v>
      </c>
      <c r="O24" s="9">
        <f t="shared" ca="1" si="9"/>
        <v>0.59907293008510898</v>
      </c>
      <c r="P24" s="9">
        <f t="shared" ca="1" si="9"/>
        <v>0.5904232691239355</v>
      </c>
      <c r="Q24" s="9">
        <f t="shared" ca="1" si="9"/>
        <v>0.47947928225217229</v>
      </c>
      <c r="R24" s="9">
        <f t="shared" ca="1" si="9"/>
        <v>0.36853529538040775</v>
      </c>
      <c r="S24" s="9">
        <f t="shared" ca="1" si="9"/>
        <v>0.31011102580107552</v>
      </c>
      <c r="U24" s="9">
        <f t="shared" ca="1" si="5"/>
        <v>-3.3132066078494784</v>
      </c>
      <c r="V24" s="9">
        <f t="shared" ca="1" si="5"/>
        <v>-3.3132066078494784</v>
      </c>
      <c r="W24" s="9">
        <f t="shared" ca="1" si="5"/>
        <v>-3.3132066078494784</v>
      </c>
      <c r="X24" s="9">
        <f t="shared" ca="1" si="5"/>
        <v>-2.2738914048292811</v>
      </c>
      <c r="Y24" s="9">
        <f t="shared" ca="1" si="5"/>
        <v>-1.2345762018090836</v>
      </c>
      <c r="Z24" s="9">
        <f t="shared" ca="1" si="5"/>
        <v>-1.1892427503025871</v>
      </c>
      <c r="AA24" s="9">
        <f t="shared" ca="1" si="5"/>
        <v>-1.1439092987960902</v>
      </c>
      <c r="AB24" s="9">
        <f t="shared" ca="1" si="5"/>
        <v>-1.1509081669816073</v>
      </c>
    </row>
    <row r="25" spans="1:28" x14ac:dyDescent="0.3">
      <c r="A25">
        <v>0.4</v>
      </c>
      <c r="B25">
        <f t="shared" si="0"/>
        <v>40</v>
      </c>
      <c r="C25" s="9">
        <f t="shared" ca="1" si="8"/>
        <v>11.630866222328329</v>
      </c>
      <c r="D25" s="9">
        <f t="shared" ca="1" si="8"/>
        <v>12.336529116534802</v>
      </c>
      <c r="E25" s="9">
        <f t="shared" ca="1" si="8"/>
        <v>12.453364056775865</v>
      </c>
      <c r="F25" s="9">
        <f t="shared" ca="1" si="8"/>
        <v>12.52308457908947</v>
      </c>
      <c r="G25" s="9">
        <f t="shared" ca="1" si="8"/>
        <v>12.592805101403084</v>
      </c>
      <c r="H25" s="9">
        <f t="shared" ca="1" si="8"/>
        <v>12.676558772577089</v>
      </c>
      <c r="I25" s="9">
        <f t="shared" ca="1" si="8"/>
        <v>12.760312443751094</v>
      </c>
      <c r="J25" s="9">
        <f t="shared" ca="1" si="8"/>
        <v>12.814702270231296</v>
      </c>
      <c r="L25" s="9">
        <f t="shared" ca="1" si="9"/>
        <v>0.82057999046126762</v>
      </c>
      <c r="M25" s="9">
        <f t="shared" ca="1" si="9"/>
        <v>0.82057999046126762</v>
      </c>
      <c r="N25" s="9">
        <f t="shared" ca="1" si="9"/>
        <v>0.82057999046126762</v>
      </c>
      <c r="O25" s="9">
        <f t="shared" ca="1" si="9"/>
        <v>0.74840531853658687</v>
      </c>
      <c r="P25" s="9">
        <f t="shared" ca="1" si="9"/>
        <v>0.67623064661190568</v>
      </c>
      <c r="Q25" s="9">
        <f t="shared" ca="1" si="9"/>
        <v>0.56251578907877331</v>
      </c>
      <c r="R25" s="9">
        <f t="shared" ca="1" si="9"/>
        <v>0.44880093154563916</v>
      </c>
      <c r="S25" s="9">
        <f t="shared" ca="1" si="9"/>
        <v>0.39080444670083736</v>
      </c>
      <c r="U25" s="9">
        <f t="shared" ca="1" si="5"/>
        <v>-5.2803813505314121</v>
      </c>
      <c r="V25" s="9">
        <f t="shared" ca="1" si="5"/>
        <v>-5.2803813505314121</v>
      </c>
      <c r="W25" s="9">
        <f t="shared" ca="1" si="5"/>
        <v>-5.2803813505314121</v>
      </c>
      <c r="X25" s="9">
        <f t="shared" ca="1" si="5"/>
        <v>-3.7590780877566998</v>
      </c>
      <c r="Y25" s="9">
        <f t="shared" ca="1" si="5"/>
        <v>-2.2377748249819844</v>
      </c>
      <c r="Z25" s="9">
        <f t="shared" ca="1" si="5"/>
        <v>-2.1714177395768437</v>
      </c>
      <c r="AA25" s="9">
        <f t="shared" ca="1" si="5"/>
        <v>-2.1050606541717021</v>
      </c>
      <c r="AB25" s="9">
        <f t="shared" ca="1" si="5"/>
        <v>-2.1153052854206402</v>
      </c>
    </row>
    <row r="26" spans="1:28" x14ac:dyDescent="0.3">
      <c r="A26">
        <v>0.35</v>
      </c>
      <c r="B26">
        <f t="shared" si="0"/>
        <v>35</v>
      </c>
      <c r="C26" s="9">
        <f t="shared" ca="1" si="8"/>
        <v>11.582234639435786</v>
      </c>
      <c r="D26" s="9">
        <f t="shared" ca="1" si="8"/>
        <v>12.287897533642258</v>
      </c>
      <c r="E26" s="9">
        <f t="shared" ca="1" si="8"/>
        <v>12.404732473883321</v>
      </c>
      <c r="F26" s="9">
        <f t="shared" ca="1" si="8"/>
        <v>12.480209321855689</v>
      </c>
      <c r="G26" s="9">
        <f t="shared" ca="1" si="8"/>
        <v>12.555686169828061</v>
      </c>
      <c r="H26" s="9">
        <f t="shared" ca="1" si="8"/>
        <v>12.645219258791148</v>
      </c>
      <c r="I26" s="9">
        <f t="shared" ca="1" si="8"/>
        <v>12.734752347754231</v>
      </c>
      <c r="J26" s="9">
        <f t="shared" ca="1" si="8"/>
        <v>12.792027536344571</v>
      </c>
      <c r="L26" s="9">
        <f t="shared" ca="1" si="9"/>
        <v>1.1463722691899658</v>
      </c>
      <c r="M26" s="9">
        <f t="shared" ca="1" si="9"/>
        <v>1.1463722691899658</v>
      </c>
      <c r="N26" s="9">
        <f t="shared" ca="1" si="9"/>
        <v>1.1463722691899658</v>
      </c>
      <c r="O26" s="9">
        <f t="shared" ca="1" si="9"/>
        <v>0.98296733288848426</v>
      </c>
      <c r="P26" s="9">
        <f t="shared" ca="1" si="9"/>
        <v>0.8195623965870027</v>
      </c>
      <c r="Q26" s="9">
        <f t="shared" ca="1" si="9"/>
        <v>0.70186820462863331</v>
      </c>
      <c r="R26" s="9">
        <f t="shared" ca="1" si="9"/>
        <v>0.58417401267026214</v>
      </c>
      <c r="S26" s="9">
        <f t="shared" ca="1" si="9"/>
        <v>0.52679188292490187</v>
      </c>
      <c r="U26" s="9">
        <f t="shared" ca="1" si="5"/>
        <v>-7.8909938691876258</v>
      </c>
      <c r="V26" s="9">
        <f t="shared" ca="1" si="5"/>
        <v>-7.8909938691876258</v>
      </c>
      <c r="W26" s="9">
        <f t="shared" ca="1" si="5"/>
        <v>-7.8909938691876258</v>
      </c>
      <c r="X26" s="9">
        <f t="shared" ca="1" si="5"/>
        <v>-5.72853797658383</v>
      </c>
      <c r="Y26" s="9">
        <f t="shared" ca="1" si="5"/>
        <v>-3.5660820839800333</v>
      </c>
      <c r="Z26" s="9">
        <f t="shared" ca="1" si="5"/>
        <v>-3.4717588324222604</v>
      </c>
      <c r="AA26" s="9">
        <f t="shared" ca="1" si="5"/>
        <v>-3.3774355808644874</v>
      </c>
      <c r="AB26" s="9">
        <f t="shared" ca="1" si="5"/>
        <v>-3.3919978077089983</v>
      </c>
    </row>
    <row r="27" spans="1:28" x14ac:dyDescent="0.3">
      <c r="A27">
        <v>0.3</v>
      </c>
      <c r="B27">
        <f t="shared" si="0"/>
        <v>30</v>
      </c>
      <c r="C27" s="9">
        <f t="shared" ca="1" si="8"/>
        <v>11.51364146684325</v>
      </c>
      <c r="D27" s="9">
        <f t="shared" ca="1" si="8"/>
        <v>12.219304361049723</v>
      </c>
      <c r="E27" s="9">
        <f t="shared" ca="1" si="8"/>
        <v>12.336139301290785</v>
      </c>
      <c r="F27" s="9">
        <f t="shared" ca="1" si="8"/>
        <v>12.422836510474729</v>
      </c>
      <c r="G27" s="9">
        <f t="shared" ca="1" si="8"/>
        <v>12.509533719658675</v>
      </c>
      <c r="H27" s="9">
        <f t="shared" ca="1" si="8"/>
        <v>12.605084559873147</v>
      </c>
      <c r="I27" s="9">
        <f t="shared" ca="1" si="8"/>
        <v>12.700635400087616</v>
      </c>
      <c r="J27" s="9">
        <f t="shared" ca="1" si="8"/>
        <v>12.760759155343859</v>
      </c>
      <c r="L27" s="9">
        <f t="shared" ca="1" si="9"/>
        <v>1.6285340391527594</v>
      </c>
      <c r="M27" s="9">
        <f t="shared" ca="1" si="9"/>
        <v>1.6285340391527594</v>
      </c>
      <c r="N27" s="9">
        <f t="shared" ca="1" si="9"/>
        <v>1.6285340391527594</v>
      </c>
      <c r="O27" s="9">
        <f t="shared" ca="1" si="9"/>
        <v>1.3354508968715564</v>
      </c>
      <c r="P27" s="9">
        <f t="shared" ca="1" si="9"/>
        <v>1.0423677545903525</v>
      </c>
      <c r="Q27" s="9">
        <f t="shared" ca="1" si="9"/>
        <v>0.91901718365749296</v>
      </c>
      <c r="R27" s="9">
        <f t="shared" ca="1" si="9"/>
        <v>0.79566661272463168</v>
      </c>
      <c r="S27" s="9">
        <f t="shared" ca="1" si="9"/>
        <v>0.73915775094220404</v>
      </c>
      <c r="U27" s="9">
        <f t="shared" ca="1" si="5"/>
        <v>-11.648190174937602</v>
      </c>
      <c r="V27" s="9">
        <f t="shared" ca="1" si="5"/>
        <v>-11.648190174937602</v>
      </c>
      <c r="W27" s="9">
        <f t="shared" ca="1" si="5"/>
        <v>-11.648190174937602</v>
      </c>
      <c r="X27" s="9">
        <f t="shared" ca="1" si="5"/>
        <v>-8.5610251311928387</v>
      </c>
      <c r="Y27" s="9">
        <f t="shared" ca="1" si="5"/>
        <v>-5.473860087448073</v>
      </c>
      <c r="Z27" s="9">
        <f t="shared" ca="1" si="5"/>
        <v>-5.3392023374253066</v>
      </c>
      <c r="AA27" s="9">
        <f t="shared" ca="1" si="5"/>
        <v>-5.2045445874025384</v>
      </c>
      <c r="AB27" s="9">
        <f t="shared" ca="1" si="5"/>
        <v>-5.2253339120899076</v>
      </c>
    </row>
    <row r="28" spans="1:28" x14ac:dyDescent="0.3">
      <c r="A28">
        <v>0.25</v>
      </c>
      <c r="B28">
        <f t="shared" si="0"/>
        <v>25</v>
      </c>
      <c r="C28" s="9">
        <f t="shared" ca="1" si="8"/>
        <v>11.415490008533659</v>
      </c>
      <c r="D28" s="9">
        <f t="shared" ca="1" si="8"/>
        <v>12.121152902740132</v>
      </c>
      <c r="E28" s="9">
        <f t="shared" ca="1" si="8"/>
        <v>12.237987842981195</v>
      </c>
      <c r="F28" s="9">
        <f t="shared" ca="1" si="8"/>
        <v>12.343731583861121</v>
      </c>
      <c r="G28" s="9">
        <f t="shared" ca="1" si="8"/>
        <v>12.449475324741048</v>
      </c>
      <c r="H28" s="9">
        <f t="shared" ca="1" si="8"/>
        <v>12.551385282636552</v>
      </c>
      <c r="I28" s="9">
        <f t="shared" ca="1" si="8"/>
        <v>12.65329524053206</v>
      </c>
      <c r="J28" s="9">
        <f t="shared" ca="1" si="8"/>
        <v>12.716214860121497</v>
      </c>
      <c r="L28" s="9">
        <f t="shared" ca="1" si="9"/>
        <v>2.346534538178735</v>
      </c>
      <c r="M28" s="9">
        <f t="shared" ca="1" si="9"/>
        <v>2.346534538178735</v>
      </c>
      <c r="N28" s="9">
        <f t="shared" ca="1" si="9"/>
        <v>2.346534538178735</v>
      </c>
      <c r="O28" s="9">
        <f t="shared" ca="1" si="9"/>
        <v>1.8656737417068938</v>
      </c>
      <c r="P28" s="9">
        <f t="shared" ca="1" si="9"/>
        <v>1.3848129452350522</v>
      </c>
      <c r="Q28" s="9">
        <f t="shared" ca="1" si="9"/>
        <v>1.2532717799997926</v>
      </c>
      <c r="R28" s="9">
        <f t="shared" ca="1" si="9"/>
        <v>1.1217306147645316</v>
      </c>
      <c r="S28" s="9">
        <f t="shared" ca="1" si="9"/>
        <v>1.0664862693155963</v>
      </c>
      <c r="U28" s="9">
        <f t="shared" ca="1" si="5"/>
        <v>-17.564719275139524</v>
      </c>
      <c r="V28" s="9">
        <f t="shared" ca="1" si="5"/>
        <v>-17.564719275139524</v>
      </c>
      <c r="W28" s="9">
        <f t="shared" ca="1" si="5"/>
        <v>-17.564719275139524</v>
      </c>
      <c r="X28" s="9">
        <f t="shared" ca="1" si="5"/>
        <v>-13.018906541480881</v>
      </c>
      <c r="Y28" s="9">
        <f t="shared" ca="1" si="5"/>
        <v>-8.4730938078222362</v>
      </c>
      <c r="Z28" s="9">
        <f t="shared" ca="1" si="5"/>
        <v>-8.2748119194017864</v>
      </c>
      <c r="AA28" s="9">
        <f t="shared" ca="1" si="5"/>
        <v>-8.076530030981333</v>
      </c>
      <c r="AB28" s="9">
        <f t="shared" ca="1" si="5"/>
        <v>-8.1071420570793524</v>
      </c>
    </row>
    <row r="29" spans="1:28" x14ac:dyDescent="0.3">
      <c r="A29">
        <v>0.2</v>
      </c>
      <c r="B29">
        <f t="shared" si="0"/>
        <v>20</v>
      </c>
      <c r="C29" s="9">
        <f t="shared" ca="1" si="8"/>
        <v>11.272522352376139</v>
      </c>
      <c r="D29" s="9">
        <f t="shared" ca="1" si="8"/>
        <v>11.978185246582612</v>
      </c>
      <c r="E29" s="9">
        <f t="shared" ca="1" si="8"/>
        <v>12.095020186823675</v>
      </c>
      <c r="F29" s="9">
        <f t="shared" ca="1" si="8"/>
        <v>12.231398604468136</v>
      </c>
      <c r="G29" s="9">
        <f t="shared" ca="1" si="8"/>
        <v>12.367777022112602</v>
      </c>
      <c r="H29" s="9">
        <f t="shared" ca="1" si="8"/>
        <v>12.476551556101558</v>
      </c>
      <c r="I29" s="9">
        <f t="shared" ca="1" si="8"/>
        <v>12.585326090090511</v>
      </c>
      <c r="J29" s="9">
        <f t="shared" ca="1" si="8"/>
        <v>12.650963538110648</v>
      </c>
      <c r="L29" s="9">
        <f t="shared" ca="1" si="9"/>
        <v>3.458308240141736</v>
      </c>
      <c r="M29" s="9">
        <f t="shared" ca="1" si="9"/>
        <v>3.458308240141736</v>
      </c>
      <c r="N29" s="9">
        <f t="shared" ca="1" si="9"/>
        <v>3.458308240141736</v>
      </c>
      <c r="O29" s="9">
        <f t="shared" ca="1" si="9"/>
        <v>2.6925198212508623</v>
      </c>
      <c r="P29" s="9">
        <f t="shared" ca="1" si="9"/>
        <v>1.926731402359986</v>
      </c>
      <c r="Q29" s="9">
        <f t="shared" ca="1" si="9"/>
        <v>1.7827620993314386</v>
      </c>
      <c r="R29" s="9">
        <f t="shared" ca="1" si="9"/>
        <v>1.6387927963028885</v>
      </c>
      <c r="S29" s="9">
        <f t="shared" ca="1" si="9"/>
        <v>1.5854671862538861</v>
      </c>
      <c r="U29" s="9">
        <f t="shared" ca="1" si="5"/>
        <v>-27.995706338031567</v>
      </c>
      <c r="V29" s="9">
        <f t="shared" ca="1" si="5"/>
        <v>-27.995706338031567</v>
      </c>
      <c r="W29" s="9">
        <f t="shared" ca="1" si="5"/>
        <v>-27.995706338031567</v>
      </c>
      <c r="X29" s="9">
        <f t="shared" ca="1" si="5"/>
        <v>-20.875047339211733</v>
      </c>
      <c r="Y29" s="9">
        <f t="shared" ca="1" si="5"/>
        <v>-13.754388340391888</v>
      </c>
      <c r="Z29" s="9">
        <f t="shared" ca="1" si="5"/>
        <v>-13.443795318679856</v>
      </c>
      <c r="AA29" s="9">
        <f t="shared" ca="1" si="5"/>
        <v>-13.13320229696782</v>
      </c>
      <c r="AB29" s="9">
        <f t="shared" ca="1" si="5"/>
        <v>-13.181153634138616</v>
      </c>
    </row>
    <row r="30" spans="1:28" x14ac:dyDescent="0.3">
      <c r="A30">
        <v>0.15</v>
      </c>
      <c r="B30">
        <f t="shared" si="0"/>
        <v>15</v>
      </c>
      <c r="C30" s="9">
        <f t="shared" ca="1" si="8"/>
        <v>11.05737344528508</v>
      </c>
      <c r="D30" s="9">
        <f t="shared" ca="1" si="8"/>
        <v>11.763036339491553</v>
      </c>
      <c r="E30" s="9">
        <f t="shared" ca="1" si="8"/>
        <v>11.879871279732615</v>
      </c>
      <c r="F30" s="9">
        <f t="shared" ca="1" si="8"/>
        <v>12.065227966515709</v>
      </c>
      <c r="G30" s="9">
        <f t="shared" ca="1" si="8"/>
        <v>12.250584653298802</v>
      </c>
      <c r="H30" s="9">
        <f t="shared" ca="1" si="8"/>
        <v>12.367023884800513</v>
      </c>
      <c r="I30" s="9">
        <f t="shared" ca="1" si="8"/>
        <v>12.483463116302222</v>
      </c>
      <c r="J30" s="9">
        <f t="shared" ca="1" si="8"/>
        <v>12.551694864890951</v>
      </c>
      <c r="L30" s="9">
        <f t="shared" ca="1" si="9"/>
        <v>5.3251254771920857</v>
      </c>
      <c r="M30" s="9">
        <f t="shared" ca="1" si="9"/>
        <v>5.3251254771920857</v>
      </c>
      <c r="N30" s="9">
        <f t="shared" ca="1" si="9"/>
        <v>5.3251254771920857</v>
      </c>
      <c r="O30" s="9">
        <f t="shared" ca="1" si="9"/>
        <v>4.0879379521337178</v>
      </c>
      <c r="P30" s="9">
        <f t="shared" ca="1" si="9"/>
        <v>2.8507504270753472</v>
      </c>
      <c r="Q30" s="9">
        <f t="shared" ca="1" si="9"/>
        <v>2.6862193652487472</v>
      </c>
      <c r="R30" s="9">
        <f t="shared" ca="1" si="9"/>
        <v>2.5216883034221453</v>
      </c>
      <c r="S30" s="9">
        <f t="shared" ca="1" si="9"/>
        <v>2.471537149204492</v>
      </c>
      <c r="U30" s="9">
        <f t="shared" ca="1" si="5"/>
        <v>-49.621355089365757</v>
      </c>
      <c r="V30" s="9">
        <f t="shared" ca="1" si="5"/>
        <v>-49.621355089365757</v>
      </c>
      <c r="W30" s="9">
        <f t="shared" ca="1" si="5"/>
        <v>-49.621355089365757</v>
      </c>
      <c r="X30" s="9">
        <f t="shared" ca="1" si="5"/>
        <v>-37.158094510006407</v>
      </c>
      <c r="Y30" s="9">
        <f t="shared" ca="1" si="5"/>
        <v>-24.694833930647054</v>
      </c>
      <c r="Z30" s="9">
        <f t="shared" ca="1" si="5"/>
        <v>-24.151204223850357</v>
      </c>
      <c r="AA30" s="9">
        <f t="shared" ca="1" si="5"/>
        <v>-23.607574517053656</v>
      </c>
      <c r="AB30" s="9">
        <f t="shared" ca="1" si="5"/>
        <v>-23.691503548114884</v>
      </c>
    </row>
    <row r="31" spans="1:28" x14ac:dyDescent="0.3">
      <c r="A31">
        <v>0.1</v>
      </c>
      <c r="B31">
        <f t="shared" si="0"/>
        <v>10</v>
      </c>
      <c r="C31" s="9">
        <f t="shared" ca="1" si="8"/>
        <v>10.711230104579677</v>
      </c>
      <c r="D31" s="9">
        <f t="shared" ca="1" si="8"/>
        <v>11.41689299878615</v>
      </c>
      <c r="E31" s="9">
        <f t="shared" ca="1" si="8"/>
        <v>11.533727939027212</v>
      </c>
      <c r="F31" s="9">
        <f t="shared" ca="1" si="8"/>
        <v>11.800937109482325</v>
      </c>
      <c r="G31" s="9">
        <f t="shared" ca="1" si="8"/>
        <v>12.068146279937437</v>
      </c>
      <c r="H31" s="9">
        <f t="shared" ca="1" si="8"/>
        <v>12.193684135450845</v>
      </c>
      <c r="I31" s="9">
        <f t="shared" ca="1" si="8"/>
        <v>12.319221990964248</v>
      </c>
      <c r="J31" s="9">
        <f t="shared" ca="1" si="8"/>
        <v>12.389826661377619</v>
      </c>
      <c r="L31" s="9">
        <f t="shared" ca="1" si="9"/>
        <v>8.9972704167267334</v>
      </c>
      <c r="M31" s="9">
        <f t="shared" ca="1" si="9"/>
        <v>8.9972704167267334</v>
      </c>
      <c r="N31" s="9">
        <f t="shared" ca="1" si="9"/>
        <v>8.9972704167267334</v>
      </c>
      <c r="O31" s="9">
        <f t="shared" ca="1" si="9"/>
        <v>6.8425447807445341</v>
      </c>
      <c r="P31" s="9">
        <f t="shared" ca="1" si="9"/>
        <v>4.6878191447623321</v>
      </c>
      <c r="Q31" s="9">
        <f t="shared" ca="1" si="9"/>
        <v>4.4832663750495634</v>
      </c>
      <c r="R31" s="9">
        <f t="shared" ca="1" si="9"/>
        <v>4.2787136053367929</v>
      </c>
      <c r="S31" s="9">
        <f t="shared" ca="1" si="9"/>
        <v>4.2347412583519048</v>
      </c>
      <c r="U31" s="9">
        <f t="shared" ca="1" si="5"/>
        <v>-108.59622818906743</v>
      </c>
      <c r="V31" s="9">
        <f t="shared" ca="1" si="5"/>
        <v>-108.59622818906743</v>
      </c>
      <c r="W31" s="9">
        <f t="shared" ca="1" si="5"/>
        <v>-108.59622818906743</v>
      </c>
      <c r="X31" s="9">
        <f t="shared" ca="1" si="5"/>
        <v>-81.556374415418446</v>
      </c>
      <c r="Y31" s="9">
        <f t="shared" ca="1" si="5"/>
        <v>-54.516520641769425</v>
      </c>
      <c r="Z31" s="9">
        <f t="shared" ca="1" si="5"/>
        <v>-53.337080664149227</v>
      </c>
      <c r="AA31" s="9">
        <f t="shared" ca="1" si="5"/>
        <v>-52.157640686529014</v>
      </c>
      <c r="AB31" s="9">
        <f t="shared" ca="1" si="5"/>
        <v>-52.339730173690825</v>
      </c>
    </row>
    <row r="32" spans="1:28" x14ac:dyDescent="0.3">
      <c r="A32">
        <v>0.05</v>
      </c>
      <c r="B32">
        <f t="shared" si="0"/>
        <v>5</v>
      </c>
      <c r="C32" s="9">
        <f t="shared" ca="1" si="8"/>
        <v>10.056259937733959</v>
      </c>
      <c r="D32" s="9">
        <f t="shared" ca="1" si="8"/>
        <v>10.761922831940431</v>
      </c>
      <c r="E32" s="9">
        <f t="shared" ca="1" si="8"/>
        <v>10.878757772181494</v>
      </c>
      <c r="F32" s="9">
        <f t="shared" ca="1" si="8"/>
        <v>11.304649783921581</v>
      </c>
      <c r="G32" s="9">
        <f t="shared" ca="1" si="8"/>
        <v>11.73054179566167</v>
      </c>
      <c r="H32" s="9">
        <f t="shared" ca="1" si="8"/>
        <v>11.868529506152075</v>
      </c>
      <c r="I32" s="9">
        <f t="shared" ca="1" si="8"/>
        <v>12.006517216642482</v>
      </c>
      <c r="J32" s="9">
        <f t="shared" ca="1" si="8"/>
        <v>12.078977424410393</v>
      </c>
      <c r="L32" s="9">
        <f t="shared" ca="1" si="9"/>
        <v>19.471707258737993</v>
      </c>
      <c r="M32" s="9">
        <f t="shared" ca="1" si="9"/>
        <v>19.471707258737993</v>
      </c>
      <c r="N32" s="9">
        <f t="shared" ca="1" si="9"/>
        <v>19.471707258737993</v>
      </c>
      <c r="O32" s="9">
        <f t="shared" ca="1" si="9"/>
        <v>14.717892516484408</v>
      </c>
      <c r="P32" s="9">
        <f t="shared" ca="1" si="9"/>
        <v>9.9640777742308142</v>
      </c>
      <c r="Q32" s="9">
        <f t="shared" ca="1" si="9"/>
        <v>9.646156432964565</v>
      </c>
      <c r="R32" s="9">
        <f t="shared" ca="1" si="9"/>
        <v>9.3282350916983106</v>
      </c>
      <c r="S32" s="9">
        <f t="shared" ca="1" si="9"/>
        <v>9.3017653098681947</v>
      </c>
      <c r="U32" s="9">
        <f t="shared" ca="1" si="5"/>
        <v>-406.43828661655209</v>
      </c>
      <c r="V32" s="9">
        <f t="shared" ca="1" si="5"/>
        <v>-406.43828661655209</v>
      </c>
      <c r="W32" s="9">
        <f t="shared" ca="1" si="5"/>
        <v>-406.43828661655209</v>
      </c>
      <c r="X32" s="9">
        <f t="shared" ca="1" si="5"/>
        <v>-305.7662146718427</v>
      </c>
      <c r="Y32" s="9">
        <f t="shared" ca="1" si="5"/>
        <v>-205.09414272713317</v>
      </c>
      <c r="Z32" s="9">
        <f t="shared" ca="1" si="5"/>
        <v>-200.70297007969972</v>
      </c>
      <c r="AA32" s="9">
        <f t="shared" ca="1" si="5"/>
        <v>-196.31179743226625</v>
      </c>
      <c r="AB32" s="9">
        <f t="shared" ca="1" si="5"/>
        <v>-196.98973475047001</v>
      </c>
    </row>
    <row r="33" spans="1:28" x14ac:dyDescent="0.3">
      <c r="A33">
        <v>2.5000000000000001E-2</v>
      </c>
      <c r="B33">
        <f t="shared" si="0"/>
        <v>2.5</v>
      </c>
      <c r="C33" s="9">
        <f t="shared" ca="1" si="8"/>
        <v>9.3778977969759758</v>
      </c>
      <c r="D33" s="9">
        <f t="shared" ca="1" si="8"/>
        <v>10.083560691182448</v>
      </c>
      <c r="E33" s="9">
        <f t="shared" ca="1" si="8"/>
        <v>10.200395631423511</v>
      </c>
      <c r="F33" s="9">
        <f t="shared" ca="1" si="8"/>
        <v>10.79255350060069</v>
      </c>
      <c r="G33" s="9">
        <f t="shared" ca="1" si="8"/>
        <v>11.384711369777872</v>
      </c>
      <c r="H33" s="9">
        <f t="shared" ca="1" si="8"/>
        <v>11.532715528104703</v>
      </c>
      <c r="I33" s="9">
        <f t="shared" ca="1" si="8"/>
        <v>11.680719686431534</v>
      </c>
      <c r="J33" s="9">
        <f t="shared" ca="1" si="8"/>
        <v>11.753522303715744</v>
      </c>
      <c r="L33" s="9">
        <f t="shared" ca="1" si="9"/>
        <v>39.032168693884003</v>
      </c>
      <c r="M33" s="9">
        <f t="shared" ca="1" si="9"/>
        <v>39.032168693884003</v>
      </c>
      <c r="N33" s="9">
        <f t="shared" ca="1" si="9"/>
        <v>39.032168693884003</v>
      </c>
      <c r="O33" s="9">
        <f t="shared" ca="1" si="9"/>
        <v>29.43771979009454</v>
      </c>
      <c r="P33" s="9">
        <f t="shared" ca="1" si="9"/>
        <v>19.843270886305078</v>
      </c>
      <c r="Q33" s="9">
        <f t="shared" ca="1" si="9"/>
        <v>19.314207965097545</v>
      </c>
      <c r="R33" s="9">
        <f t="shared" ca="1" si="9"/>
        <v>18.785145043890012</v>
      </c>
      <c r="S33" s="9">
        <f t="shared" ca="1" si="9"/>
        <v>18.791272649582417</v>
      </c>
      <c r="U33" s="9">
        <f t="shared" ca="1" si="5"/>
        <v>-1518.2837347675077</v>
      </c>
      <c r="V33" s="9">
        <f t="shared" ca="1" si="5"/>
        <v>-1518.2837347675077</v>
      </c>
      <c r="W33" s="9">
        <f t="shared" ca="1" si="5"/>
        <v>-1518.2837347675077</v>
      </c>
      <c r="X33" s="9">
        <f t="shared" ca="1" si="5"/>
        <v>-1142.7300517663239</v>
      </c>
      <c r="Y33" s="9">
        <f t="shared" ca="1" si="5"/>
        <v>-767.17636876513927</v>
      </c>
      <c r="Z33" s="9">
        <f t="shared" ca="1" si="5"/>
        <v>-750.79525105710786</v>
      </c>
      <c r="AA33" s="9">
        <f t="shared" ca="1" si="5"/>
        <v>-734.41413334907634</v>
      </c>
      <c r="AB33" s="9">
        <f t="shared" ca="1" si="5"/>
        <v>-736.94315507056433</v>
      </c>
    </row>
    <row r="34" spans="1:28" x14ac:dyDescent="0.3">
      <c r="A34">
        <f>0.000001</f>
        <v>9.9999999999999995E-7</v>
      </c>
      <c r="B34">
        <f t="shared" si="0"/>
        <v>9.9999999999999991E-5</v>
      </c>
      <c r="C34" s="9">
        <f t="shared" ca="1" si="8"/>
        <v>1.9992665356091934</v>
      </c>
      <c r="D34" s="9">
        <f t="shared" ca="1" si="8"/>
        <v>2.7049294298156665</v>
      </c>
      <c r="E34" s="9">
        <f t="shared" ca="1" si="8"/>
        <v>2.8217643700567292</v>
      </c>
      <c r="F34" s="9">
        <f t="shared" ca="1" si="8"/>
        <v>5.2368234026735667</v>
      </c>
      <c r="G34" s="9">
        <f t="shared" ca="1" si="8"/>
        <v>7.6518824352904105</v>
      </c>
      <c r="H34" s="9">
        <f t="shared" ca="1" si="8"/>
        <v>7.8821630076089999</v>
      </c>
      <c r="I34" s="9">
        <f t="shared" ca="1" si="8"/>
        <v>8.1124435799275894</v>
      </c>
      <c r="J34" s="9">
        <f t="shared" ca="1" si="8"/>
        <v>8.1744325754430154</v>
      </c>
      <c r="L34" s="10">
        <f t="shared" ca="1" si="9"/>
        <v>555078.03361758136</v>
      </c>
      <c r="M34" s="10">
        <f t="shared" ca="1" si="9"/>
        <v>555078.03361758136</v>
      </c>
      <c r="N34" s="10">
        <f t="shared" ca="1" si="9"/>
        <v>555078.03361758136</v>
      </c>
      <c r="O34" s="10">
        <f t="shared" ca="1" si="9"/>
        <v>417845.17982406804</v>
      </c>
      <c r="P34" s="10">
        <f t="shared" ca="1" si="9"/>
        <v>280612.32603055466</v>
      </c>
      <c r="Q34" s="10">
        <f t="shared" ca="1" si="9"/>
        <v>274626.31349256751</v>
      </c>
      <c r="R34" s="10">
        <f t="shared" ca="1" si="9"/>
        <v>268640.30095458019</v>
      </c>
      <c r="S34" s="10">
        <f t="shared" ca="1" si="9"/>
        <v>269564.38430279144</v>
      </c>
      <c r="U34" s="9">
        <f t="shared" ca="1" si="5"/>
        <v>-534110200861.31</v>
      </c>
      <c r="V34" s="9">
        <f t="shared" ca="1" si="5"/>
        <v>-534110200861.31</v>
      </c>
      <c r="W34" s="9">
        <f t="shared" ca="1" si="5"/>
        <v>-534110200861.31</v>
      </c>
      <c r="X34" s="9">
        <f t="shared" ca="1" si="5"/>
        <v>-402061209795.48071</v>
      </c>
      <c r="Y34" s="9">
        <f t="shared" ca="1" si="5"/>
        <v>-270012218729.65134</v>
      </c>
      <c r="Z34" s="9">
        <f t="shared" ca="1" si="5"/>
        <v>-264252429480.37561</v>
      </c>
      <c r="AA34" s="9">
        <f t="shared" ca="1" si="5"/>
        <v>-258492640231.09982</v>
      </c>
      <c r="AB34" s="9">
        <f t="shared" ca="1" si="5"/>
        <v>-259381873333.64136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workbookViewId="0">
      <selection activeCell="E7" sqref="E7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C15" sqref="C15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BattleBorn Calculator</vt:lpstr>
      <vt:lpstr>Cheat Sheet</vt:lpstr>
      <vt:lpstr>Cap Curves</vt:lpstr>
      <vt:lpstr>Model Build</vt:lpstr>
      <vt:lpstr>Cheat Sheet Chart</vt:lpstr>
      <vt:lpstr>Derivative High Res</vt:lpstr>
      <vt:lpstr>Derivative Low 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2021-08-26T16:11:40Z</dcterms:modified>
</cp:coreProperties>
</file>