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activeTab="5"/>
  </bookViews>
  <sheets>
    <sheet name="20220129_063101" sheetId="1" r:id="rId1"/>
    <sheet name="10 C" sheetId="2" r:id="rId2"/>
    <sheet name="20220203_073716" sheetId="3" r:id="rId3"/>
    <sheet name="20220203_110352" sheetId="6" r:id="rId4"/>
    <sheet name="20220205_091800" sheetId="7" r:id="rId5"/>
    <sheet name="15 C" sheetId="5" r:id="rId6"/>
  </sheets>
  <calcPr calcId="152511"/>
</workbook>
</file>

<file path=xl/calcChain.xml><?xml version="1.0" encoding="utf-8"?>
<calcChain xmlns="http://schemas.openxmlformats.org/spreadsheetml/2006/main">
  <c r="A64" i="5" l="1"/>
  <c r="A65" i="5" s="1"/>
  <c r="A66" i="5" s="1"/>
  <c r="A67" i="5" s="1"/>
  <c r="A68" i="5" s="1"/>
  <c r="A69" i="5" s="1"/>
  <c r="A70" i="5" s="1"/>
  <c r="A63" i="5"/>
  <c r="A61" i="5"/>
  <c r="M70" i="5"/>
  <c r="M68" i="5"/>
  <c r="M66" i="5"/>
  <c r="M64" i="5"/>
  <c r="M62" i="5"/>
  <c r="T69" i="5"/>
  <c r="U69" i="5" s="1"/>
  <c r="O69" i="5"/>
  <c r="S69" i="5" s="1"/>
  <c r="N69" i="5"/>
  <c r="T68" i="5"/>
  <c r="U68" i="5" s="1"/>
  <c r="O68" i="5"/>
  <c r="S68" i="5" s="1"/>
  <c r="N68" i="5"/>
  <c r="T67" i="5"/>
  <c r="U67" i="5" s="1"/>
  <c r="O67" i="5"/>
  <c r="S67" i="5" s="1"/>
  <c r="N67" i="5"/>
  <c r="T66" i="5"/>
  <c r="U66" i="5" s="1"/>
  <c r="O66" i="5"/>
  <c r="S66" i="5" s="1"/>
  <c r="N66" i="5"/>
  <c r="T65" i="5"/>
  <c r="U65" i="5" s="1"/>
  <c r="O65" i="5"/>
  <c r="S65" i="5" s="1"/>
  <c r="N65" i="5"/>
  <c r="T64" i="5"/>
  <c r="U64" i="5" s="1"/>
  <c r="O64" i="5"/>
  <c r="S64" i="5" s="1"/>
  <c r="N64" i="5"/>
  <c r="T63" i="5"/>
  <c r="U63" i="5" s="1"/>
  <c r="O63" i="5"/>
  <c r="S63" i="5" s="1"/>
  <c r="N63" i="5"/>
  <c r="T62" i="5"/>
  <c r="U62" i="5" s="1"/>
  <c r="O62" i="5"/>
  <c r="S62" i="5" s="1"/>
  <c r="N62" i="5"/>
  <c r="T61" i="5"/>
  <c r="U61" i="5" s="1"/>
  <c r="O61" i="5"/>
  <c r="S61" i="5" s="1"/>
  <c r="N61" i="5"/>
  <c r="P62" i="5" l="1"/>
  <c r="P64" i="5"/>
  <c r="P66" i="5"/>
  <c r="P68" i="5"/>
  <c r="Q63" i="5"/>
  <c r="Q65" i="5"/>
  <c r="Q67" i="5"/>
  <c r="Q69" i="5"/>
  <c r="R63" i="5"/>
  <c r="R65" i="5"/>
  <c r="R66" i="5"/>
  <c r="R67" i="5"/>
  <c r="R68" i="5"/>
  <c r="R69" i="5"/>
  <c r="P63" i="5"/>
  <c r="P65" i="5"/>
  <c r="P67" i="5"/>
  <c r="P69" i="5"/>
  <c r="Q62" i="5"/>
  <c r="Q64" i="5"/>
  <c r="Q66" i="5"/>
  <c r="Q68" i="5"/>
  <c r="R62" i="5"/>
  <c r="R64" i="5"/>
  <c r="P61" i="5"/>
  <c r="Q61" i="5"/>
  <c r="R61" i="5"/>
  <c r="Z18" i="5"/>
  <c r="AB13" i="5"/>
  <c r="AB14" i="5"/>
  <c r="AB15" i="5"/>
  <c r="AB16" i="5"/>
  <c r="M60" i="5"/>
  <c r="N59" i="5"/>
  <c r="O59" i="5"/>
  <c r="P59" i="5" s="1"/>
  <c r="T59" i="5"/>
  <c r="U59" i="5" s="1"/>
  <c r="N60" i="5"/>
  <c r="O60" i="5"/>
  <c r="P60" i="5" s="1"/>
  <c r="T60" i="5"/>
  <c r="U60" i="5" s="1"/>
  <c r="N70" i="5"/>
  <c r="O70" i="5"/>
  <c r="P70" i="5" s="1"/>
  <c r="T70" i="5"/>
  <c r="U70" i="5" s="1"/>
  <c r="T58" i="5"/>
  <c r="U58" i="5" s="1"/>
  <c r="O58" i="5"/>
  <c r="S58" i="5" s="1"/>
  <c r="N58" i="5"/>
  <c r="M5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O3" i="5"/>
  <c r="Q3" i="5" s="1"/>
  <c r="O4" i="5"/>
  <c r="Q4" i="5" s="1"/>
  <c r="O5" i="5"/>
  <c r="P5" i="5" s="1"/>
  <c r="O6" i="5"/>
  <c r="R6" i="5" s="1"/>
  <c r="O7" i="5"/>
  <c r="S7" i="5" s="1"/>
  <c r="O8" i="5"/>
  <c r="P8" i="5" s="1"/>
  <c r="O9" i="5"/>
  <c r="P9" i="5" s="1"/>
  <c r="O10" i="5"/>
  <c r="S10" i="5" s="1"/>
  <c r="O11" i="5"/>
  <c r="Q11" i="5" s="1"/>
  <c r="O12" i="5"/>
  <c r="P12" i="5" s="1"/>
  <c r="O13" i="5"/>
  <c r="Q13" i="5" s="1"/>
  <c r="O14" i="5"/>
  <c r="R14" i="5" s="1"/>
  <c r="O15" i="5"/>
  <c r="S15" i="5" s="1"/>
  <c r="O16" i="5"/>
  <c r="S16" i="5" s="1"/>
  <c r="O17" i="5"/>
  <c r="P17" i="5" s="1"/>
  <c r="O18" i="5"/>
  <c r="R18" i="5" s="1"/>
  <c r="O19" i="5"/>
  <c r="P19" i="5" s="1"/>
  <c r="O20" i="5"/>
  <c r="P20" i="5" s="1"/>
  <c r="O21" i="5"/>
  <c r="P21" i="5" s="1"/>
  <c r="O22" i="5"/>
  <c r="R22" i="5" s="1"/>
  <c r="O23" i="5"/>
  <c r="S23" i="5" s="1"/>
  <c r="O24" i="5"/>
  <c r="R24" i="5" s="1"/>
  <c r="O25" i="5"/>
  <c r="P25" i="5" s="1"/>
  <c r="O26" i="5"/>
  <c r="S26" i="5" s="1"/>
  <c r="O27" i="5"/>
  <c r="Q27" i="5" s="1"/>
  <c r="O28" i="5"/>
  <c r="S28" i="5" s="1"/>
  <c r="O29" i="5"/>
  <c r="R29" i="5" s="1"/>
  <c r="O30" i="5"/>
  <c r="R30" i="5" s="1"/>
  <c r="O31" i="5"/>
  <c r="S31" i="5" s="1"/>
  <c r="O32" i="5"/>
  <c r="S32" i="5" s="1"/>
  <c r="O33" i="5"/>
  <c r="P33" i="5" s="1"/>
  <c r="O34" i="5"/>
  <c r="Q34" i="5" s="1"/>
  <c r="O35" i="5"/>
  <c r="P35" i="5" s="1"/>
  <c r="O36" i="5"/>
  <c r="Q36" i="5" s="1"/>
  <c r="O37" i="5"/>
  <c r="S37" i="5" s="1"/>
  <c r="O38" i="5"/>
  <c r="R38" i="5" s="1"/>
  <c r="O39" i="5"/>
  <c r="S39" i="5" s="1"/>
  <c r="O40" i="5"/>
  <c r="R40" i="5" s="1"/>
  <c r="O41" i="5"/>
  <c r="P41" i="5" s="1"/>
  <c r="O42" i="5"/>
  <c r="S42" i="5" s="1"/>
  <c r="O43" i="5"/>
  <c r="S43" i="5" s="1"/>
  <c r="O44" i="5"/>
  <c r="R44" i="5" s="1"/>
  <c r="O45" i="5"/>
  <c r="P45" i="5" s="1"/>
  <c r="O46" i="5"/>
  <c r="R46" i="5" s="1"/>
  <c r="O47" i="5"/>
  <c r="S47" i="5" s="1"/>
  <c r="O48" i="5"/>
  <c r="S48" i="5" s="1"/>
  <c r="O49" i="5"/>
  <c r="P49" i="5" s="1"/>
  <c r="O50" i="5"/>
  <c r="Q50" i="5" s="1"/>
  <c r="O51" i="5"/>
  <c r="Q51" i="5" s="1"/>
  <c r="O52" i="5"/>
  <c r="P52" i="5" s="1"/>
  <c r="O53" i="5"/>
  <c r="P53" i="5" s="1"/>
  <c r="O54" i="5"/>
  <c r="R54" i="5" s="1"/>
  <c r="O55" i="5"/>
  <c r="S55" i="5" s="1"/>
  <c r="O56" i="5"/>
  <c r="R56" i="5" s="1"/>
  <c r="O57" i="5"/>
  <c r="P57" i="5" s="1"/>
  <c r="O2" i="5"/>
  <c r="S2" i="5" s="1"/>
  <c r="M56" i="5"/>
  <c r="M54" i="5"/>
  <c r="M52" i="5"/>
  <c r="M50" i="5"/>
  <c r="T54" i="5"/>
  <c r="U54" i="5" s="1"/>
  <c r="T55" i="5"/>
  <c r="U55" i="5" s="1"/>
  <c r="T56" i="5"/>
  <c r="U56" i="5" s="1"/>
  <c r="T57" i="5"/>
  <c r="U57" i="5" s="1"/>
  <c r="T53" i="5"/>
  <c r="U53" i="5" s="1"/>
  <c r="T52" i="5"/>
  <c r="U52" i="5" s="1"/>
  <c r="T51" i="5"/>
  <c r="U51" i="5" s="1"/>
  <c r="T49" i="5"/>
  <c r="U49" i="5" s="1"/>
  <c r="T50" i="5"/>
  <c r="U50" i="5" s="1"/>
  <c r="T2" i="5"/>
  <c r="U2" i="5" s="1"/>
  <c r="W2" i="5"/>
  <c r="A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M3" i="5"/>
  <c r="T3" i="5"/>
  <c r="U3" i="5" s="1"/>
  <c r="AB3" i="5"/>
  <c r="T4" i="5"/>
  <c r="U4" i="5" s="1"/>
  <c r="AB4" i="5"/>
  <c r="M5" i="5"/>
  <c r="T5" i="5"/>
  <c r="U5" i="5" s="1"/>
  <c r="AB5" i="5"/>
  <c r="T6" i="5"/>
  <c r="U6" i="5" s="1"/>
  <c r="AB6" i="5"/>
  <c r="M7" i="5"/>
  <c r="T7" i="5"/>
  <c r="U7" i="5" s="1"/>
  <c r="AB7" i="5"/>
  <c r="T8" i="5"/>
  <c r="U8" i="5" s="1"/>
  <c r="AB8" i="5"/>
  <c r="M9" i="5"/>
  <c r="T9" i="5"/>
  <c r="U9" i="5" s="1"/>
  <c r="AB9" i="5"/>
  <c r="T10" i="5"/>
  <c r="U10" i="5" s="1"/>
  <c r="M11" i="5"/>
  <c r="T11" i="5"/>
  <c r="U11" i="5" s="1"/>
  <c r="T12" i="5"/>
  <c r="U12" i="5" s="1"/>
  <c r="M13" i="5"/>
  <c r="T13" i="5"/>
  <c r="U13" i="5" s="1"/>
  <c r="T14" i="5"/>
  <c r="U14" i="5" s="1"/>
  <c r="M15" i="5"/>
  <c r="T15" i="5"/>
  <c r="U15" i="5" s="1"/>
  <c r="T16" i="5"/>
  <c r="U16" i="5" s="1"/>
  <c r="M17" i="5"/>
  <c r="T17" i="5"/>
  <c r="U17" i="5" s="1"/>
  <c r="T18" i="5"/>
  <c r="U18" i="5" s="1"/>
  <c r="M19" i="5"/>
  <c r="T19" i="5"/>
  <c r="U19" i="5" s="1"/>
  <c r="T20" i="5"/>
  <c r="U20" i="5" s="1"/>
  <c r="M21" i="5"/>
  <c r="T21" i="5"/>
  <c r="U21" i="5" s="1"/>
  <c r="T22" i="5"/>
  <c r="U22" i="5" s="1"/>
  <c r="M23" i="5"/>
  <c r="T23" i="5"/>
  <c r="U23" i="5" s="1"/>
  <c r="T24" i="5"/>
  <c r="U24" i="5" s="1"/>
  <c r="M25" i="5"/>
  <c r="T25" i="5"/>
  <c r="U25" i="5" s="1"/>
  <c r="T26" i="5"/>
  <c r="U26" i="5" s="1"/>
  <c r="M27" i="5"/>
  <c r="T27" i="5"/>
  <c r="U27" i="5" s="1"/>
  <c r="T28" i="5"/>
  <c r="U28" i="5" s="1"/>
  <c r="M29" i="5"/>
  <c r="T29" i="5"/>
  <c r="U29" i="5" s="1"/>
  <c r="T30" i="5"/>
  <c r="U30" i="5" s="1"/>
  <c r="M31" i="5"/>
  <c r="T31" i="5"/>
  <c r="U31" i="5" s="1"/>
  <c r="T32" i="5"/>
  <c r="U32" i="5" s="1"/>
  <c r="M33" i="5"/>
  <c r="T33" i="5"/>
  <c r="U33" i="5" s="1"/>
  <c r="T34" i="5"/>
  <c r="U34" i="5" s="1"/>
  <c r="M35" i="5"/>
  <c r="T35" i="5"/>
  <c r="U35" i="5" s="1"/>
  <c r="T36" i="5"/>
  <c r="U36" i="5" s="1"/>
  <c r="M37" i="5"/>
  <c r="T37" i="5"/>
  <c r="U37" i="5" s="1"/>
  <c r="T38" i="5"/>
  <c r="U38" i="5" s="1"/>
  <c r="M39" i="5"/>
  <c r="T39" i="5"/>
  <c r="U39" i="5" s="1"/>
  <c r="T40" i="5"/>
  <c r="U40" i="5" s="1"/>
  <c r="T41" i="5"/>
  <c r="U41" i="5" s="1"/>
  <c r="M42" i="5"/>
  <c r="T42" i="5"/>
  <c r="U42" i="5" s="1"/>
  <c r="T43" i="5"/>
  <c r="U43" i="5" s="1"/>
  <c r="M44" i="5"/>
  <c r="T44" i="5"/>
  <c r="U44" i="5" s="1"/>
  <c r="T45" i="5"/>
  <c r="U45" i="5" s="1"/>
  <c r="M46" i="5"/>
  <c r="T46" i="5"/>
  <c r="U46" i="5" s="1"/>
  <c r="T47" i="5"/>
  <c r="U47" i="5" s="1"/>
  <c r="M48" i="5"/>
  <c r="T48" i="5"/>
  <c r="U48" i="5" s="1"/>
  <c r="S44" i="5" l="1"/>
  <c r="A36" i="5"/>
  <c r="A37" i="5" s="1"/>
  <c r="A38" i="5" s="1"/>
  <c r="R60" i="5"/>
  <c r="R4" i="5"/>
  <c r="P44" i="5"/>
  <c r="R28" i="5"/>
  <c r="P32" i="5"/>
  <c r="Q60" i="5"/>
  <c r="P16" i="5"/>
  <c r="R36" i="5"/>
  <c r="R70" i="5"/>
  <c r="P55" i="5"/>
  <c r="S54" i="5"/>
  <c r="P30" i="5"/>
  <c r="Q58" i="5"/>
  <c r="Q70" i="5"/>
  <c r="Q44" i="5"/>
  <c r="S36" i="5"/>
  <c r="P7" i="5"/>
  <c r="Q29" i="5"/>
  <c r="S20" i="5"/>
  <c r="P4" i="5"/>
  <c r="R59" i="5"/>
  <c r="P58" i="5"/>
  <c r="Q12" i="5"/>
  <c r="S13" i="5"/>
  <c r="Q59" i="5"/>
  <c r="S70" i="5"/>
  <c r="S60" i="5"/>
  <c r="S59" i="5"/>
  <c r="R2" i="5"/>
  <c r="Q2" i="5"/>
  <c r="Q28" i="5"/>
  <c r="R53" i="5"/>
  <c r="R21" i="5"/>
  <c r="S53" i="5"/>
  <c r="S30" i="5"/>
  <c r="S12" i="5"/>
  <c r="P54" i="5"/>
  <c r="P40" i="5"/>
  <c r="P29" i="5"/>
  <c r="P15" i="5"/>
  <c r="Q53" i="5"/>
  <c r="Q21" i="5"/>
  <c r="R52" i="5"/>
  <c r="R20" i="5"/>
  <c r="S52" i="5"/>
  <c r="S29" i="5"/>
  <c r="S6" i="5"/>
  <c r="P39" i="5"/>
  <c r="P28" i="5"/>
  <c r="P14" i="5"/>
  <c r="Q52" i="5"/>
  <c r="Q20" i="5"/>
  <c r="R45" i="5"/>
  <c r="R13" i="5"/>
  <c r="S46" i="5"/>
  <c r="S5" i="5"/>
  <c r="P38" i="5"/>
  <c r="P24" i="5"/>
  <c r="P13" i="5"/>
  <c r="Q45" i="5"/>
  <c r="R12" i="5"/>
  <c r="S45" i="5"/>
  <c r="S22" i="5"/>
  <c r="S4" i="5"/>
  <c r="P48" i="5"/>
  <c r="P37" i="5"/>
  <c r="P23" i="5"/>
  <c r="R37" i="5"/>
  <c r="R5" i="5"/>
  <c r="S21" i="5"/>
  <c r="P47" i="5"/>
  <c r="P36" i="5"/>
  <c r="P22" i="5"/>
  <c r="Q37" i="5"/>
  <c r="Q5" i="5"/>
  <c r="S38" i="5"/>
  <c r="P2" i="5"/>
  <c r="P46" i="5"/>
  <c r="P6" i="5"/>
  <c r="S14" i="5"/>
  <c r="P56" i="5"/>
  <c r="P31" i="5"/>
  <c r="R58" i="5"/>
  <c r="Q35" i="5"/>
  <c r="Q19" i="5"/>
  <c r="Q42" i="5"/>
  <c r="Q26" i="5"/>
  <c r="Q10" i="5"/>
  <c r="R51" i="5"/>
  <c r="R35" i="5"/>
  <c r="R19" i="5"/>
  <c r="R11" i="5"/>
  <c r="Q57" i="5"/>
  <c r="Q41" i="5"/>
  <c r="Q25" i="5"/>
  <c r="Q9" i="5"/>
  <c r="R50" i="5"/>
  <c r="R34" i="5"/>
  <c r="R10" i="5"/>
  <c r="S51" i="5"/>
  <c r="S35" i="5"/>
  <c r="S19" i="5"/>
  <c r="S11" i="5"/>
  <c r="Q48" i="5"/>
  <c r="Q32" i="5"/>
  <c r="Q16" i="5"/>
  <c r="R57" i="5"/>
  <c r="R41" i="5"/>
  <c r="R25" i="5"/>
  <c r="R9" i="5"/>
  <c r="S50" i="5"/>
  <c r="S34" i="5"/>
  <c r="S18" i="5"/>
  <c r="Q55" i="5"/>
  <c r="Q39" i="5"/>
  <c r="Q23" i="5"/>
  <c r="Q7" i="5"/>
  <c r="R48" i="5"/>
  <c r="R32" i="5"/>
  <c r="R16" i="5"/>
  <c r="S57" i="5"/>
  <c r="S41" i="5"/>
  <c r="S17" i="5"/>
  <c r="P51" i="5"/>
  <c r="P43" i="5"/>
  <c r="P27" i="5"/>
  <c r="P11" i="5"/>
  <c r="P3" i="5"/>
  <c r="Q54" i="5"/>
  <c r="Q46" i="5"/>
  <c r="Q38" i="5"/>
  <c r="Q30" i="5"/>
  <c r="Q22" i="5"/>
  <c r="Q14" i="5"/>
  <c r="Q6" i="5"/>
  <c r="R55" i="5"/>
  <c r="R47" i="5"/>
  <c r="R39" i="5"/>
  <c r="R31" i="5"/>
  <c r="R23" i="5"/>
  <c r="R15" i="5"/>
  <c r="R7" i="5"/>
  <c r="S56" i="5"/>
  <c r="S40" i="5"/>
  <c r="S24" i="5"/>
  <c r="S8" i="5"/>
  <c r="P50" i="5"/>
  <c r="P42" i="5"/>
  <c r="P34" i="5"/>
  <c r="P26" i="5"/>
  <c r="P18" i="5"/>
  <c r="P10" i="5"/>
  <c r="Q43" i="5"/>
  <c r="Q18" i="5"/>
  <c r="R43" i="5"/>
  <c r="R27" i="5"/>
  <c r="R3" i="5"/>
  <c r="Q49" i="5"/>
  <c r="Q33" i="5"/>
  <c r="Q17" i="5"/>
  <c r="R42" i="5"/>
  <c r="R26" i="5"/>
  <c r="S27" i="5"/>
  <c r="S3" i="5"/>
  <c r="Q56" i="5"/>
  <c r="Q40" i="5"/>
  <c r="Q24" i="5"/>
  <c r="Q8" i="5"/>
  <c r="R49" i="5"/>
  <c r="R33" i="5"/>
  <c r="R17" i="5"/>
  <c r="Q47" i="5"/>
  <c r="Q31" i="5"/>
  <c r="Q15" i="5"/>
  <c r="R8" i="5"/>
  <c r="S49" i="5"/>
  <c r="S33" i="5"/>
  <c r="S25" i="5"/>
  <c r="S9" i="5"/>
  <c r="AA3" i="2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A39" i="5" l="1"/>
  <c r="Q50" i="2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A40" i="5" l="1"/>
  <c r="S46" i="2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41" i="5" l="1"/>
  <c r="S21" i="2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42" i="5" l="1"/>
  <c r="A43" i="5" l="1"/>
  <c r="A44" i="5" l="1"/>
  <c r="A45" i="5" l="1"/>
  <c r="A46" i="5" l="1"/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B12" i="5"/>
  <c r="AC12" i="5"/>
  <c r="AC10" i="5"/>
  <c r="AB10" i="5"/>
</calcChain>
</file>

<file path=xl/sharedStrings.xml><?xml version="1.0" encoding="utf-8"?>
<sst xmlns="http://schemas.openxmlformats.org/spreadsheetml/2006/main" count="2048" uniqueCount="776">
  <si>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</si>
  <si>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</si>
  <si>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</si>
  <si>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</si>
  <si>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</si>
  <si>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</si>
  <si>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</si>
  <si>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</si>
  <si>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</si>
  <si>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</si>
  <si>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</si>
  <si>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</si>
  <si>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</si>
  <si>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</si>
  <si>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</si>
  <si>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</si>
  <si>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</si>
  <si>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</si>
  <si>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</si>
  <si>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</si>
  <si>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</si>
  <si>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</si>
  <si>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</si>
  <si>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</si>
  <si>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</si>
  <si>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</si>
  <si>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</si>
  <si>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</si>
  <si>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</si>
  <si>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</si>
  <si>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</si>
  <si>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</si>
  <si>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</si>
  <si>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</si>
  <si>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</si>
  <si>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</si>
  <si>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</si>
  <si>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</si>
  <si>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</si>
  <si>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</si>
  <si>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</si>
  <si>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</si>
  <si>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</si>
  <si>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</si>
  <si>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</si>
  <si>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</si>
  <si>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</si>
  <si>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</si>
  <si>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</si>
  <si>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</si>
  <si>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</si>
  <si>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</si>
  <si>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</si>
  <si>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</si>
  <si>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</si>
  <si>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</si>
  <si>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</si>
  <si>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</si>
  <si>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</si>
  <si>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</si>
  <si>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</si>
  <si>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</si>
  <si>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</si>
  <si>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</si>
  <si>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</si>
  <si>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</si>
  <si>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</si>
  <si>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</si>
  <si>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</si>
  <si>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</si>
  <si>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</si>
  <si>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</si>
  <si>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</si>
  <si>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</si>
  <si>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</si>
  <si>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</si>
  <si>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</si>
  <si>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</si>
  <si>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</si>
  <si>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</si>
  <si>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</si>
  <si>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</si>
  <si>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</si>
  <si>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</si>
  <si>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</si>
  <si>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</si>
  <si>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</si>
  <si>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</si>
  <si>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</si>
  <si>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</si>
  <si>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</si>
  <si>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</si>
  <si>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</si>
  <si>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</si>
  <si>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</si>
  <si>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</si>
  <si>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</si>
  <si>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</si>
  <si>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</si>
  <si>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</si>
  <si>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</si>
  <si>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</si>
  <si>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</si>
  <si>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</si>
  <si>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</si>
  <si>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</si>
  <si>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</si>
  <si>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</si>
  <si>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</si>
  <si>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</si>
  <si>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</si>
  <si>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</si>
  <si>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</si>
  <si>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</si>
  <si>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</si>
  <si>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</si>
  <si>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</si>
  <si>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</si>
  <si>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</si>
  <si>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</si>
  <si>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</si>
  <si>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</si>
  <si>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</si>
  <si>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</si>
  <si>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</si>
  <si>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</si>
  <si>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</si>
  <si>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</si>
  <si>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</si>
  <si>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</si>
  <si>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</si>
  <si>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</si>
  <si>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</si>
  <si>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</si>
  <si>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</si>
  <si>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</si>
  <si>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</si>
  <si>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</si>
  <si>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</si>
  <si>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</si>
  <si>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</si>
  <si>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</si>
  <si>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</si>
  <si>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</si>
  <si>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</si>
  <si>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</si>
  <si>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</si>
  <si>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</si>
  <si>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</si>
  <si>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</si>
  <si>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</si>
  <si>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</si>
  <si>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</si>
  <si>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</si>
  <si>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</si>
  <si>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</si>
  <si>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</si>
  <si>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</si>
  <si>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</si>
  <si>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</si>
  <si>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</si>
  <si>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</si>
  <si>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</si>
  <si>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</si>
  <si>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</si>
  <si>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</si>
  <si>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</si>
  <si>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</si>
  <si>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</si>
  <si>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</si>
  <si>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</si>
  <si>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</si>
  <si>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</si>
  <si>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</si>
  <si>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</si>
  <si>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</si>
  <si>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</si>
  <si>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</si>
  <si>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</si>
  <si>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</si>
  <si>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</si>
  <si>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</si>
  <si>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</si>
  <si>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</si>
  <si>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</si>
  <si>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</si>
  <si>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</si>
  <si>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</si>
  <si>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</si>
  <si>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</si>
  <si>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</si>
  <si>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</si>
  <si>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</si>
  <si>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</si>
  <si>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</si>
  <si>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</si>
  <si>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</si>
  <si>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</si>
  <si>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</si>
  <si>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</si>
  <si>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</si>
  <si>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</si>
  <si>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</si>
  <si>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</si>
  <si>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</si>
  <si>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</si>
  <si>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</si>
  <si>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</si>
  <si>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</si>
  <si>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</si>
  <si>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</si>
  <si>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</si>
  <si>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</si>
  <si>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</si>
  <si>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</si>
  <si>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</si>
  <si>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</si>
  <si>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</si>
  <si>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</si>
  <si>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</si>
  <si>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</si>
  <si>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</si>
  <si>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</si>
  <si>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</si>
  <si>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</si>
  <si>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</si>
  <si>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</si>
  <si>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</si>
  <si>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</si>
  <si>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</si>
  <si>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</si>
  <si>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</si>
  <si>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</si>
  <si>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</si>
  <si>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</si>
  <si>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</si>
  <si>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</si>
  <si>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</si>
  <si>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</si>
  <si>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</si>
  <si>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</si>
  <si>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</si>
  <si>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</si>
  <si>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</si>
  <si>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</si>
  <si>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</si>
  <si>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</si>
  <si>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</si>
  <si>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</si>
  <si>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</si>
  <si>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</si>
  <si>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</si>
  <si>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</si>
  <si>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</si>
  <si>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</si>
  <si>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</si>
  <si>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</si>
  <si>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</si>
  <si>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</si>
  <si>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</si>
  <si>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</si>
  <si>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</si>
  <si>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</si>
  <si>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</si>
  <si>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</si>
  <si>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</si>
  <si>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</si>
  <si>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</si>
  <si>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</si>
  <si>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</si>
  <si>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</si>
  <si>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</si>
  <si>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</si>
  <si>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</si>
  <si>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</si>
  <si>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</si>
  <si>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</si>
  <si>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</si>
  <si>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</si>
  <si>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</si>
  <si>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</si>
  <si>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</si>
  <si>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</si>
  <si>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</si>
  <si>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</si>
  <si>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</si>
  <si>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</si>
  <si>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</si>
  <si>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</si>
  <si>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</si>
  <si>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</si>
  <si>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</si>
  <si>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</si>
  <si>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</si>
  <si>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</si>
  <si>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</si>
  <si>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</si>
  <si>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</si>
  <si>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</si>
  <si>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</si>
  <si>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</si>
  <si>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</si>
  <si>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</si>
  <si>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</si>
  <si>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</si>
  <si>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</si>
  <si>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</si>
  <si>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</si>
  <si>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</si>
  <si>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</si>
  <si>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</si>
  <si>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</si>
  <si>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</si>
  <si>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</si>
  <si>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</si>
  <si>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</si>
  <si>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</si>
  <si>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</si>
  <si>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</si>
  <si>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</si>
  <si>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</si>
  <si>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</si>
  <si>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</si>
  <si>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</si>
  <si>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</si>
  <si>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</si>
  <si>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</si>
  <si>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</si>
  <si>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</si>
  <si>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</si>
  <si>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</si>
  <si>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</si>
  <si>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</si>
  <si>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</si>
  <si>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</si>
  <si>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</si>
  <si>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</si>
  <si>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</si>
  <si>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</si>
  <si>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</si>
  <si>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</si>
  <si>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</si>
  <si>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</si>
  <si>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</si>
  <si>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</si>
  <si>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</si>
  <si>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</si>
  <si>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</si>
  <si>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</si>
  <si>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</si>
  <si>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</si>
  <si>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</si>
  <si>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</si>
  <si>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</si>
  <si>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</si>
  <si>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</si>
  <si>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</si>
  <si>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</si>
  <si>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</si>
  <si>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</si>
  <si>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</si>
  <si>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</si>
  <si>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</si>
  <si>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</si>
  <si>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</si>
  <si>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</si>
  <si>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</si>
  <si>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</si>
  <si>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</si>
  <si>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</si>
  <si>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</si>
  <si>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</si>
  <si>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</si>
  <si>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</si>
  <si>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</si>
  <si>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</si>
  <si>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</si>
  <si>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</si>
  <si>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</si>
  <si>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</si>
  <si>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</si>
  <si>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</si>
  <si>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</si>
  <si>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</si>
  <si>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</si>
  <si>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</si>
  <si>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</si>
  <si>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</si>
  <si>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</si>
  <si>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</si>
  <si>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</si>
  <si>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</si>
  <si>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</si>
  <si>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</si>
  <si>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</si>
  <si>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</si>
  <si>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</si>
  <si>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</si>
  <si>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</si>
  <si>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</si>
  <si>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</si>
  <si>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</si>
  <si>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</si>
  <si>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</si>
  <si>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</si>
  <si>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</si>
  <si>
    <t>soc_ekf=   0.756</t>
  </si>
  <si>
    <t>soc =   0.712</t>
  </si>
  <si>
    <t>ib  =  -2.527</t>
  </si>
  <si>
    <t>vsat =  13.569</t>
  </si>
  <si>
    <t>voc  =  11.588</t>
  </si>
  <si>
    <t>vb  =  11.557</t>
  </si>
  <si>
    <t>tb  =  14.661</t>
  </si>
  <si>
    <t>self_talk:  new string = 'Q'</t>
  </si>
  <si>
    <t xml:space="preserve"> t_last_model =  14.661</t>
  </si>
  <si>
    <t xml:space="preserve"> delta_q_model = -115086.949</t>
  </si>
  <si>
    <t xml:space="preserve"> t_last =  14.661</t>
  </si>
  <si>
    <t xml:space="preserve"> delta_q = -114447.513</t>
  </si>
  <si>
    <t xml:space="preserve">  0.000001];</t>
  </si>
  <si>
    <t xml:space="preserve">  9.410231];</t>
  </si>
  <si>
    <t xml:space="preserve">   u  =  [ -2.526687</t>
  </si>
  <si>
    <t xml:space="preserve"> -0.019516];</t>
  </si>
  <si>
    <t xml:space="preserve">   x  =  [ -0.004043</t>
  </si>
  <si>
    <t xml:space="preserve">  soc_min_ =      0.053;       // Lowest soc for power delivery.   Arises with temp &lt; 20 C</t>
  </si>
  <si>
    <t xml:space="preserve">  t_last_ =      14.7;         // Last battery temperature for rate limit memory</t>
  </si>
  <si>
    <t xml:space="preserve">  SOC_ =         79.0;         // Fraction of rated capacity available (0 - ~1.2).   For comparison to other batteries</t>
  </si>
  <si>
    <t xml:space="preserve">  soc_ =          0.716;       // Fraction of saturation charge (q_capacity_) available (0-1)  soc_);</t>
  </si>
  <si>
    <t xml:space="preserve">  delta_q_      -115086.9;     // Charge since saturated</t>
  </si>
  <si>
    <t xml:space="preserve">  q_ =           363601.3;     // Present charge available to use</t>
  </si>
  <si>
    <t xml:space="preserve">  q_capacity_ =  405165.2;     // Saturation charge at temperature</t>
  </si>
  <si>
    <t xml:space="preserve">  sat_ib_max_ =       284.049; // Current cutback to be applied to modeled ib output</t>
  </si>
  <si>
    <t xml:space="preserve">  q =      290078.3;  // Present charge</t>
  </si>
  <si>
    <t xml:space="preserve">  vdyn =     -0.031;  // Model current induced back emf</t>
  </si>
  <si>
    <t xml:space="preserve">  vsat =     13.569;  // Saturation threshold at temperature</t>
  </si>
  <si>
    <t xml:space="preserve">  voc =       9.410;  // Static model open circuit voltage</t>
  </si>
  <si>
    <t xml:space="preserve">  vb =        9.379;  // Total model voltage</t>
  </si>
  <si>
    <t xml:space="preserve">  ib =       -2.527;  // Current into battery</t>
  </si>
  <si>
    <t xml:space="preserve">  dv_dsoc =  55.052209;  // Derivative scaled</t>
  </si>
  <si>
    <t xml:space="preserve"> dvoc_dt =    14.7</t>
  </si>
  <si>
    <t xml:space="preserve">  S  =   0.017225  // 1x1 system uncertainty</t>
  </si>
  <si>
    <t xml:space="preserve">  K  =   0.007619  // 1x1 Kalman gain</t>
  </si>
  <si>
    <t xml:space="preserve">  P  =   0.000001  // 1x1 Kalman uncertainty covariance</t>
  </si>
  <si>
    <t xml:space="preserve">  hx =  11.588     // Output of observation function h(x)</t>
  </si>
  <si>
    <t xml:space="preserve">  x  =   0.756     // 1x1 Kalman state variable = Vsoc (0-1 fraction)</t>
  </si>
  <si>
    <t xml:space="preserve">  H  =  55.052     // 1x1 Jacobian sensitivity dV/dSOC</t>
  </si>
  <si>
    <t xml:space="preserve">  z  =  11.588     // 1x1 input</t>
  </si>
  <si>
    <t xml:space="preserve"> 11.557304];</t>
  </si>
  <si>
    <t xml:space="preserve">  SOC_ =         78.5;         // Fraction of rated capacity available (0 - ~1.2).   For comparison to other batteries</t>
  </si>
  <si>
    <t xml:space="preserve">  soc_ =          0.712;       // Fraction of saturation charge (q_capacity_) available (0-1)  soc_);</t>
  </si>
  <si>
    <t xml:space="preserve">  delta_q_      -114447.5;     // Charge since saturated</t>
  </si>
  <si>
    <t xml:space="preserve">  q_ =           282773.3;     // Present charge available to use</t>
  </si>
  <si>
    <t xml:space="preserve">  q_capacity_ =  397220.8;     // Saturation charge at temperature</t>
  </si>
  <si>
    <t xml:space="preserve">  amp_hrs_remaining_ekf_ =   77.471;  // Discharge amp*time left if drain to q_ekf=0</t>
  </si>
  <si>
    <t xml:space="preserve">  amp_hrs_remaining =        72.657;  // Discharge amp*time left if drain to q=0</t>
  </si>
  <si>
    <t xml:space="preserve">  SOC_ekf_ =    83.4; // Filtered state of charge from ekf (0-100)</t>
  </si>
  <si>
    <t xml:space="preserve">  soc_ekf =   0.756;  // Filtered state of charge from ekf (0-1)</t>
  </si>
  <si>
    <t xml:space="preserve">  tcharge_ekf =-24.0; // Charging time to full from ekf</t>
  </si>
  <si>
    <t xml:space="preserve">  q_ekf =  300103.5;  // Filtered charge calculated by ekf</t>
  </si>
  <si>
    <t xml:space="preserve">  voc_dyn =  11.588;  // Charging voltage</t>
  </si>
  <si>
    <t xml:space="preserve">  voc_soc =   9.186;  // Static model open circuit voltage from table</t>
  </si>
  <si>
    <t xml:space="preserve">  voc =      11.588;  // Static model open circuit voltage</t>
  </si>
  <si>
    <t xml:space="preserve">  vb =       11.557;  // Total model voltage</t>
  </si>
  <si>
    <t xml:space="preserve">  2022-02-03T07:11:33</t>
  </si>
  <si>
    <t xml:space="preserve">  2022-02-03T06:41:33</t>
  </si>
  <si>
    <t xml:space="preserve">  2022-02-03T06:11:32</t>
  </si>
  <si>
    <t xml:space="preserve">  2022-02-03T05:41:32</t>
  </si>
  <si>
    <t xml:space="preserve">  2022-02-03T05:11:32</t>
  </si>
  <si>
    <t xml:space="preserve">  2022-02-03T04:41:32</t>
  </si>
  <si>
    <t xml:space="preserve">  2022-02-03T04:11:32</t>
  </si>
  <si>
    <t xml:space="preserve">  2022-02-03T03:41:32</t>
  </si>
  <si>
    <t xml:space="preserve">  2022-02-03T03:11:32</t>
  </si>
  <si>
    <t xml:space="preserve">  2022-02-03T02:41:32</t>
  </si>
  <si>
    <t xml:space="preserve">  2022-02-03T02:11:32</t>
  </si>
  <si>
    <t xml:space="preserve">  2022-02-03T01:41:32</t>
  </si>
  <si>
    <t xml:space="preserve">  2022-02-03T01:11:32</t>
  </si>
  <si>
    <t xml:space="preserve">  2022-02-03T00:41:32</t>
  </si>
  <si>
    <t xml:space="preserve">  2022-02-03T00:11:31</t>
  </si>
  <si>
    <t xml:space="preserve">  2022-02-02T23:41:31</t>
  </si>
  <si>
    <t xml:space="preserve">  2022-02-02T23:11:31</t>
  </si>
  <si>
    <t xml:space="preserve">  2022-02-02T22:41:31</t>
  </si>
  <si>
    <t xml:space="preserve">  2022-02-02T22:11:31</t>
  </si>
  <si>
    <t xml:space="preserve">  2022-02-02T21:41:31</t>
  </si>
  <si>
    <t xml:space="preserve">  2022-02-02T21:11:31</t>
  </si>
  <si>
    <t xml:space="preserve">  2022-02-02T20:41:31</t>
  </si>
  <si>
    <t xml:space="preserve">  2022-02-02T20:11:31</t>
  </si>
  <si>
    <t xml:space="preserve">  2022-02-02T19:41:31</t>
  </si>
  <si>
    <t xml:space="preserve">  2022-02-02T19:11:31</t>
  </si>
  <si>
    <t xml:space="preserve">  2022-02-02T18:41:31</t>
  </si>
  <si>
    <t xml:space="preserve">  2022-02-02T18:11:30</t>
  </si>
  <si>
    <t xml:space="preserve">  2022-02-02T17:41:30</t>
  </si>
  <si>
    <t xml:space="preserve">  2022-02-02T17:11:30</t>
  </si>
  <si>
    <t xml:space="preserve">  2022-02-02T16:41:30</t>
  </si>
  <si>
    <t xml:space="preserve">  2022-02-02T16:11:30</t>
  </si>
  <si>
    <t xml:space="preserve">  2022-02-02T15:41:30</t>
  </si>
  <si>
    <t xml:space="preserve">  2022-02-02T15:11:28</t>
  </si>
  <si>
    <t xml:space="preserve">  2022-02-02T14:41:29</t>
  </si>
  <si>
    <t xml:space="preserve">  2022-02-02T14:11:29</t>
  </si>
  <si>
    <t xml:space="preserve">  2022-02-02T13:41:29</t>
  </si>
  <si>
    <t xml:space="preserve">  2022-02-02T13:11:28</t>
  </si>
  <si>
    <t xml:space="preserve">  2022-02-02T12:41:28</t>
  </si>
  <si>
    <t xml:space="preserve">  2022-02-02T12:11:28</t>
  </si>
  <si>
    <t xml:space="preserve">  2022-02-02T11:41:28</t>
  </si>
  <si>
    <t xml:space="preserve">  2022-02-02T11:11:27</t>
  </si>
  <si>
    <t xml:space="preserve">  2022-02-02T10:41:28</t>
  </si>
  <si>
    <t xml:space="preserve">  2022-02-02T10:11:28</t>
  </si>
  <si>
    <t xml:space="preserve">  2022-02-02T09:41:28</t>
  </si>
  <si>
    <t xml:space="preserve">  2022-02-02T09:11:27</t>
  </si>
  <si>
    <t xml:space="preserve">  2022-02-02T08:41:27</t>
  </si>
  <si>
    <t xml:space="preserve">  2022-02-02T08:30:50</t>
  </si>
  <si>
    <t xml:space="preserve">  2022-02-01T17:01:50</t>
  </si>
  <si>
    <t xml:space="preserve">  2022-02-01T16:31:50</t>
  </si>
  <si>
    <t xml:space="preserve">  2022-02-01T16:01:50</t>
  </si>
  <si>
    <t xml:space="preserve">  2022-02-01T15:31:50</t>
  </si>
  <si>
    <t xml:space="preserve">  2022-02-01T15:01:49</t>
  </si>
  <si>
    <t xml:space="preserve">  2022-02-01T14:31:49</t>
  </si>
  <si>
    <t xml:space="preserve">  2022-02-01T14:01:46</t>
  </si>
  <si>
    <t xml:space="preserve">  2022-02-01T13:31:47</t>
  </si>
  <si>
    <t xml:space="preserve">  2022-02-01T13:01:46</t>
  </si>
  <si>
    <t xml:space="preserve">  2022-02-01T12:31:46</t>
  </si>
  <si>
    <t xml:space="preserve">  2022-02-01T12:01:47</t>
  </si>
  <si>
    <t xml:space="preserve">  2022-02-01T11:43:34</t>
  </si>
  <si>
    <t xml:space="preserve">  2022-02-01T11:42:49</t>
  </si>
  <si>
    <t xml:space="preserve">  2022-02-01T11:31:46</t>
  </si>
  <si>
    <t xml:space="preserve">  2022-02-01T11:01:47</t>
  </si>
  <si>
    <t xml:space="preserve">  2022-02-01T10:31:46</t>
  </si>
  <si>
    <t xml:space="preserve">  2022-02-01T09:11:37</t>
  </si>
  <si>
    <t xml:space="preserve">  2022-02-01T09:09:35</t>
  </si>
  <si>
    <t xml:space="preserve">  2022-02-01T09:07:32</t>
  </si>
  <si>
    <t xml:space="preserve">  2022-02-01T08:15:48</t>
  </si>
  <si>
    <t xml:space="preserve">  2022-02-01T00:05:05</t>
  </si>
  <si>
    <t xml:space="preserve">  2022-01-31T23:35:05</t>
  </si>
  <si>
    <t xml:space="preserve">  2022-01-31T23:05:05</t>
  </si>
  <si>
    <t xml:space="preserve">  2022-01-31T22:35:05</t>
  </si>
  <si>
    <t xml:space="preserve">  2022-01-31T22:05:05</t>
  </si>
  <si>
    <t xml:space="preserve">  2022-01-31T21:35:05</t>
  </si>
  <si>
    <t xml:space="preserve">  2022-01-31T21:05:05</t>
  </si>
  <si>
    <t xml:space="preserve">  2022-01-31T20:35:05</t>
  </si>
  <si>
    <t xml:space="preserve">  2022-01-31T20:05:05</t>
  </si>
  <si>
    <t xml:space="preserve">  2022-01-31T19:35:05</t>
  </si>
  <si>
    <t xml:space="preserve">  2022-01-31T19:05:05</t>
  </si>
  <si>
    <t xml:space="preserve">  2022-01-31T18:35:05</t>
  </si>
  <si>
    <t xml:space="preserve">  2022-01-31T18:05:05</t>
  </si>
  <si>
    <t xml:space="preserve">  2022-01-31T17:35:05</t>
  </si>
  <si>
    <t xml:space="preserve">  2022-01-31T17:24:26</t>
  </si>
  <si>
    <t xml:space="preserve">  2022-01-31T16:05:56</t>
  </si>
  <si>
    <t xml:space="preserve">  2022-01-31T14:48:05</t>
  </si>
  <si>
    <t xml:space="preserve">  2022-01-31T14:34:37</t>
  </si>
  <si>
    <t xml:space="preserve">  2022-01-31T14:19:40</t>
  </si>
  <si>
    <t xml:space="preserve">  2022-01-31T14:11:16</t>
  </si>
  <si>
    <t xml:space="preserve">  2022-01-31T14:01:37</t>
  </si>
  <si>
    <t xml:space="preserve">  2022-01-31T13:41:16</t>
  </si>
  <si>
    <t xml:space="preserve">  2022-01-31T13:11:15</t>
  </si>
  <si>
    <t xml:space="preserve">  2022-01-31T12:41:16</t>
  </si>
  <si>
    <t xml:space="preserve">  2022-01-31T12:11:16</t>
  </si>
  <si>
    <t xml:space="preserve">  2022-01-31T11:41:16</t>
  </si>
  <si>
    <t xml:space="preserve">  2022-01-31T11:11:15</t>
  </si>
  <si>
    <t xml:space="preserve">  2022-01-31T10:41:15</t>
  </si>
  <si>
    <t xml:space="preserve">  2022-01-31T08:13:16</t>
  </si>
  <si>
    <t xml:space="preserve">  2022-01-30T16:09:20</t>
  </si>
  <si>
    <t xml:space="preserve">  2022-01-30T16:02:58</t>
  </si>
  <si>
    <t xml:space="preserve">  2022-01-30T14:45:13</t>
  </si>
  <si>
    <t xml:space="preserve">  2022-01-30T14:29:11</t>
  </si>
  <si>
    <t xml:space="preserve">  2022-01-30T14:13:37</t>
  </si>
  <si>
    <t xml:space="preserve">  2022-01-30T13:57:48</t>
  </si>
  <si>
    <t xml:space="preserve">  2022-01-30T13:46:20</t>
  </si>
  <si>
    <t xml:space="preserve">  2022-01-30T13:39:47</t>
  </si>
  <si>
    <t xml:space="preserve">  2022-01-30T08:40:54</t>
  </si>
  <si>
    <t>voc_ekf_20</t>
  </si>
  <si>
    <t>voc_soc_15</t>
  </si>
  <si>
    <t>voc_ekf_15</t>
  </si>
  <si>
    <t>soc_ekf=   0.000</t>
  </si>
  <si>
    <t>soc =   0.710</t>
  </si>
  <si>
    <t>ib  =  -0.060</t>
  </si>
  <si>
    <t>vsat =  13.571</t>
  </si>
  <si>
    <t>voc  =   3.492</t>
  </si>
  <si>
    <t>vb  =   3.492</t>
  </si>
  <si>
    <t>tb  =  14.750</t>
  </si>
  <si>
    <t xml:space="preserve"> t_last_model =  14.750</t>
  </si>
  <si>
    <t xml:space="preserve"> delta_q_model = -115807.411</t>
  </si>
  <si>
    <t xml:space="preserve"> t_last =  14.750</t>
  </si>
  <si>
    <t xml:space="preserve"> delta_q = -115267.727</t>
  </si>
  <si>
    <t xml:space="preserve"> -0.000005];</t>
  </si>
  <si>
    <t xml:space="preserve">   x_dot  =  [ -0.000000</t>
  </si>
  <si>
    <t xml:space="preserve">  9.367855];</t>
  </si>
  <si>
    <t xml:space="preserve">   u  =  [ -0.059991</t>
  </si>
  <si>
    <t xml:space="preserve"> -0.000053];</t>
  </si>
  <si>
    <t xml:space="preserve">   x  =  [ -0.000096</t>
  </si>
  <si>
    <t xml:space="preserve">  soc_min_ =      0.052;       // Lowest soc for power delivery.   Arises with temp &lt; 20 C</t>
  </si>
  <si>
    <t xml:space="preserve">  t_last_ =      14.8;         // Last battery temperature for rate limit memory</t>
  </si>
  <si>
    <t xml:space="preserve">  SOC_ =         78.7;         // Fraction of rated capacity available (0 - ~1.2).   For comparison to other batteries</t>
  </si>
  <si>
    <t xml:space="preserve">  soc_ =          0.714;       // Fraction of saturation charge (q_capacity_) available (0-1)  soc_);</t>
  </si>
  <si>
    <t xml:space="preserve">  delta_q_      -115807.4;     // Charge since saturated</t>
  </si>
  <si>
    <t xml:space="preserve">  q_ =           251267.9;     // Present charge available to use</t>
  </si>
  <si>
    <t xml:space="preserve">  q_capacity_ =  404838.0;     // Saturation charge at temperature</t>
  </si>
  <si>
    <t xml:space="preserve">  sat_ib_max_ =       286.059; // Current cutback to be applied to modeled ib output</t>
  </si>
  <si>
    <t xml:space="preserve">  q =      289030.6;  // Present charge</t>
  </si>
  <si>
    <t xml:space="preserve">  vdyn =     -0.000;  // Model current induced back emf</t>
  </si>
  <si>
    <t xml:space="preserve">  vsat =     13.571;  // Saturation threshold at temperature</t>
  </si>
  <si>
    <t xml:space="preserve">  voc =       9.368;  // Static model open circuit voltage</t>
  </si>
  <si>
    <t xml:space="preserve">  vb =        9.368;  // Total model voltage</t>
  </si>
  <si>
    <t xml:space="preserve">  ib =       -0.060;  // Current into battery</t>
  </si>
  <si>
    <t xml:space="preserve">  dv_dsoc =  54.145000;  // Derivative scaled</t>
  </si>
  <si>
    <t xml:space="preserve"> dvoc_dt =    14.8</t>
  </si>
  <si>
    <t xml:space="preserve">  S  =   0.011421  // 1x1 system uncertainty</t>
  </si>
  <si>
    <t xml:space="preserve">  K  =   0.009357  // 1x1 Kalman gain</t>
  </si>
  <si>
    <t xml:space="preserve">  P  =   0.000007  // 1x1 Kalman uncertainty covariance</t>
  </si>
  <si>
    <t xml:space="preserve">  y  =  -3.221     // 1x1 Residual z-hx</t>
  </si>
  <si>
    <t xml:space="preserve">  hx =   6.713     // Output of observation function h(x)</t>
  </si>
  <si>
    <t xml:space="preserve">  x  =   0.000     // 1x1 Kalman state variable = Vsoc (0-1 fraction)</t>
  </si>
  <si>
    <t xml:space="preserve">  H  =  13.300     // 1x1 Jacobian sensitivity dV/dSOC</t>
  </si>
  <si>
    <t xml:space="preserve">  z  =   3.492     // 1x1 input</t>
  </si>
  <si>
    <t xml:space="preserve">  3.492166];</t>
  </si>
  <si>
    <t xml:space="preserve"> -0.000056];</t>
  </si>
  <si>
    <t xml:space="preserve">  SOC_ =         78.2;         // Fraction of rated capacity available (0 - ~1.2).   For comparison to other batteries</t>
  </si>
  <si>
    <t xml:space="preserve">  soc_ =          0.710;       // Fraction of saturation charge (q_capacity_) available (0-1)  soc_);</t>
  </si>
  <si>
    <t xml:space="preserve">  delta_q_      -115267.7;     // Charge since saturated</t>
  </si>
  <si>
    <t xml:space="preserve">  q_ =           281632.3;     // Present charge available to use</t>
  </si>
  <si>
    <t xml:space="preserve">  q_capacity_ =  396900.0;     // Saturation charge at temperature</t>
  </si>
  <si>
    <t xml:space="preserve">  amp_hrs_remaining_ekf_ =   -5.788;  // Discharge amp*time left if drain to q_ekf=0</t>
  </si>
  <si>
    <t xml:space="preserve">  amp_hrs_remaining =        72.443;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</si>
  <si>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</si>
  <si>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</si>
  <si>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q_ekf =       0.0;  // Filtered charge calculated by ekf</t>
  </si>
  <si>
    <t xml:space="preserve">  voc_dyn =   3.492;  // Charging voltage</t>
  </si>
  <si>
    <t xml:space="preserve">  voc_soc =   9.132;  // Static model open circuit voltage from table</t>
  </si>
  <si>
    <t xml:space="preserve">  voc =       3.492;  // Static model open circuit voltage</t>
  </si>
  <si>
    <t xml:space="preserve">  vb =        3.492;  // Total model voltage</t>
  </si>
  <si>
    <t xml:space="preserve">  dv_dsoc =  13.300000;  // Derivative scaled</t>
  </si>
  <si>
    <t xml:space="preserve">  2022-02-03T10:50:26</t>
  </si>
  <si>
    <t xml:space="preserve">  2022-02-03T10:48:58</t>
  </si>
  <si>
    <t xml:space="preserve">  2022-02-03T10:38:01</t>
  </si>
  <si>
    <t xml:space="preserve">  2022-02-03T10:21:46</t>
  </si>
  <si>
    <t xml:space="preserve">  2022-02-03T09:35:12</t>
  </si>
  <si>
    <t xml:space="preserve">  2022-02-03T09:23:54</t>
  </si>
  <si>
    <t xml:space="preserve">  2022-02-03T09:20:50</t>
  </si>
  <si>
    <t xml:space="preserve">  2022-02-03T09:10:11</t>
  </si>
  <si>
    <t xml:space="preserve">  2022-02-03T09:05:04</t>
  </si>
  <si>
    <t xml:space="preserve">  2022-02-03T09:02:42</t>
  </si>
  <si>
    <t xml:space="preserve">  2022-02-03T08:26:55</t>
  </si>
  <si>
    <t xml:space="preserve">  2022-02-03T08:11:33</t>
  </si>
  <si>
    <t xml:space="preserve">  2022-02-03T07:41:33</t>
  </si>
  <si>
    <t xml:space="preserve">  2022-02-03T07:39:13</t>
  </si>
  <si>
    <t>voc_15</t>
  </si>
  <si>
    <t>soc_ekf=   0.982</t>
  </si>
  <si>
    <t>soc =   0.928</t>
  </si>
  <si>
    <t>ib  =  29.232</t>
  </si>
  <si>
    <t>vsat =  13.193</t>
  </si>
  <si>
    <t>voc  =  13.060</t>
  </si>
  <si>
    <t>vb  =  13.422</t>
  </si>
  <si>
    <t>tb  =   0.837</t>
  </si>
  <si>
    <t xml:space="preserve"> t_last_model =   0.837</t>
  </si>
  <si>
    <t xml:space="preserve"> delta_q_model = -31605.294</t>
  </si>
  <si>
    <t xml:space="preserve"> t_last =   0.837</t>
  </si>
  <si>
    <t xml:space="preserve"> delta_q = -32253.371</t>
  </si>
  <si>
    <t xml:space="preserve"> -0.000029];</t>
  </si>
  <si>
    <t xml:space="preserve">   x_dot  =  [  0.000232</t>
  </si>
  <si>
    <t xml:space="preserve"> 12.796656];</t>
  </si>
  <si>
    <t xml:space="preserve">   u  =  [ 29.232029</t>
  </si>
  <si>
    <t xml:space="preserve">  0.227453];</t>
  </si>
  <si>
    <t xml:space="preserve">   x  =  [  0.046748</t>
  </si>
  <si>
    <t xml:space="preserve">  soc_min_ =      0.192;       // Lowest soc for power delivery.   Arises with temp &lt; 20 C</t>
  </si>
  <si>
    <t xml:space="preserve">  t_last_ =       0.8;         // Last battery temperature for rate limit memory</t>
  </si>
  <si>
    <t xml:space="preserve">  SOC_ =        115.6;         // Fraction of rated capacity available (0 - ~1.2).   For comparison to other batteries</t>
  </si>
  <si>
    <t xml:space="preserve">  soc_ =          0.931;       // Fraction of saturation charge (q_capacity_) available (0-1)  soc_);</t>
  </si>
  <si>
    <t xml:space="preserve">  delta_q_       -31605.3;     // Charge since saturated</t>
  </si>
  <si>
    <t xml:space="preserve">  q_ =           401360.9;     // Present charge available to use</t>
  </si>
  <si>
    <t xml:space="preserve">  q_capacity_ =  455927.2;     // Saturation charge at temperature</t>
  </si>
  <si>
    <t xml:space="preserve">  sat_ib_max_ =        69.327; // Current cutback to be applied to modeled ib output</t>
  </si>
  <si>
    <t xml:space="preserve">  q =      424322.0;  // Present charge</t>
  </si>
  <si>
    <t xml:space="preserve">  vdyn =      0.362;  // Model current induced back emf</t>
  </si>
  <si>
    <t xml:space="preserve">  vsat =     13.193;  // Saturation threshold at temperature</t>
  </si>
  <si>
    <t xml:space="preserve">  voc =      12.797;  // Static model open circuit voltage</t>
  </si>
  <si>
    <t xml:space="preserve">  vb =       13.159;  // Total model voltage</t>
  </si>
  <si>
    <t xml:space="preserve">  ib =       29.232;  // Current into battery</t>
  </si>
  <si>
    <t xml:space="preserve">  dv_dsoc =   4.833160;  // Derivative scaled</t>
  </si>
  <si>
    <t xml:space="preserve"> dvoc_dt =     0.8</t>
  </si>
  <si>
    <t xml:space="preserve">  S  =   0.010703  // 1x1 system uncertainty</t>
  </si>
  <si>
    <t xml:space="preserve">  K  =   0.009617  // 1x1 Kalman gain</t>
  </si>
  <si>
    <t xml:space="preserve">  P  =   0.000014  // 1x1 Kalman uncertainty covariance</t>
  </si>
  <si>
    <t xml:space="preserve">  y  =  -0.005     // 1x1 Residual z-hx</t>
  </si>
  <si>
    <t xml:space="preserve">  hx =  13.065     // Output of observation function h(x)</t>
  </si>
  <si>
    <t xml:space="preserve">  x  =   0.982     // 1x1 Kalman state variable = Vsoc (0-1 fraction)</t>
  </si>
  <si>
    <t xml:space="preserve">  H  =   6.831     // 1x1 Jacobian sensitivity dV/dSOC</t>
  </si>
  <si>
    <t xml:space="preserve">  z  =  13.060     // 1x1 input</t>
  </si>
  <si>
    <t xml:space="preserve">   x_dot  =  [  0.000116</t>
  </si>
  <si>
    <t xml:space="preserve"> 13.421802];</t>
  </si>
  <si>
    <t xml:space="preserve">  0.227452];</t>
  </si>
  <si>
    <t xml:space="preserve">   x  =  [  0.046760</t>
  </si>
  <si>
    <t xml:space="preserve">  SOC_ =        115.2;         // Fraction of rated capacity available (0 - ~1.2).   For comparison to other batteries</t>
  </si>
  <si>
    <t xml:space="preserve">  soc_ =          0.928;       // Fraction of saturation charge (q_capacity_) available (0-1)  soc_);</t>
  </si>
  <si>
    <t xml:space="preserve">  delta_q_       -32253.4;     // Charge since saturated</t>
  </si>
  <si>
    <t xml:space="preserve">  q_ =           414734.1;     // Present charge available to use</t>
  </si>
  <si>
    <t xml:space="preserve">  q_capacity_ =  446987.5;     // Saturation charge at temperature</t>
  </si>
  <si>
    <t xml:space="preserve">  amp_hrs_remaining_ekf_ =   98.125;  // Discharge amp*time left if drain to q_ekf=0</t>
  </si>
  <si>
    <t xml:space="preserve">  amp_hrs_remaining =        91.410;  // Discharge amp*time left if drain to q=0</t>
  </si>
  <si>
    <t xml:space="preserve">  SOC_ekf_ =   121.9; // Filtered state of charge from ekf (0-100)</t>
  </si>
  <si>
    <t xml:space="preserve">  soc_ekf =   0.982;  // Filtered state of charge from ekf (0-1)</t>
  </si>
  <si>
    <t xml:space="preserve">  tcharge_ekf =  0.1; // Charging time to full from ekf</t>
  </si>
  <si>
    <t xml:space="preserve">  tcharge =      0.3; // Charging time to full</t>
  </si>
  <si>
    <t xml:space="preserve">  q_ekf =  438906.3;  // Filtered charge calculated by ekf</t>
  </si>
  <si>
    <t xml:space="preserve">  voc_dyn =  13.060;  // Charging voltage</t>
  </si>
  <si>
    <t xml:space="preserve">  voc_soc =  12.783;  // Static model open circuit voltage from table</t>
  </si>
  <si>
    <t xml:space="preserve">  voc =      13.060;  // Static model open circuit voltage</t>
  </si>
  <si>
    <t xml:space="preserve">  vb =       13.422;  // Total model voltage</t>
  </si>
  <si>
    <t xml:space="preserve">  dv_dsoc =   6.831377;  // Derivative scaled</t>
  </si>
  <si>
    <t xml:space="preserve">  2022-02-05T08:52:32</t>
  </si>
  <si>
    <t xml:space="preserve">  2022-02-05T08:31:40</t>
  </si>
  <si>
    <t xml:space="preserve">  2022-02-05T08:01:40</t>
  </si>
  <si>
    <t xml:space="preserve">  2022-02-04T20:32:24</t>
  </si>
  <si>
    <t xml:space="preserve">  2022-02-04T20:02:24</t>
  </si>
  <si>
    <t xml:space="preserve">  2022-02-04T19:32:24</t>
  </si>
  <si>
    <t xml:space="preserve">  2022-02-04T19:02:24</t>
  </si>
  <si>
    <t xml:space="preserve">  2022-02-04T18:32:24</t>
  </si>
  <si>
    <t xml:space="preserve">  2022-02-04T18:02:24</t>
  </si>
  <si>
    <t xml:space="preserve">  2022-02-04T17:32:24</t>
  </si>
  <si>
    <t xml:space="preserve">  2022-02-04T17:02:24</t>
  </si>
  <si>
    <t xml:space="preserve">  2022-02-04T16:32:24</t>
  </si>
  <si>
    <t xml:space="preserve">  2022-02-04T16:02:24</t>
  </si>
  <si>
    <t xml:space="preserve">  2022-02-04T15:32:23</t>
  </si>
  <si>
    <t xml:space="preserve">  2022-02-04T15:02:23</t>
  </si>
  <si>
    <t xml:space="preserve">  2022-02-04T14:32:23</t>
  </si>
  <si>
    <t xml:space="preserve">  2022-02-04T14:02:23</t>
  </si>
  <si>
    <t xml:space="preserve">  2022-02-04T13:32:23</t>
  </si>
  <si>
    <t xml:space="preserve">  2022-02-04T13:02:23</t>
  </si>
  <si>
    <t xml:space="preserve">  2022-02-04T12:32:23</t>
  </si>
  <si>
    <t xml:space="preserve">  2022-02-04T12:02:23</t>
  </si>
  <si>
    <t xml:space="preserve">  2022-02-04T11:32:23</t>
  </si>
  <si>
    <t xml:space="preserve">  2022-02-04T11:02:23</t>
  </si>
  <si>
    <t xml:space="preserve">  2022-02-04T10:32:23</t>
  </si>
  <si>
    <t xml:space="preserve">  2022-02-04T10:02:23</t>
  </si>
  <si>
    <t xml:space="preserve">  2022-02-04T09:32:23</t>
  </si>
  <si>
    <t xml:space="preserve">  2022-02-04T09:02:22</t>
  </si>
  <si>
    <t xml:space="preserve">  2022-02-04T08:32:22</t>
  </si>
  <si>
    <t xml:space="preserve">  2022-02-04T08:02:22</t>
  </si>
  <si>
    <t xml:space="preserve">  2022-02-04T07:32:22</t>
  </si>
  <si>
    <t xml:space="preserve">  2022-02-04T07:02:22</t>
  </si>
  <si>
    <t xml:space="preserve">  2022-02-04T06:32:22</t>
  </si>
  <si>
    <t xml:space="preserve">  2022-02-04T06:02:22</t>
  </si>
  <si>
    <t xml:space="preserve">  2022-02-04T05:32:22</t>
  </si>
  <si>
    <t xml:space="preserve">  2022-02-04T05:02:22</t>
  </si>
  <si>
    <t xml:space="preserve">  2022-02-04T04:32:22</t>
  </si>
  <si>
    <t xml:space="preserve">  2022-02-04T04:02:22</t>
  </si>
  <si>
    <t xml:space="preserve">  2022-02-04T03:32:22</t>
  </si>
  <si>
    <t xml:space="preserve">  2022-02-04T03:02:21</t>
  </si>
  <si>
    <t xml:space="preserve">  2022-02-04T02:32:21</t>
  </si>
  <si>
    <t xml:space="preserve">  2022-02-04T02:02:21</t>
  </si>
  <si>
    <t xml:space="preserve">  2022-02-04T01:32:21</t>
  </si>
  <si>
    <t xml:space="preserve">  2022-02-04T01:02:21</t>
  </si>
  <si>
    <t xml:space="preserve">  2022-02-04T00:32:21</t>
  </si>
  <si>
    <t xml:space="preserve">  2022-02-04T00:02:21</t>
  </si>
  <si>
    <t xml:space="preserve">  2022-02-03T23:32:21</t>
  </si>
  <si>
    <t xml:space="preserve">  2022-02-03T23:02:21</t>
  </si>
  <si>
    <t xml:space="preserve">  2022-02-03T22:32:21</t>
  </si>
  <si>
    <t xml:space="preserve">  2022-02-03T22:02:21</t>
  </si>
  <si>
    <t xml:space="preserve">  2022-02-03T21:32:20</t>
  </si>
  <si>
    <t xml:space="preserve">  2022-02-03T21:02:20</t>
  </si>
  <si>
    <t xml:space="preserve">  2022-02-03T20:32:20</t>
  </si>
  <si>
    <t xml:space="preserve">  2022-02-03T20:02:20</t>
  </si>
  <si>
    <t xml:space="preserve">  2022-02-03T19:32:20</t>
  </si>
  <si>
    <t xml:space="preserve">  2022-02-03T19:02:20</t>
  </si>
  <si>
    <t xml:space="preserve">  2022-02-03T18:32:20</t>
  </si>
  <si>
    <t xml:space="preserve">  2022-02-03T18:02:20</t>
  </si>
  <si>
    <t xml:space="preserve">  2022-02-03T17:32:20</t>
  </si>
  <si>
    <t xml:space="preserve">  2022-02-03T17:02:20</t>
  </si>
  <si>
    <t xml:space="preserve">  2022-02-03T16:32:20</t>
  </si>
  <si>
    <t xml:space="preserve">  2022-02-03T16:02:20</t>
  </si>
  <si>
    <t xml:space="preserve">  2022-02-03T16:01:04</t>
  </si>
  <si>
    <t xml:space="preserve">  2022-02-03T15:59:47</t>
  </si>
  <si>
    <t xml:space="preserve">  2022-02-03T15:58:31</t>
  </si>
  <si>
    <t xml:space="preserve">  2022-02-03T15:57:14</t>
  </si>
  <si>
    <t xml:space="preserve">  2022-02-03T15:48:30</t>
  </si>
  <si>
    <t xml:space="preserve">  2022-02-03T15:43:05</t>
  </si>
  <si>
    <t xml:space="preserve">  2022-02-03T14:34:20</t>
  </si>
  <si>
    <t xml:space="preserve">  2022-02-03T14:14:58</t>
  </si>
  <si>
    <t xml:space="preserve">  2022-02-03T14:03:54</t>
  </si>
  <si>
    <t xml:space="preserve">  2022-02-03T13:39:30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</si>
</sst>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16" fillId="33" borderId="0" xfId="0" quotePrefix="1" applyFont="1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47160"/>
        <c:axId val="449051472"/>
      </c:scatterChart>
      <c:scatterChart>
        <c:scatterStyle val="lineMarker"/>
        <c:varyColors val="0"/>
        <c:ser>
          <c:idx val="2"/>
          <c:order val="0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47552"/>
        <c:axId val="449050296"/>
      </c:scatterChart>
      <c:valAx>
        <c:axId val="4490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1472"/>
        <c:crosses val="autoZero"/>
        <c:crossBetween val="midCat"/>
      </c:valAx>
      <c:valAx>
        <c:axId val="4490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7160"/>
        <c:crosses val="autoZero"/>
        <c:crossBetween val="midCat"/>
      </c:valAx>
      <c:valAx>
        <c:axId val="449050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7552"/>
        <c:crosses val="max"/>
        <c:crossBetween val="midCat"/>
      </c:valAx>
      <c:valAx>
        <c:axId val="4490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05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C'!$I$2:$I$71</c:f>
              <c:numCache>
                <c:formatCode>General</c:formatCode>
                <c:ptCount val="70"/>
                <c:pt idx="0">
                  <c:v>0.94410000000000005</c:v>
                </c:pt>
                <c:pt idx="1">
                  <c:v>0.9375</c:v>
                </c:pt>
                <c:pt idx="2">
                  <c:v>0.93169999999999997</c:v>
                </c:pt>
                <c:pt idx="3">
                  <c:v>0.92100000000000004</c:v>
                </c:pt>
                <c:pt idx="4">
                  <c:v>0.90639999999999998</c:v>
                </c:pt>
                <c:pt idx="5">
                  <c:v>0.88660000000000005</c:v>
                </c:pt>
                <c:pt idx="6">
                  <c:v>0.86080000000000001</c:v>
                </c:pt>
                <c:pt idx="7">
                  <c:v>0.82740000000000002</c:v>
                </c:pt>
                <c:pt idx="8">
                  <c:v>0.79310000000000003</c:v>
                </c:pt>
                <c:pt idx="9">
                  <c:v>0.77459999999999996</c:v>
                </c:pt>
                <c:pt idx="10">
                  <c:v>0.73080000000000001</c:v>
                </c:pt>
                <c:pt idx="11">
                  <c:v>9.0999999999999998E-2</c:v>
                </c:pt>
                <c:pt idx="12">
                  <c:v>0.93820000000000003</c:v>
                </c:pt>
                <c:pt idx="13">
                  <c:v>0.93049999999999999</c:v>
                </c:pt>
                <c:pt idx="14">
                  <c:v>0.93169999999999997</c:v>
                </c:pt>
                <c:pt idx="15">
                  <c:v>0.92359999999999998</c:v>
                </c:pt>
                <c:pt idx="16">
                  <c:v>0.92079999999999995</c:v>
                </c:pt>
                <c:pt idx="17">
                  <c:v>0.91190000000000004</c:v>
                </c:pt>
                <c:pt idx="18">
                  <c:v>0.94769999999999999</c:v>
                </c:pt>
                <c:pt idx="19">
                  <c:v>0.94850000000000001</c:v>
                </c:pt>
                <c:pt idx="20">
                  <c:v>0.94569999999999999</c:v>
                </c:pt>
                <c:pt idx="21">
                  <c:v>0.92510000000000003</c:v>
                </c:pt>
                <c:pt idx="22">
                  <c:v>0.90459999999999996</c:v>
                </c:pt>
                <c:pt idx="23">
                  <c:v>0.88439999999999996</c:v>
                </c:pt>
                <c:pt idx="24">
                  <c:v>0.86219999999999997</c:v>
                </c:pt>
                <c:pt idx="25">
                  <c:v>0.83450000000000002</c:v>
                </c:pt>
                <c:pt idx="26">
                  <c:v>0.7984</c:v>
                </c:pt>
                <c:pt idx="27">
                  <c:v>0.78120000000000001</c:v>
                </c:pt>
                <c:pt idx="28">
                  <c:v>0.77270000000000005</c:v>
                </c:pt>
                <c:pt idx="29">
                  <c:v>0.76919999999999999</c:v>
                </c:pt>
                <c:pt idx="30">
                  <c:v>0.77010000000000001</c:v>
                </c:pt>
                <c:pt idx="31">
                  <c:v>0.77749999999999997</c:v>
                </c:pt>
                <c:pt idx="32">
                  <c:v>0.78890000000000005</c:v>
                </c:pt>
                <c:pt idx="33">
                  <c:v>0.80089999999999995</c:v>
                </c:pt>
                <c:pt idx="34">
                  <c:v>0.82730000000000004</c:v>
                </c:pt>
                <c:pt idx="35">
                  <c:v>0.83889999999999998</c:v>
                </c:pt>
                <c:pt idx="36">
                  <c:v>0.83889999999999998</c:v>
                </c:pt>
                <c:pt idx="37">
                  <c:v>0.84179999999999999</c:v>
                </c:pt>
                <c:pt idx="38">
                  <c:v>0.84409999999999996</c:v>
                </c:pt>
                <c:pt idx="39">
                  <c:v>0.84340000000000004</c:v>
                </c:pt>
                <c:pt idx="40">
                  <c:v>0.84089999999999998</c:v>
                </c:pt>
                <c:pt idx="41">
                  <c:v>0.8377</c:v>
                </c:pt>
                <c:pt idx="42">
                  <c:v>0.83289999999999997</c:v>
                </c:pt>
                <c:pt idx="43">
                  <c:v>0.82110000000000005</c:v>
                </c:pt>
                <c:pt idx="44">
                  <c:v>0.80059999999999998</c:v>
                </c:pt>
                <c:pt idx="45">
                  <c:v>0.78469999999999995</c:v>
                </c:pt>
                <c:pt idx="46">
                  <c:v>0.77839999999999998</c:v>
                </c:pt>
                <c:pt idx="47">
                  <c:v>0.77380000000000004</c:v>
                </c:pt>
                <c:pt idx="48">
                  <c:v>0.76880000000000004</c:v>
                </c:pt>
                <c:pt idx="49">
                  <c:v>0.76480000000000004</c:v>
                </c:pt>
                <c:pt idx="50">
                  <c:v>0.76259999999999994</c:v>
                </c:pt>
                <c:pt idx="51">
                  <c:v>0.76170000000000004</c:v>
                </c:pt>
                <c:pt idx="52">
                  <c:v>0.76429999999999998</c:v>
                </c:pt>
                <c:pt idx="53">
                  <c:v>0.76819999999999999</c:v>
                </c:pt>
                <c:pt idx="54">
                  <c:v>0.77239999999999998</c:v>
                </c:pt>
                <c:pt idx="55">
                  <c:v>0.76919999999999999</c:v>
                </c:pt>
                <c:pt idx="56">
                  <c:v>0.76239999999999997</c:v>
                </c:pt>
                <c:pt idx="57">
                  <c:v>0.75549999999999995</c:v>
                </c:pt>
                <c:pt idx="58">
                  <c:v>0.75480000000000003</c:v>
                </c:pt>
                <c:pt idx="59">
                  <c:v>0.74139999999999995</c:v>
                </c:pt>
                <c:pt idx="60">
                  <c:v>0.86470000000000002</c:v>
                </c:pt>
                <c:pt idx="61">
                  <c:v>0.85240000000000005</c:v>
                </c:pt>
                <c:pt idx="62">
                  <c:v>0.83930000000000005</c:v>
                </c:pt>
                <c:pt idx="63">
                  <c:v>0.8246</c:v>
                </c:pt>
                <c:pt idx="64">
                  <c:v>0.80640000000000001</c:v>
                </c:pt>
                <c:pt idx="65">
                  <c:v>0.78979999999999995</c:v>
                </c:pt>
                <c:pt idx="66">
                  <c:v>0.77510000000000001</c:v>
                </c:pt>
                <c:pt idx="67">
                  <c:v>0.76170000000000004</c:v>
                </c:pt>
                <c:pt idx="68">
                  <c:v>0.75049999999999994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8712"/>
        <c:axId val="561872048"/>
      </c:scatterChart>
      <c:scatterChart>
        <c:scatterStyle val="lineMarker"/>
        <c:varyColors val="0"/>
        <c:ser>
          <c:idx val="2"/>
          <c:order val="0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0088"/>
        <c:axId val="561871656"/>
      </c:scatterChart>
      <c:valAx>
        <c:axId val="56187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2048"/>
        <c:crosses val="autoZero"/>
        <c:crossBetween val="midCat"/>
      </c:valAx>
      <c:valAx>
        <c:axId val="561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8712"/>
        <c:crosses val="autoZero"/>
        <c:crossBetween val="midCat"/>
      </c:valAx>
      <c:valAx>
        <c:axId val="561871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0088"/>
        <c:crosses val="max"/>
        <c:crossBetween val="midCat"/>
      </c:valAx>
      <c:valAx>
        <c:axId val="561870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87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2832"/>
        <c:axId val="561875968"/>
      </c:scatterChart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'15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C'!$M$2:$M$71</c:f>
              <c:numCache>
                <c:formatCode>0.0</c:formatCode>
                <c:ptCount val="70"/>
                <c:pt idx="1">
                  <c:v>1.1111111111111112</c:v>
                </c:pt>
                <c:pt idx="3">
                  <c:v>1.1111111111111112</c:v>
                </c:pt>
                <c:pt idx="5">
                  <c:v>0.55555555555555558</c:v>
                </c:pt>
                <c:pt idx="7">
                  <c:v>0.55555555555555558</c:v>
                </c:pt>
                <c:pt idx="9">
                  <c:v>0.55555555555555558</c:v>
                </c:pt>
                <c:pt idx="11">
                  <c:v>-0.55555555555555558</c:v>
                </c:pt>
                <c:pt idx="13">
                  <c:v>2.7777777777777777</c:v>
                </c:pt>
                <c:pt idx="15">
                  <c:v>2.7777777777777777</c:v>
                </c:pt>
                <c:pt idx="17">
                  <c:v>3.8888888888888888</c:v>
                </c:pt>
                <c:pt idx="19">
                  <c:v>4.4444444444444446</c:v>
                </c:pt>
                <c:pt idx="21">
                  <c:v>4.4444444444444446</c:v>
                </c:pt>
                <c:pt idx="23">
                  <c:v>5</c:v>
                </c:pt>
                <c:pt idx="25">
                  <c:v>4.4444444444444446</c:v>
                </c:pt>
                <c:pt idx="27">
                  <c:v>3.8888888888888888</c:v>
                </c:pt>
                <c:pt idx="29">
                  <c:v>3.3333333333333335</c:v>
                </c:pt>
                <c:pt idx="31">
                  <c:v>3.3333333333333335</c:v>
                </c:pt>
                <c:pt idx="33">
                  <c:v>3.3333333333333335</c:v>
                </c:pt>
                <c:pt idx="35">
                  <c:v>2.2222222222222223</c:v>
                </c:pt>
                <c:pt idx="37">
                  <c:v>2.2222222222222223</c:v>
                </c:pt>
                <c:pt idx="40">
                  <c:v>2.2222222222222223</c:v>
                </c:pt>
                <c:pt idx="42">
                  <c:v>2.7777777777777777</c:v>
                </c:pt>
                <c:pt idx="44">
                  <c:v>2.2222222222222223</c:v>
                </c:pt>
                <c:pt idx="46">
                  <c:v>2.2222222222222223</c:v>
                </c:pt>
                <c:pt idx="48">
                  <c:v>2.7777777777777777</c:v>
                </c:pt>
                <c:pt idx="50">
                  <c:v>2.7777777777777777</c:v>
                </c:pt>
                <c:pt idx="52">
                  <c:v>3.3333333333333335</c:v>
                </c:pt>
                <c:pt idx="54">
                  <c:v>3.8888888888888888</c:v>
                </c:pt>
                <c:pt idx="56">
                  <c:v>3.3333333333333335</c:v>
                </c:pt>
                <c:pt idx="58">
                  <c:v>4.4444444444444446</c:v>
                </c:pt>
                <c:pt idx="60">
                  <c:v>-3.8888888888888888</c:v>
                </c:pt>
                <c:pt idx="62">
                  <c:v>-3.8888888888888888</c:v>
                </c:pt>
                <c:pt idx="64">
                  <c:v>-5</c:v>
                </c:pt>
                <c:pt idx="66">
                  <c:v>-5.5555555555555554</c:v>
                </c:pt>
                <c:pt idx="68">
                  <c:v>-5.5555555555555554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7144"/>
        <c:axId val="561874400"/>
      </c:scatterChart>
      <c:valAx>
        <c:axId val="5618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5968"/>
        <c:crosses val="autoZero"/>
        <c:crossBetween val="midCat"/>
      </c:valAx>
      <c:valAx>
        <c:axId val="56187596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2832"/>
        <c:crosses val="autoZero"/>
        <c:crossBetween val="midCat"/>
      </c:valAx>
      <c:valAx>
        <c:axId val="561874400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7144"/>
        <c:crosses val="max"/>
        <c:crossBetween val="midCat"/>
      </c:valAx>
      <c:valAx>
        <c:axId val="561877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87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8320"/>
        <c:axId val="561892824"/>
      </c:scatterChart>
      <c:valAx>
        <c:axId val="56187832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2824"/>
        <c:crosses val="autoZero"/>
        <c:crossBetween val="midCat"/>
      </c:valAx>
      <c:valAx>
        <c:axId val="5618928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84592"/>
        <c:axId val="561881064"/>
      </c:scatterChart>
      <c:valAx>
        <c:axId val="5618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1064"/>
        <c:crosses val="autoZero"/>
        <c:crossBetween val="midCat"/>
      </c:valAx>
      <c:valAx>
        <c:axId val="5618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'15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'15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2432"/>
        <c:axId val="561889296"/>
      </c:scatterChart>
      <c:valAx>
        <c:axId val="5618924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9296"/>
        <c:crosses val="autoZero"/>
        <c:crossBetween val="midCat"/>
      </c:valAx>
      <c:valAx>
        <c:axId val="56188929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C'!$N$1</c:f>
              <c:strCache>
                <c:ptCount val="1"/>
                <c:pt idx="0">
                  <c:v>voc_soc_15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C'!$H$24:$H$71</c:f>
              <c:numCache>
                <c:formatCode>General</c:formatCode>
                <c:ptCount val="48"/>
                <c:pt idx="0">
                  <c:v>0.89159999999999995</c:v>
                </c:pt>
                <c:pt idx="1">
                  <c:v>0.87690000000000001</c:v>
                </c:pt>
                <c:pt idx="2">
                  <c:v>0.86460000000000004</c:v>
                </c:pt>
                <c:pt idx="3">
                  <c:v>0.85809999999999997</c:v>
                </c:pt>
                <c:pt idx="4">
                  <c:v>0.85089999999999999</c:v>
                </c:pt>
                <c:pt idx="5">
                  <c:v>0.84370000000000001</c:v>
                </c:pt>
                <c:pt idx="6">
                  <c:v>0.83879999999999999</c:v>
                </c:pt>
                <c:pt idx="7">
                  <c:v>0.83689999999999998</c:v>
                </c:pt>
                <c:pt idx="8">
                  <c:v>0.83679999999999999</c:v>
                </c:pt>
                <c:pt idx="9">
                  <c:v>0.84040000000000004</c:v>
                </c:pt>
                <c:pt idx="10">
                  <c:v>0.84530000000000005</c:v>
                </c:pt>
                <c:pt idx="11">
                  <c:v>0.85129999999999995</c:v>
                </c:pt>
                <c:pt idx="12">
                  <c:v>0.85780000000000001</c:v>
                </c:pt>
                <c:pt idx="13">
                  <c:v>0.86309999999999998</c:v>
                </c:pt>
                <c:pt idx="14">
                  <c:v>0.85640000000000005</c:v>
                </c:pt>
                <c:pt idx="15">
                  <c:v>0.84950000000000003</c:v>
                </c:pt>
                <c:pt idx="16">
                  <c:v>0.84230000000000005</c:v>
                </c:pt>
                <c:pt idx="17">
                  <c:v>0.83420000000000005</c:v>
                </c:pt>
                <c:pt idx="18">
                  <c:v>0.82420000000000004</c:v>
                </c:pt>
                <c:pt idx="19">
                  <c:v>0.81169999999999998</c:v>
                </c:pt>
                <c:pt idx="20">
                  <c:v>0.79810000000000003</c:v>
                </c:pt>
                <c:pt idx="21">
                  <c:v>0.78139999999999998</c:v>
                </c:pt>
                <c:pt idx="22">
                  <c:v>0.76329999999999998</c:v>
                </c:pt>
                <c:pt idx="23">
                  <c:v>0.74419999999999997</c:v>
                </c:pt>
                <c:pt idx="24">
                  <c:v>0.73560000000000003</c:v>
                </c:pt>
                <c:pt idx="25">
                  <c:v>0.7288</c:v>
                </c:pt>
                <c:pt idx="26">
                  <c:v>0.72319999999999995</c:v>
                </c:pt>
                <c:pt idx="27">
                  <c:v>0.71940000000000004</c:v>
                </c:pt>
                <c:pt idx="28">
                  <c:v>0.71750000000000003</c:v>
                </c:pt>
                <c:pt idx="29">
                  <c:v>0.71660000000000001</c:v>
                </c:pt>
                <c:pt idx="30">
                  <c:v>0.71879999999999999</c:v>
                </c:pt>
                <c:pt idx="31">
                  <c:v>0.72250000000000003</c:v>
                </c:pt>
                <c:pt idx="32">
                  <c:v>0.72719999999999996</c:v>
                </c:pt>
                <c:pt idx="33">
                  <c:v>0.72589999999999999</c:v>
                </c:pt>
                <c:pt idx="34">
                  <c:v>0.71879999999999999</c:v>
                </c:pt>
                <c:pt idx="35">
                  <c:v>0.71189999999999998</c:v>
                </c:pt>
                <c:pt idx="36">
                  <c:v>0.71130000000000004</c:v>
                </c:pt>
                <c:pt idx="37">
                  <c:v>0.70379999999999998</c:v>
                </c:pt>
                <c:pt idx="38">
                  <c:v>0.85160000000000002</c:v>
                </c:pt>
                <c:pt idx="39">
                  <c:v>0.83289999999999997</c:v>
                </c:pt>
                <c:pt idx="40">
                  <c:v>0.81420000000000003</c:v>
                </c:pt>
                <c:pt idx="41">
                  <c:v>0.79590000000000005</c:v>
                </c:pt>
                <c:pt idx="42">
                  <c:v>0.7782</c:v>
                </c:pt>
                <c:pt idx="43">
                  <c:v>0.76129999999999998</c:v>
                </c:pt>
                <c:pt idx="44">
                  <c:v>0.74509999999999998</c:v>
                </c:pt>
                <c:pt idx="45">
                  <c:v>0.72909999999999997</c:v>
                </c:pt>
                <c:pt idx="46">
                  <c:v>0.71379999999999999</c:v>
                </c:pt>
              </c:numCache>
            </c:numRef>
          </c:xVal>
          <c:yVal>
            <c:numRef>
              <c:f>'15 C'!$N$24:$N$71</c:f>
              <c:numCache>
                <c:formatCode>General</c:formatCode>
                <c:ptCount val="48"/>
                <c:pt idx="0">
                  <c:v>13.024332000000001</c:v>
                </c:pt>
                <c:pt idx="1">
                  <c:v>13.018307</c:v>
                </c:pt>
                <c:pt idx="2">
                  <c:v>13.0455395</c:v>
                </c:pt>
                <c:pt idx="3">
                  <c:v>13.0975345</c:v>
                </c:pt>
                <c:pt idx="4">
                  <c:v>13.145593</c:v>
                </c:pt>
                <c:pt idx="5">
                  <c:v>13.182833</c:v>
                </c:pt>
                <c:pt idx="6">
                  <c:v>13.206620000000001</c:v>
                </c:pt>
                <c:pt idx="7">
                  <c:v>13.214104499999999</c:v>
                </c:pt>
                <c:pt idx="8">
                  <c:v>13.210964500000001</c:v>
                </c:pt>
                <c:pt idx="9">
                  <c:v>13.183855000000001</c:v>
                </c:pt>
                <c:pt idx="10">
                  <c:v>13.1531105</c:v>
                </c:pt>
                <c:pt idx="11">
                  <c:v>13.12143</c:v>
                </c:pt>
                <c:pt idx="12">
                  <c:v>13.092824500000001</c:v>
                </c:pt>
                <c:pt idx="13">
                  <c:v>13.062778</c:v>
                </c:pt>
                <c:pt idx="14">
                  <c:v>12.991022000000001</c:v>
                </c:pt>
                <c:pt idx="15">
                  <c:v>12.920287999999999</c:v>
                </c:pt>
                <c:pt idx="16">
                  <c:v>12.845672500000001</c:v>
                </c:pt>
                <c:pt idx="17">
                  <c:v>12.769885500000001</c:v>
                </c:pt>
                <c:pt idx="18">
                  <c:v>12.6953575</c:v>
                </c:pt>
                <c:pt idx="19">
                  <c:v>12.6283575</c:v>
                </c:pt>
                <c:pt idx="20">
                  <c:v>12.547250499999999</c:v>
                </c:pt>
                <c:pt idx="21">
                  <c:v>12.334467499999999</c:v>
                </c:pt>
                <c:pt idx="22">
                  <c:v>11.884040000000001</c:v>
                </c:pt>
                <c:pt idx="23">
                  <c:v>11.121</c:v>
                </c:pt>
                <c:pt idx="24">
                  <c:v>10.982486999999999</c:v>
                </c:pt>
                <c:pt idx="25">
                  <c:v>10.968823</c:v>
                </c:pt>
                <c:pt idx="26">
                  <c:v>11.0031155</c:v>
                </c:pt>
                <c:pt idx="27">
                  <c:v>11.0434825</c:v>
                </c:pt>
                <c:pt idx="28">
                  <c:v>11.052289500000001</c:v>
                </c:pt>
                <c:pt idx="29">
                  <c:v>11.041795</c:v>
                </c:pt>
                <c:pt idx="30">
                  <c:v>10.962417499999999</c:v>
                </c:pt>
                <c:pt idx="31">
                  <c:v>10.867727500000001</c:v>
                </c:pt>
                <c:pt idx="32">
                  <c:v>10.791822</c:v>
                </c:pt>
                <c:pt idx="33">
                  <c:v>10.434120499999999</c:v>
                </c:pt>
                <c:pt idx="34">
                  <c:v>9.7993224999999988</c:v>
                </c:pt>
                <c:pt idx="35">
                  <c:v>9.1933100000000003</c:v>
                </c:pt>
                <c:pt idx="36">
                  <c:v>9.1418475000000008</c:v>
                </c:pt>
                <c:pt idx="37">
                  <c:v>8.5094375000000007</c:v>
                </c:pt>
                <c:pt idx="38">
                  <c:v>12.753803</c:v>
                </c:pt>
                <c:pt idx="39">
                  <c:v>12.688677</c:v>
                </c:pt>
                <c:pt idx="40">
                  <c:v>12.6390025</c:v>
                </c:pt>
                <c:pt idx="41">
                  <c:v>12.5582955</c:v>
                </c:pt>
                <c:pt idx="42">
                  <c:v>12.332072</c:v>
                </c:pt>
                <c:pt idx="43">
                  <c:v>11.907310499999999</c:v>
                </c:pt>
                <c:pt idx="44">
                  <c:v>11.1945595</c:v>
                </c:pt>
                <c:pt idx="45">
                  <c:v>10.5543675</c:v>
                </c:pt>
                <c:pt idx="46">
                  <c:v>10.0138205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C'!$P$1</c:f>
              <c:strCache>
                <c:ptCount val="1"/>
                <c:pt idx="0">
                  <c:v>voc_ekf_15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C'!$H$25:$H$71</c:f>
              <c:numCache>
                <c:formatCode>General</c:formatCode>
                <c:ptCount val="47"/>
                <c:pt idx="0">
                  <c:v>0.87690000000000001</c:v>
                </c:pt>
                <c:pt idx="1">
                  <c:v>0.86460000000000004</c:v>
                </c:pt>
                <c:pt idx="2">
                  <c:v>0.85809999999999997</c:v>
                </c:pt>
                <c:pt idx="3">
                  <c:v>0.85089999999999999</c:v>
                </c:pt>
                <c:pt idx="4">
                  <c:v>0.84370000000000001</c:v>
                </c:pt>
                <c:pt idx="5">
                  <c:v>0.83879999999999999</c:v>
                </c:pt>
                <c:pt idx="6">
                  <c:v>0.83689999999999998</c:v>
                </c:pt>
                <c:pt idx="7">
                  <c:v>0.83679999999999999</c:v>
                </c:pt>
                <c:pt idx="8">
                  <c:v>0.84040000000000004</c:v>
                </c:pt>
                <c:pt idx="9">
                  <c:v>0.84530000000000005</c:v>
                </c:pt>
                <c:pt idx="10">
                  <c:v>0.85129999999999995</c:v>
                </c:pt>
                <c:pt idx="11">
                  <c:v>0.85780000000000001</c:v>
                </c:pt>
                <c:pt idx="12">
                  <c:v>0.86309999999999998</c:v>
                </c:pt>
                <c:pt idx="13">
                  <c:v>0.85640000000000005</c:v>
                </c:pt>
                <c:pt idx="14">
                  <c:v>0.84950000000000003</c:v>
                </c:pt>
                <c:pt idx="15">
                  <c:v>0.84230000000000005</c:v>
                </c:pt>
                <c:pt idx="16">
                  <c:v>0.83420000000000005</c:v>
                </c:pt>
                <c:pt idx="17">
                  <c:v>0.82420000000000004</c:v>
                </c:pt>
                <c:pt idx="18">
                  <c:v>0.81169999999999998</c:v>
                </c:pt>
                <c:pt idx="19">
                  <c:v>0.79810000000000003</c:v>
                </c:pt>
                <c:pt idx="20">
                  <c:v>0.78139999999999998</c:v>
                </c:pt>
                <c:pt idx="21">
                  <c:v>0.76329999999999998</c:v>
                </c:pt>
                <c:pt idx="22">
                  <c:v>0.74419999999999997</c:v>
                </c:pt>
                <c:pt idx="23">
                  <c:v>0.73560000000000003</c:v>
                </c:pt>
                <c:pt idx="24">
                  <c:v>0.7288</c:v>
                </c:pt>
                <c:pt idx="25">
                  <c:v>0.72319999999999995</c:v>
                </c:pt>
                <c:pt idx="26">
                  <c:v>0.71940000000000004</c:v>
                </c:pt>
                <c:pt idx="27">
                  <c:v>0.71750000000000003</c:v>
                </c:pt>
                <c:pt idx="28">
                  <c:v>0.71660000000000001</c:v>
                </c:pt>
                <c:pt idx="29">
                  <c:v>0.71879999999999999</c:v>
                </c:pt>
                <c:pt idx="30">
                  <c:v>0.72250000000000003</c:v>
                </c:pt>
                <c:pt idx="31">
                  <c:v>0.72719999999999996</c:v>
                </c:pt>
                <c:pt idx="32">
                  <c:v>0.72589999999999999</c:v>
                </c:pt>
                <c:pt idx="33">
                  <c:v>0.71879999999999999</c:v>
                </c:pt>
                <c:pt idx="34">
                  <c:v>0.71189999999999998</c:v>
                </c:pt>
                <c:pt idx="35">
                  <c:v>0.71130000000000004</c:v>
                </c:pt>
                <c:pt idx="36">
                  <c:v>0.70379999999999998</c:v>
                </c:pt>
                <c:pt idx="37">
                  <c:v>0.85160000000000002</c:v>
                </c:pt>
                <c:pt idx="38">
                  <c:v>0.83289999999999997</c:v>
                </c:pt>
                <c:pt idx="39">
                  <c:v>0.81420000000000003</c:v>
                </c:pt>
                <c:pt idx="40">
                  <c:v>0.79590000000000005</c:v>
                </c:pt>
                <c:pt idx="41">
                  <c:v>0.7782</c:v>
                </c:pt>
                <c:pt idx="42">
                  <c:v>0.76129999999999998</c:v>
                </c:pt>
                <c:pt idx="43">
                  <c:v>0.74509999999999998</c:v>
                </c:pt>
                <c:pt idx="44">
                  <c:v>0.72909999999999997</c:v>
                </c:pt>
                <c:pt idx="45">
                  <c:v>0.71379999999999999</c:v>
                </c:pt>
              </c:numCache>
            </c:numRef>
          </c:xVal>
          <c:yVal>
            <c:numRef>
              <c:f>'15 C'!$P$25:$P$71</c:f>
              <c:numCache>
                <c:formatCode>General</c:formatCode>
                <c:ptCount val="47"/>
                <c:pt idx="0">
                  <c:v>13.054307</c:v>
                </c:pt>
                <c:pt idx="1">
                  <c:v>13.028539499999999</c:v>
                </c:pt>
                <c:pt idx="2">
                  <c:v>13.0215345</c:v>
                </c:pt>
                <c:pt idx="3">
                  <c:v>13.003593</c:v>
                </c:pt>
                <c:pt idx="4">
                  <c:v>12.989833000000001</c:v>
                </c:pt>
                <c:pt idx="5">
                  <c:v>12.97662</c:v>
                </c:pt>
                <c:pt idx="6">
                  <c:v>12.9701045</c:v>
                </c:pt>
                <c:pt idx="7">
                  <c:v>12.9749645</c:v>
                </c:pt>
                <c:pt idx="8">
                  <c:v>12.965855000000001</c:v>
                </c:pt>
                <c:pt idx="9">
                  <c:v>12.976110500000001</c:v>
                </c:pt>
                <c:pt idx="10">
                  <c:v>12.98443</c:v>
                </c:pt>
                <c:pt idx="11">
                  <c:v>12.9978245</c:v>
                </c:pt>
                <c:pt idx="12">
                  <c:v>12.977778000000001</c:v>
                </c:pt>
                <c:pt idx="13">
                  <c:v>12.921022000000001</c:v>
                </c:pt>
                <c:pt idx="14">
                  <c:v>12.888287999999999</c:v>
                </c:pt>
                <c:pt idx="15">
                  <c:v>12.855672500000001</c:v>
                </c:pt>
                <c:pt idx="16">
                  <c:v>12.8158855</c:v>
                </c:pt>
                <c:pt idx="17">
                  <c:v>12.7853575</c:v>
                </c:pt>
                <c:pt idx="18">
                  <c:v>12.764357499999999</c:v>
                </c:pt>
                <c:pt idx="19">
                  <c:v>12.749250499999999</c:v>
                </c:pt>
                <c:pt idx="20">
                  <c:v>12.715467499999999</c:v>
                </c:pt>
                <c:pt idx="21">
                  <c:v>12.674040000000002</c:v>
                </c:pt>
                <c:pt idx="22">
                  <c:v>12.551</c:v>
                </c:pt>
                <c:pt idx="23">
                  <c:v>12.540487000000001</c:v>
                </c:pt>
                <c:pt idx="24">
                  <c:v>12.525822999999999</c:v>
                </c:pt>
                <c:pt idx="25">
                  <c:v>12.517115499999999</c:v>
                </c:pt>
                <c:pt idx="26">
                  <c:v>12.506482500000001</c:v>
                </c:pt>
                <c:pt idx="27">
                  <c:v>12.487289499999999</c:v>
                </c:pt>
                <c:pt idx="28">
                  <c:v>12.477795</c:v>
                </c:pt>
                <c:pt idx="29">
                  <c:v>12.4664175</c:v>
                </c:pt>
                <c:pt idx="30">
                  <c:v>12.469727499999999</c:v>
                </c:pt>
                <c:pt idx="31">
                  <c:v>12.468821999999999</c:v>
                </c:pt>
                <c:pt idx="32">
                  <c:v>12.284120499999998</c:v>
                </c:pt>
                <c:pt idx="33">
                  <c:v>11.994322499999999</c:v>
                </c:pt>
                <c:pt idx="34">
                  <c:v>11.59531</c:v>
                </c:pt>
                <c:pt idx="35">
                  <c:v>11.5528475</c:v>
                </c:pt>
                <c:pt idx="36">
                  <c:v>10.6894375</c:v>
                </c:pt>
                <c:pt idx="37">
                  <c:v>12.840803000000001</c:v>
                </c:pt>
                <c:pt idx="38">
                  <c:v>12.802676999999999</c:v>
                </c:pt>
                <c:pt idx="39">
                  <c:v>12.7740025</c:v>
                </c:pt>
                <c:pt idx="40">
                  <c:v>12.749295500000001</c:v>
                </c:pt>
                <c:pt idx="41">
                  <c:v>12.706071999999999</c:v>
                </c:pt>
                <c:pt idx="42">
                  <c:v>12.5733105</c:v>
                </c:pt>
                <c:pt idx="43">
                  <c:v>12.372559500000001</c:v>
                </c:pt>
                <c:pt idx="44">
                  <c:v>12.077367500000001</c:v>
                </c:pt>
                <c:pt idx="45">
                  <c:v>11.674820500000001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87728"/>
        <c:axId val="561889688"/>
      </c:scatterChart>
      <c:valAx>
        <c:axId val="56188772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9688"/>
        <c:crosses val="autoZero"/>
        <c:crossBetween val="midCat"/>
      </c:valAx>
      <c:valAx>
        <c:axId val="56188968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40496"/>
        <c:axId val="449040888"/>
      </c:scatterChart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42848"/>
        <c:axId val="449042456"/>
      </c:scatterChart>
      <c:valAx>
        <c:axId val="4490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0888"/>
        <c:crosses val="autoZero"/>
        <c:crossBetween val="midCat"/>
      </c:valAx>
      <c:valAx>
        <c:axId val="449040888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0496"/>
        <c:crosses val="autoZero"/>
        <c:crossBetween val="midCat"/>
      </c:valAx>
      <c:valAx>
        <c:axId val="449042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2848"/>
        <c:crosses val="max"/>
        <c:crossBetween val="midCat"/>
      </c:valAx>
      <c:valAx>
        <c:axId val="4490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0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55000"/>
        <c:axId val="449056960"/>
      </c:scatterChart>
      <c:valAx>
        <c:axId val="4490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6960"/>
        <c:crosses val="autoZero"/>
        <c:crossBetween val="midCat"/>
      </c:valAx>
      <c:valAx>
        <c:axId val="449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5176"/>
        <c:axId val="561895568"/>
      </c:scatterChart>
      <c:valAx>
        <c:axId val="56189517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5568"/>
        <c:crosses val="autoZero"/>
        <c:crossBetween val="midCat"/>
      </c:valAx>
      <c:valAx>
        <c:axId val="5618955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8312"/>
        <c:axId val="561898704"/>
      </c:scatterChart>
      <c:valAx>
        <c:axId val="56189831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8704"/>
        <c:crosses val="autoZero"/>
        <c:crossBetween val="midCat"/>
      </c:valAx>
      <c:valAx>
        <c:axId val="5618987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68520"/>
        <c:axId val="561871264"/>
      </c:scatterChart>
      <c:valAx>
        <c:axId val="56186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1264"/>
        <c:crosses val="autoZero"/>
        <c:crossBetween val="midCat"/>
      </c:valAx>
      <c:valAx>
        <c:axId val="5618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00664"/>
        <c:axId val="561874008"/>
      </c:scatterChart>
      <c:valAx>
        <c:axId val="5619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4008"/>
        <c:crosses val="autoZero"/>
        <c:crossBetween val="midCat"/>
      </c:valAx>
      <c:valAx>
        <c:axId val="5618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  <a:p>
            <a:pPr>
              <a:defRPr/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69304"/>
        <c:axId val="561875184"/>
      </c:scatterChart>
      <c:valAx>
        <c:axId val="561869304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5184"/>
        <c:crosses val="autoZero"/>
        <c:crossBetween val="midCat"/>
      </c:valAx>
      <c:valAx>
        <c:axId val="56187518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0480"/>
        <c:axId val="561876752"/>
      </c:scatterChart>
      <c:valAx>
        <c:axId val="561870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6752"/>
        <c:crosses val="autoZero"/>
        <c:crossBetween val="midCat"/>
      </c:valAx>
      <c:valAx>
        <c:axId val="561876752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</xdr:row>
      <xdr:rowOff>171450</xdr:rowOff>
    </xdr:from>
    <xdr:to>
      <xdr:col>16</xdr:col>
      <xdr:colOff>685800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13</xdr:row>
      <xdr:rowOff>19050</xdr:rowOff>
    </xdr:from>
    <xdr:to>
      <xdr:col>18</xdr:col>
      <xdr:colOff>15240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2</xdr:row>
      <xdr:rowOff>41910</xdr:rowOff>
    </xdr:from>
    <xdr:to>
      <xdr:col>21</xdr:col>
      <xdr:colOff>236220</xdr:colOff>
      <xdr:row>17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464820</xdr:colOff>
      <xdr:row>16</xdr:row>
      <xdr:rowOff>91446</xdr:rowOff>
    </xdr:from>
    <xdr:to>
      <xdr:col>30</xdr:col>
      <xdr:colOff>160020</xdr:colOff>
      <xdr:row>31</xdr:row>
      <xdr:rowOff>91446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136166</xdr:colOff>
      <xdr:row>20</xdr:row>
      <xdr:rowOff>71894</xdr:rowOff>
    </xdr:from>
    <xdr:to>
      <xdr:col>18</xdr:col>
      <xdr:colOff>487680</xdr:colOff>
      <xdr:row>34</xdr:row>
      <xdr:rowOff>33629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289561</xdr:colOff>
      <xdr:row>1</xdr:row>
      <xdr:rowOff>3561</xdr:rowOff>
    </xdr:from>
    <xdr:to>
      <xdr:col>12</xdr:col>
      <xdr:colOff>259081</xdr:colOff>
      <xdr:row>16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85146</xdr:colOff>
      <xdr:row>32</xdr:row>
      <xdr:rowOff>89998</xdr:rowOff>
    </xdr:from>
    <xdr:to>
      <xdr:col>22</xdr:col>
      <xdr:colOff>139574</xdr:colOff>
      <xdr:row>47</xdr:row>
      <xdr:rowOff>89997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189837</xdr:colOff>
      <xdr:row>2</xdr:row>
      <xdr:rowOff>79349</xdr:rowOff>
    </xdr:from>
    <xdr:to>
      <xdr:col>4</xdr:col>
      <xdr:colOff>472440</xdr:colOff>
      <xdr:row>16</xdr:row>
      <xdr:rowOff>21535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750120</xdr:colOff>
      <xdr:row>18</xdr:row>
      <xdr:rowOff>30060</xdr:rowOff>
    </xdr:from>
    <xdr:to>
      <xdr:col>29</xdr:col>
      <xdr:colOff>373379</xdr:colOff>
      <xdr:row>35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487680</xdr:colOff>
      <xdr:row>5</xdr:row>
      <xdr:rowOff>41910</xdr:rowOff>
    </xdr:from>
    <xdr:to>
      <xdr:col>22</xdr:col>
      <xdr:colOff>533400</xdr:colOff>
      <xdr:row>20</xdr:row>
      <xdr:rowOff>41910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36" workbookViewId="0">
      <selection activeCell="I186" sqref="I186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S1" workbookViewId="0">
      <pane ySplit="1" topLeftCell="A2" activePane="bottomLeft" state="frozen"/>
      <selection pane="bottomLeft" activeCell="AE5" sqref="AE5:AE6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48" si="0">J2-($E2-25)*$W$1</f>
        <v>14.035570499999999</v>
      </c>
      <c r="O2" s="2">
        <f t="shared" ref="O2:O48" si="1">N2-25*$W$1</f>
        <v>13.498070499999999</v>
      </c>
      <c r="P2" s="2">
        <f t="shared" ref="P2:P48" si="2"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 t="shared" ref="S2:S48" si="3"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4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13.324187</v>
      </c>
      <c r="P3" s="2">
        <f t="shared" si="2"/>
        <v>13.561687000000001</v>
      </c>
      <c r="Q3" s="2">
        <f t="shared" ref="Q3:Q50" si="5">$P3-15*$W$1</f>
        <v>13.239187000000001</v>
      </c>
      <c r="R3" s="2">
        <f t="shared" ref="R3:R50" si="6">$P3+15*$W$1</f>
        <v>13.884187000000001</v>
      </c>
      <c r="S3" s="2">
        <f t="shared" si="3"/>
        <v>13.024187000000001</v>
      </c>
      <c r="T3" s="2">
        <f t="shared" ref="T3:T49" si="7">F3-K3</f>
        <v>1.4999999999998792E-2</v>
      </c>
      <c r="U3" s="2">
        <f t="shared" ref="U3:U50" si="8">T3/G3</f>
        <v>1.5182186234816592E-2</v>
      </c>
      <c r="X3" s="3">
        <v>0.1</v>
      </c>
      <c r="Y3" s="3">
        <v>4</v>
      </c>
      <c r="Z3" s="3">
        <v>4.3</v>
      </c>
      <c r="AA3" s="3">
        <f t="shared" si="4"/>
        <v>12.18</v>
      </c>
      <c r="AB3" s="3">
        <v>12.66</v>
      </c>
    </row>
    <row r="4" spans="1:28" x14ac:dyDescent="0.3">
      <c r="A4" s="2">
        <f t="shared" ref="A4:A48" si="9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13.2196455</v>
      </c>
      <c r="P4" s="2">
        <f t="shared" si="2"/>
        <v>13.5301455</v>
      </c>
      <c r="Q4" s="2">
        <f t="shared" si="5"/>
        <v>13.2076455</v>
      </c>
      <c r="R4" s="2">
        <f t="shared" si="6"/>
        <v>13.8526455</v>
      </c>
      <c r="S4" s="2">
        <f t="shared" si="3"/>
        <v>12.9926455</v>
      </c>
      <c r="T4" s="2">
        <f t="shared" si="7"/>
        <v>3.1000000000000583E-2</v>
      </c>
      <c r="U4" s="2">
        <f t="shared" si="8"/>
        <v>1.1163125675189262E-2</v>
      </c>
      <c r="X4" s="3">
        <v>0.2</v>
      </c>
      <c r="Y4" s="3">
        <v>4</v>
      </c>
      <c r="Z4" s="3">
        <v>4.3</v>
      </c>
      <c r="AA4" s="3">
        <f t="shared" si="4"/>
        <v>12.83</v>
      </c>
      <c r="AB4" s="3">
        <v>13.31</v>
      </c>
    </row>
    <row r="5" spans="1:28" x14ac:dyDescent="0.3">
      <c r="A5" s="2">
        <f t="shared" si="9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13.219059999999999</v>
      </c>
      <c r="P5" s="2">
        <f t="shared" si="2"/>
        <v>13.535559999999998</v>
      </c>
      <c r="Q5" s="2">
        <f t="shared" si="5"/>
        <v>13.213059999999999</v>
      </c>
      <c r="R5" s="2">
        <f t="shared" si="6"/>
        <v>13.858059999999998</v>
      </c>
      <c r="S5" s="2">
        <f t="shared" si="3"/>
        <v>12.998059999999999</v>
      </c>
      <c r="T5" s="2">
        <f t="shared" si="7"/>
        <v>3.2000000000000028E-2</v>
      </c>
      <c r="U5" s="2">
        <f t="shared" si="8"/>
        <v>1.1523226503420967E-2</v>
      </c>
      <c r="X5" s="3">
        <v>0.3</v>
      </c>
      <c r="Y5" s="3">
        <v>4</v>
      </c>
      <c r="Z5" s="3">
        <v>4.3</v>
      </c>
      <c r="AA5" s="3">
        <f t="shared" si="4"/>
        <v>12.99</v>
      </c>
      <c r="AB5" s="3">
        <v>13.47</v>
      </c>
    </row>
    <row r="6" spans="1:28" x14ac:dyDescent="0.3">
      <c r="A6" s="2">
        <f t="shared" si="9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13.210625</v>
      </c>
      <c r="P6" s="2">
        <f t="shared" si="2"/>
        <v>13.501125</v>
      </c>
      <c r="Q6" s="2">
        <f t="shared" si="5"/>
        <v>13.178625</v>
      </c>
      <c r="R6" s="2">
        <f t="shared" si="6"/>
        <v>13.823625</v>
      </c>
      <c r="S6" s="2">
        <f t="shared" si="3"/>
        <v>12.963625</v>
      </c>
      <c r="T6" s="2">
        <f t="shared" si="7"/>
        <v>-1.2999999999999901E-2</v>
      </c>
      <c r="U6" s="2">
        <f t="shared" si="8"/>
        <v>1.3197969543147108E-2</v>
      </c>
      <c r="X6" s="3">
        <v>0.4</v>
      </c>
      <c r="Y6" s="3">
        <v>4</v>
      </c>
      <c r="Z6" s="3">
        <v>4.3</v>
      </c>
      <c r="AA6" s="3">
        <f t="shared" si="4"/>
        <v>13.18</v>
      </c>
      <c r="AB6" s="3">
        <v>13.66</v>
      </c>
    </row>
    <row r="7" spans="1:28" x14ac:dyDescent="0.3">
      <c r="A7" s="2">
        <f t="shared" si="9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13.197477500000002</v>
      </c>
      <c r="P7" s="2">
        <f t="shared" si="2"/>
        <v>13.4609775</v>
      </c>
      <c r="Q7" s="2">
        <f t="shared" si="5"/>
        <v>13.1384775</v>
      </c>
      <c r="R7" s="2">
        <f t="shared" si="6"/>
        <v>13.7834775</v>
      </c>
      <c r="S7" s="2">
        <f t="shared" si="3"/>
        <v>12.923477500000001</v>
      </c>
      <c r="T7" s="2">
        <f t="shared" si="7"/>
        <v>-1.0999999999999233E-2</v>
      </c>
      <c r="U7" s="2">
        <f t="shared" si="8"/>
        <v>1.3749999999999041E-2</v>
      </c>
      <c r="X7" s="3">
        <v>0.5</v>
      </c>
      <c r="Y7" s="3">
        <v>4</v>
      </c>
      <c r="Z7" s="3">
        <v>4.3</v>
      </c>
      <c r="AA7" s="3">
        <f t="shared" si="4"/>
        <v>13.209999999999999</v>
      </c>
      <c r="AB7" s="3">
        <v>13.69</v>
      </c>
    </row>
    <row r="8" spans="1:28" x14ac:dyDescent="0.3">
      <c r="A8" s="2">
        <f t="shared" si="9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13.190837</v>
      </c>
      <c r="P8" s="2">
        <f t="shared" si="2"/>
        <v>13.469337000000001</v>
      </c>
      <c r="Q8" s="2">
        <f t="shared" si="5"/>
        <v>13.146837000000001</v>
      </c>
      <c r="R8" s="2">
        <f t="shared" si="6"/>
        <v>13.791837000000001</v>
      </c>
      <c r="S8" s="2">
        <f t="shared" si="3"/>
        <v>12.931837000000002</v>
      </c>
      <c r="T8" s="2">
        <f t="shared" si="7"/>
        <v>1.7999999999998906E-2</v>
      </c>
      <c r="U8" s="2">
        <f t="shared" si="8"/>
        <v>1.1214953271027357E-2</v>
      </c>
      <c r="X8" s="3">
        <v>0.6</v>
      </c>
      <c r="Y8" s="3">
        <v>4</v>
      </c>
      <c r="Z8" s="3">
        <v>4.3</v>
      </c>
      <c r="AA8" s="3">
        <f t="shared" si="4"/>
        <v>13.28</v>
      </c>
      <c r="AB8" s="3">
        <v>13.76</v>
      </c>
    </row>
    <row r="9" spans="1:28" x14ac:dyDescent="0.3">
      <c r="A9" s="2">
        <f t="shared" si="9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13.191518</v>
      </c>
      <c r="P9" s="2">
        <f t="shared" si="2"/>
        <v>13.487018000000001</v>
      </c>
      <c r="Q9" s="2">
        <f t="shared" si="5"/>
        <v>13.164518000000001</v>
      </c>
      <c r="R9" s="2">
        <f t="shared" si="6"/>
        <v>13.809518000000001</v>
      </c>
      <c r="S9" s="2">
        <f t="shared" si="3"/>
        <v>12.949518000000001</v>
      </c>
      <c r="T9" s="2">
        <f t="shared" si="7"/>
        <v>2.0999999999999019E-2</v>
      </c>
      <c r="U9" s="2">
        <f t="shared" si="8"/>
        <v>1.3084112149532099E-2</v>
      </c>
      <c r="X9" s="3">
        <v>0.7</v>
      </c>
      <c r="Y9" s="3">
        <v>4</v>
      </c>
      <c r="Z9" s="3">
        <v>4.3</v>
      </c>
      <c r="AA9" s="3">
        <f t="shared" si="4"/>
        <v>13.379999999999999</v>
      </c>
      <c r="AB9" s="3">
        <v>13.86</v>
      </c>
    </row>
    <row r="10" spans="1:28" x14ac:dyDescent="0.3">
      <c r="A10" s="2">
        <f t="shared" si="9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13.191037000000001</v>
      </c>
      <c r="P10" s="2">
        <f t="shared" si="2"/>
        <v>13.461537</v>
      </c>
      <c r="Q10" s="2">
        <f t="shared" si="5"/>
        <v>13.139037</v>
      </c>
      <c r="R10" s="2">
        <f t="shared" si="6"/>
        <v>13.784037</v>
      </c>
      <c r="S10" s="2">
        <f t="shared" si="3"/>
        <v>12.924037</v>
      </c>
      <c r="T10" s="2">
        <f t="shared" si="7"/>
        <v>9.9999999999997868E-3</v>
      </c>
      <c r="U10" s="2">
        <f t="shared" si="8"/>
        <v>1.2453300124532735E-2</v>
      </c>
      <c r="X10" s="3">
        <v>0.76</v>
      </c>
      <c r="Y10" s="3">
        <v>10.24</v>
      </c>
      <c r="Z10" s="3">
        <v>10.45</v>
      </c>
      <c r="AA10" s="3">
        <f t="shared" si="4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9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13.190598000000001</v>
      </c>
      <c r="P11" s="2">
        <f t="shared" si="2"/>
        <v>13.456098000000001</v>
      </c>
      <c r="Q11" s="2">
        <f t="shared" si="5"/>
        <v>13.133598000000001</v>
      </c>
      <c r="R11" s="2">
        <f t="shared" si="6"/>
        <v>13.778598000000001</v>
      </c>
      <c r="S11" s="2">
        <f t="shared" si="3"/>
        <v>12.918598000000001</v>
      </c>
      <c r="T11" s="2">
        <f t="shared" si="7"/>
        <v>7.9999999999991189E-3</v>
      </c>
      <c r="U11" s="2">
        <f t="shared" si="8"/>
        <v>1.4362657091560356E-2</v>
      </c>
      <c r="X11" s="3">
        <v>0.78</v>
      </c>
      <c r="Y11" s="3">
        <v>11.32</v>
      </c>
      <c r="Z11" s="3">
        <v>11.54</v>
      </c>
      <c r="AA11" s="3">
        <f t="shared" si="4"/>
        <v>13.436</v>
      </c>
      <c r="AB11" s="3">
        <f>AB$9+(X11-X$9)/(X$12-X$9)*(AB$12-AB$9)</f>
        <v>13.916</v>
      </c>
    </row>
    <row r="12" spans="1:28" x14ac:dyDescent="0.3">
      <c r="A12" s="2">
        <f t="shared" si="9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13.188437500000001</v>
      </c>
      <c r="P12" s="2">
        <f t="shared" si="2"/>
        <v>13.4569375</v>
      </c>
      <c r="Q12" s="2">
        <f t="shared" si="5"/>
        <v>13.134437500000001</v>
      </c>
      <c r="R12" s="2">
        <f t="shared" si="6"/>
        <v>13.7794375</v>
      </c>
      <c r="S12" s="2">
        <f t="shared" si="3"/>
        <v>12.919437500000001</v>
      </c>
      <c r="T12" s="2">
        <f t="shared" si="7"/>
        <v>-9.9999999999944578E-4</v>
      </c>
      <c r="U12" s="2">
        <f t="shared" si="8"/>
        <v>1.7241379310335272E-2</v>
      </c>
      <c r="X12" s="3">
        <v>0.8</v>
      </c>
      <c r="Y12" s="3">
        <v>11.83</v>
      </c>
      <c r="Z12" s="3">
        <v>12.04</v>
      </c>
      <c r="AA12" s="3">
        <f t="shared" si="4"/>
        <v>13.45</v>
      </c>
      <c r="AB12" s="3">
        <v>13.93</v>
      </c>
    </row>
    <row r="13" spans="1:28" x14ac:dyDescent="0.3">
      <c r="A13" s="2">
        <f t="shared" si="9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13.187480500000001</v>
      </c>
      <c r="P13" s="2">
        <f t="shared" si="2"/>
        <v>13.448980500000001</v>
      </c>
      <c r="Q13" s="2">
        <f t="shared" si="5"/>
        <v>13.126480500000001</v>
      </c>
      <c r="R13" s="2">
        <f t="shared" si="6"/>
        <v>13.771480500000001</v>
      </c>
      <c r="S13" s="2">
        <f t="shared" si="3"/>
        <v>12.911480500000001</v>
      </c>
      <c r="T13" s="2">
        <f t="shared" si="7"/>
        <v>-2.0000000000006679E-3</v>
      </c>
      <c r="U13" s="2">
        <f t="shared" si="8"/>
        <v>1.6666666666672235E-2</v>
      </c>
      <c r="X13" s="3">
        <v>0.9</v>
      </c>
      <c r="Y13" s="3">
        <v>12.63</v>
      </c>
      <c r="Z13" s="3">
        <v>12.85</v>
      </c>
      <c r="AA13" s="3">
        <f t="shared" si="4"/>
        <v>13.49</v>
      </c>
      <c r="AB13" s="3">
        <v>13.97</v>
      </c>
    </row>
    <row r="14" spans="1:28" x14ac:dyDescent="0.3">
      <c r="A14" s="2">
        <f t="shared" si="9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13.190028</v>
      </c>
      <c r="P14" s="2">
        <f t="shared" si="2"/>
        <v>13.444528</v>
      </c>
      <c r="Q14" s="2">
        <f t="shared" si="5"/>
        <v>13.122028</v>
      </c>
      <c r="R14" s="2">
        <f t="shared" si="6"/>
        <v>13.767028</v>
      </c>
      <c r="S14" s="2">
        <f t="shared" si="3"/>
        <v>12.907028</v>
      </c>
      <c r="T14" s="2">
        <f t="shared" si="7"/>
        <v>-1.9999999999988916E-3</v>
      </c>
      <c r="U14" s="2">
        <f t="shared" si="8"/>
        <v>1.6666666666657431E-2</v>
      </c>
      <c r="X14" s="3">
        <v>0.98</v>
      </c>
      <c r="Y14" s="3">
        <v>13.02</v>
      </c>
      <c r="Z14" s="3">
        <v>13.2</v>
      </c>
      <c r="AA14" s="3">
        <f t="shared" si="4"/>
        <v>13.57</v>
      </c>
      <c r="AB14" s="3">
        <v>14.05</v>
      </c>
    </row>
    <row r="15" spans="1:28" x14ac:dyDescent="0.3">
      <c r="A15" s="2">
        <f t="shared" si="9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13.195413</v>
      </c>
      <c r="P15" s="2">
        <f t="shared" si="2"/>
        <v>13.452912999999999</v>
      </c>
      <c r="Q15" s="2">
        <f t="shared" si="5"/>
        <v>13.130412999999999</v>
      </c>
      <c r="R15" s="2">
        <f t="shared" si="6"/>
        <v>13.775412999999999</v>
      </c>
      <c r="S15" s="2">
        <f t="shared" si="3"/>
        <v>12.915412999999999</v>
      </c>
      <c r="T15" s="2">
        <f t="shared" si="7"/>
        <v>-1.9999999999988916E-3</v>
      </c>
      <c r="U15" s="2">
        <f t="shared" si="8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9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13.2007545</v>
      </c>
      <c r="P16" s="2">
        <f t="shared" si="2"/>
        <v>13.4532545</v>
      </c>
      <c r="Q16" s="2">
        <f t="shared" si="5"/>
        <v>13.1307545</v>
      </c>
      <c r="R16" s="2">
        <f t="shared" si="6"/>
        <v>13.7757545</v>
      </c>
      <c r="S16" s="2">
        <f t="shared" si="3"/>
        <v>12.9157545</v>
      </c>
      <c r="T16" s="2">
        <f t="shared" si="7"/>
        <v>-9.9999999999944578E-4</v>
      </c>
      <c r="U16" s="2">
        <f t="shared" si="8"/>
        <v>8.3333333333287154E-3</v>
      </c>
    </row>
    <row r="17" spans="1:21" x14ac:dyDescent="0.3">
      <c r="A17" s="2">
        <f t="shared" si="9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13.208450500000001</v>
      </c>
      <c r="P17" s="2">
        <f t="shared" si="2"/>
        <v>13.460950500000001</v>
      </c>
      <c r="Q17" s="2">
        <f t="shared" si="5"/>
        <v>13.138450500000001</v>
      </c>
      <c r="R17" s="2">
        <f t="shared" si="6"/>
        <v>13.783450500000001</v>
      </c>
      <c r="S17" s="2">
        <f t="shared" si="3"/>
        <v>12.923450500000001</v>
      </c>
      <c r="T17" s="2">
        <f t="shared" si="7"/>
        <v>-1.0000000000012221E-3</v>
      </c>
      <c r="U17" s="2">
        <f t="shared" si="8"/>
        <v>8.3333333333435178E-3</v>
      </c>
    </row>
    <row r="18" spans="1:21" x14ac:dyDescent="0.3">
      <c r="A18" s="2">
        <f t="shared" si="9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13.213264499999999</v>
      </c>
      <c r="P18" s="2">
        <f t="shared" si="2"/>
        <v>13.416764499999999</v>
      </c>
      <c r="Q18" s="2">
        <f t="shared" si="5"/>
        <v>13.0942645</v>
      </c>
      <c r="R18" s="2">
        <f t="shared" si="6"/>
        <v>13.739264499999999</v>
      </c>
      <c r="S18" s="2">
        <f t="shared" si="3"/>
        <v>12.8792645</v>
      </c>
      <c r="T18" s="2">
        <f t="shared" si="7"/>
        <v>-3.8999999999999702E-2</v>
      </c>
      <c r="U18" s="2">
        <f t="shared" si="8"/>
        <v>1.2408526885141491E-2</v>
      </c>
    </row>
    <row r="19" spans="1:21" x14ac:dyDescent="0.3">
      <c r="A19" s="2">
        <f t="shared" si="9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13.203885</v>
      </c>
      <c r="P19" s="2">
        <f t="shared" si="2"/>
        <v>13.383385000000001</v>
      </c>
      <c r="Q19" s="2">
        <f t="shared" si="5"/>
        <v>13.060885000000001</v>
      </c>
      <c r="R19" s="2">
        <f t="shared" si="6"/>
        <v>13.705885</v>
      </c>
      <c r="S19" s="2">
        <f t="shared" si="3"/>
        <v>12.845885000000001</v>
      </c>
      <c r="T19" s="2">
        <f t="shared" si="7"/>
        <v>-3.6000000000001364E-2</v>
      </c>
      <c r="U19" s="2">
        <f t="shared" si="8"/>
        <v>1.2426648256817869E-2</v>
      </c>
    </row>
    <row r="20" spans="1:21" x14ac:dyDescent="0.3">
      <c r="A20" s="2">
        <f t="shared" si="9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13.194452</v>
      </c>
      <c r="P20" s="2">
        <f t="shared" si="2"/>
        <v>13.367951999999999</v>
      </c>
      <c r="Q20" s="2">
        <f t="shared" si="5"/>
        <v>13.045451999999999</v>
      </c>
      <c r="R20" s="2">
        <f t="shared" si="6"/>
        <v>13.690451999999999</v>
      </c>
      <c r="S20" s="2">
        <f t="shared" si="3"/>
        <v>12.830451999999999</v>
      </c>
      <c r="T20" s="2">
        <f t="shared" si="7"/>
        <v>-3.5000000000000142E-2</v>
      </c>
      <c r="U20" s="2">
        <f t="shared" si="8"/>
        <v>1.2345679012345729E-2</v>
      </c>
    </row>
    <row r="21" spans="1:21" x14ac:dyDescent="0.3">
      <c r="A21" s="2">
        <f t="shared" si="9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13.184428</v>
      </c>
      <c r="P21" s="2">
        <f t="shared" si="2"/>
        <v>13.355927999999999</v>
      </c>
      <c r="Q21" s="2">
        <f t="shared" si="5"/>
        <v>13.033427999999999</v>
      </c>
      <c r="R21" s="2">
        <f t="shared" si="6"/>
        <v>13.678427999999998</v>
      </c>
      <c r="S21" s="2">
        <f t="shared" si="3"/>
        <v>12.818427999999999</v>
      </c>
      <c r="T21" s="2">
        <f t="shared" si="7"/>
        <v>-3.5000000000000142E-2</v>
      </c>
      <c r="U21" s="2">
        <f t="shared" si="8"/>
        <v>1.2345679012345729E-2</v>
      </c>
    </row>
    <row r="22" spans="1:21" x14ac:dyDescent="0.3">
      <c r="A22" s="2">
        <f t="shared" si="9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13.171684500000001</v>
      </c>
      <c r="P22" s="2">
        <f t="shared" si="2"/>
        <v>13.337184500000001</v>
      </c>
      <c r="Q22" s="2">
        <f t="shared" si="5"/>
        <v>13.014684500000001</v>
      </c>
      <c r="R22" s="2">
        <f t="shared" si="6"/>
        <v>13.659684500000001</v>
      </c>
      <c r="S22" s="2">
        <f t="shared" si="3"/>
        <v>12.799684500000001</v>
      </c>
      <c r="T22" s="2">
        <f t="shared" si="7"/>
        <v>-3.5000000000000142E-2</v>
      </c>
      <c r="U22" s="2">
        <f t="shared" si="8"/>
        <v>1.2345679012345729E-2</v>
      </c>
    </row>
    <row r="23" spans="1:21" x14ac:dyDescent="0.3">
      <c r="A23" s="2">
        <f t="shared" si="9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13.1562755</v>
      </c>
      <c r="P23" s="2">
        <f t="shared" si="2"/>
        <v>13.3117755</v>
      </c>
      <c r="Q23" s="2">
        <f t="shared" si="5"/>
        <v>12.9892755</v>
      </c>
      <c r="R23" s="2">
        <f t="shared" si="6"/>
        <v>13.634275499999999</v>
      </c>
      <c r="S23" s="2">
        <f t="shared" si="3"/>
        <v>12.7742755</v>
      </c>
      <c r="T23" s="2">
        <f t="shared" si="7"/>
        <v>-3.399999999999892E-2</v>
      </c>
      <c r="U23" s="2">
        <f t="shared" si="8"/>
        <v>1.2261089073205524E-2</v>
      </c>
    </row>
    <row r="24" spans="1:21" x14ac:dyDescent="0.3">
      <c r="A24" s="2">
        <f t="shared" si="9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13.13747</v>
      </c>
      <c r="P24" s="2">
        <f t="shared" si="2"/>
        <v>13.27397</v>
      </c>
      <c r="Q24" s="2">
        <f t="shared" si="5"/>
        <v>12.95147</v>
      </c>
      <c r="R24" s="2">
        <f t="shared" si="6"/>
        <v>13.59647</v>
      </c>
      <c r="S24" s="2">
        <f t="shared" si="3"/>
        <v>12.736470000000001</v>
      </c>
      <c r="T24" s="2">
        <f t="shared" si="7"/>
        <v>-3.4000000000000696E-2</v>
      </c>
      <c r="U24" s="2">
        <f t="shared" si="8"/>
        <v>1.2261089073206164E-2</v>
      </c>
    </row>
    <row r="25" spans="1:21" x14ac:dyDescent="0.3">
      <c r="A25" s="2">
        <f t="shared" si="9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13.113365</v>
      </c>
      <c r="P25" s="2">
        <f t="shared" si="2"/>
        <v>13.219865</v>
      </c>
      <c r="Q25" s="2">
        <f t="shared" si="5"/>
        <v>12.897365000000001</v>
      </c>
      <c r="R25" s="2">
        <f t="shared" si="6"/>
        <v>13.542365</v>
      </c>
      <c r="S25" s="2">
        <f t="shared" si="3"/>
        <v>12.682365000000001</v>
      </c>
      <c r="T25" s="2">
        <f t="shared" si="7"/>
        <v>-3.4000000000000696E-2</v>
      </c>
      <c r="U25" s="2">
        <f t="shared" si="8"/>
        <v>1.2261089073206164E-2</v>
      </c>
    </row>
    <row r="26" spans="1:21" x14ac:dyDescent="0.3">
      <c r="A26" s="2">
        <f t="shared" si="9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13.103239500000001</v>
      </c>
      <c r="P26" s="2">
        <f t="shared" si="2"/>
        <v>13.171739499999999</v>
      </c>
      <c r="Q26" s="2">
        <f t="shared" si="5"/>
        <v>12.849239499999999</v>
      </c>
      <c r="R26" s="2">
        <f t="shared" si="6"/>
        <v>13.494239499999999</v>
      </c>
      <c r="S26" s="2">
        <f t="shared" si="3"/>
        <v>12.6342395</v>
      </c>
      <c r="T26" s="2">
        <f t="shared" si="7"/>
        <v>-3.399999999999892E-2</v>
      </c>
      <c r="U26" s="2">
        <f t="shared" si="8"/>
        <v>1.2261089073205524E-2</v>
      </c>
    </row>
    <row r="27" spans="1:21" x14ac:dyDescent="0.3">
      <c r="A27" s="2">
        <f t="shared" si="9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13.096770500000002</v>
      </c>
      <c r="P27" s="2">
        <f t="shared" si="2"/>
        <v>13.1492705</v>
      </c>
      <c r="Q27" s="2">
        <f t="shared" si="5"/>
        <v>12.8267705</v>
      </c>
      <c r="R27" s="2">
        <f t="shared" si="6"/>
        <v>13.4717705</v>
      </c>
      <c r="S27" s="2">
        <f t="shared" si="3"/>
        <v>12.6117705</v>
      </c>
      <c r="T27" s="2">
        <f t="shared" si="7"/>
        <v>-1.9999999999988916E-3</v>
      </c>
      <c r="U27" s="2">
        <f t="shared" si="8"/>
        <v>1.6666666666657431E-2</v>
      </c>
    </row>
    <row r="28" spans="1:21" x14ac:dyDescent="0.3">
      <c r="A28" s="2">
        <f t="shared" si="9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13.0926025</v>
      </c>
      <c r="P28" s="2">
        <f t="shared" si="2"/>
        <v>13.141102500000001</v>
      </c>
      <c r="Q28" s="2">
        <f t="shared" si="5"/>
        <v>12.818602500000001</v>
      </c>
      <c r="R28" s="2">
        <f t="shared" si="6"/>
        <v>13.4636025</v>
      </c>
      <c r="S28" s="2">
        <f t="shared" si="3"/>
        <v>12.603602500000001</v>
      </c>
      <c r="T28" s="2">
        <f t="shared" si="7"/>
        <v>-2.0000000000006679E-3</v>
      </c>
      <c r="U28" s="2">
        <f t="shared" si="8"/>
        <v>1.6666666666672235E-2</v>
      </c>
    </row>
    <row r="29" spans="1:21" x14ac:dyDescent="0.3">
      <c r="A29" s="2">
        <f t="shared" si="9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13.090444999999999</v>
      </c>
      <c r="P29" s="2">
        <f t="shared" si="2"/>
        <v>13.125945</v>
      </c>
      <c r="Q29" s="2">
        <f t="shared" si="5"/>
        <v>12.803445</v>
      </c>
      <c r="R29" s="2">
        <f t="shared" si="6"/>
        <v>13.448445</v>
      </c>
      <c r="S29" s="2">
        <f t="shared" si="3"/>
        <v>12.588445</v>
      </c>
      <c r="T29" s="2">
        <f t="shared" si="7"/>
        <v>-2.0000000000006679E-3</v>
      </c>
      <c r="U29" s="2">
        <f t="shared" si="8"/>
        <v>1.6666666666672235E-2</v>
      </c>
    </row>
    <row r="30" spans="1:21" x14ac:dyDescent="0.3">
      <c r="A30" s="2">
        <f t="shared" si="9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13.08705</v>
      </c>
      <c r="P30" s="2">
        <f t="shared" si="2"/>
        <v>13.118549999999999</v>
      </c>
      <c r="Q30" s="2">
        <f t="shared" si="5"/>
        <v>12.796049999999999</v>
      </c>
      <c r="R30" s="2">
        <f t="shared" si="6"/>
        <v>13.441049999999999</v>
      </c>
      <c r="S30" s="2">
        <f t="shared" si="3"/>
        <v>12.581049999999999</v>
      </c>
      <c r="T30" s="2">
        <f t="shared" si="7"/>
        <v>-2.0000000000006679E-3</v>
      </c>
      <c r="U30" s="2">
        <f t="shared" si="8"/>
        <v>1.6666666666672235E-2</v>
      </c>
    </row>
    <row r="31" spans="1:21" x14ac:dyDescent="0.3">
      <c r="A31" s="2">
        <f t="shared" si="9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13.085643000000001</v>
      </c>
      <c r="P31" s="2">
        <f t="shared" si="2"/>
        <v>13.108143</v>
      </c>
      <c r="Q31" s="2">
        <f t="shared" si="5"/>
        <v>12.785643</v>
      </c>
      <c r="R31" s="2">
        <f t="shared" si="6"/>
        <v>13.430643</v>
      </c>
      <c r="S31" s="2">
        <f t="shared" si="3"/>
        <v>12.570643</v>
      </c>
      <c r="T31" s="2">
        <f t="shared" si="7"/>
        <v>-2.0000000000006679E-3</v>
      </c>
      <c r="U31" s="2">
        <f t="shared" si="8"/>
        <v>1.6666666666672235E-2</v>
      </c>
    </row>
    <row r="32" spans="1:21" x14ac:dyDescent="0.3">
      <c r="A32" s="2">
        <f t="shared" si="9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13.0847295</v>
      </c>
      <c r="P32" s="2">
        <f t="shared" si="2"/>
        <v>13.1022295</v>
      </c>
      <c r="Q32" s="2">
        <f t="shared" si="5"/>
        <v>12.7797295</v>
      </c>
      <c r="R32" s="2">
        <f t="shared" si="6"/>
        <v>13.4247295</v>
      </c>
      <c r="S32" s="2">
        <f t="shared" si="3"/>
        <v>12.5647295</v>
      </c>
      <c r="T32" s="2">
        <f t="shared" si="7"/>
        <v>-2.0000000000006679E-3</v>
      </c>
      <c r="U32" s="2">
        <f t="shared" si="8"/>
        <v>1.6666666666672235E-2</v>
      </c>
    </row>
    <row r="33" spans="1:27" x14ac:dyDescent="0.3">
      <c r="A33" s="2">
        <f t="shared" si="9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13.0854605</v>
      </c>
      <c r="P33" s="2">
        <f t="shared" si="2"/>
        <v>13.1029605</v>
      </c>
      <c r="Q33" s="2">
        <f t="shared" si="5"/>
        <v>12.7804605</v>
      </c>
      <c r="R33" s="2">
        <f t="shared" si="6"/>
        <v>13.4254605</v>
      </c>
      <c r="S33" s="2">
        <f t="shared" si="3"/>
        <v>12.5654605</v>
      </c>
      <c r="T33" s="2">
        <f t="shared" si="7"/>
        <v>-2.0000000000006679E-3</v>
      </c>
      <c r="U33" s="2">
        <f t="shared" si="8"/>
        <v>1.6666666666672235E-2</v>
      </c>
    </row>
    <row r="34" spans="1:27" x14ac:dyDescent="0.3">
      <c r="A34" s="2">
        <f t="shared" si="9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13.0863405</v>
      </c>
      <c r="P34" s="2">
        <f t="shared" si="2"/>
        <v>13.105840499999999</v>
      </c>
      <c r="Q34" s="2">
        <f t="shared" si="5"/>
        <v>12.7833405</v>
      </c>
      <c r="R34" s="2">
        <f t="shared" si="6"/>
        <v>13.428340499999999</v>
      </c>
      <c r="S34" s="2">
        <f t="shared" si="3"/>
        <v>12.5683405</v>
      </c>
      <c r="T34" s="2">
        <f t="shared" si="7"/>
        <v>-1.9999999999988916E-3</v>
      </c>
      <c r="U34" s="2">
        <f t="shared" si="8"/>
        <v>1.6666666666657431E-2</v>
      </c>
    </row>
    <row r="35" spans="1:27" x14ac:dyDescent="0.3">
      <c r="A35" s="2">
        <f t="shared" si="9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13.088359499999999</v>
      </c>
      <c r="P35" s="2">
        <f t="shared" si="2"/>
        <v>13.1018595</v>
      </c>
      <c r="Q35" s="2">
        <f t="shared" si="5"/>
        <v>12.7793595</v>
      </c>
      <c r="R35" s="2">
        <f t="shared" si="6"/>
        <v>13.4243595</v>
      </c>
      <c r="S35" s="2">
        <f t="shared" si="3"/>
        <v>12.5643595</v>
      </c>
      <c r="T35" s="2">
        <f t="shared" si="7"/>
        <v>-9.9999999999944578E-4</v>
      </c>
      <c r="U35" s="2">
        <f t="shared" si="8"/>
        <v>8.3333333333287154E-3</v>
      </c>
    </row>
    <row r="36" spans="1:27" x14ac:dyDescent="0.3">
      <c r="A36" s="2">
        <f t="shared" si="9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13.090700500000001</v>
      </c>
      <c r="P36" s="2">
        <f t="shared" si="2"/>
        <v>13.119200500000002</v>
      </c>
      <c r="Q36" s="2">
        <f t="shared" si="5"/>
        <v>12.796700500000002</v>
      </c>
      <c r="R36" s="2">
        <f t="shared" si="6"/>
        <v>13.441700500000001</v>
      </c>
      <c r="S36" s="2">
        <f t="shared" si="3"/>
        <v>12.581700500000002</v>
      </c>
      <c r="T36" s="2">
        <f t="shared" si="7"/>
        <v>-1.0000000000012221E-3</v>
      </c>
      <c r="U36" s="2">
        <f t="shared" si="8"/>
        <v>8.3333333333435178E-3</v>
      </c>
    </row>
    <row r="37" spans="1:27" x14ac:dyDescent="0.3">
      <c r="A37" s="2">
        <f t="shared" si="9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13.092783000000001</v>
      </c>
      <c r="P37" s="2">
        <f t="shared" si="2"/>
        <v>13.128283</v>
      </c>
      <c r="Q37" s="2">
        <f t="shared" si="5"/>
        <v>12.805783</v>
      </c>
      <c r="R37" s="2">
        <f t="shared" si="6"/>
        <v>13.450782999999999</v>
      </c>
      <c r="S37" s="2">
        <f t="shared" si="3"/>
        <v>12.590783</v>
      </c>
      <c r="T37" s="2">
        <f t="shared" si="7"/>
        <v>-9.9999999999944578E-4</v>
      </c>
      <c r="U37" s="2">
        <f t="shared" si="8"/>
        <v>8.3333333333287154E-3</v>
      </c>
    </row>
    <row r="38" spans="1:27" x14ac:dyDescent="0.3">
      <c r="A38" s="2">
        <f t="shared" si="9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13.092295500000001</v>
      </c>
      <c r="P38" s="2">
        <f t="shared" si="2"/>
        <v>13.0527955</v>
      </c>
      <c r="Q38" s="2">
        <f t="shared" si="5"/>
        <v>12.7302955</v>
      </c>
      <c r="R38" s="2">
        <f t="shared" si="6"/>
        <v>13.3752955</v>
      </c>
      <c r="S38" s="2">
        <f t="shared" si="3"/>
        <v>12.515295500000001</v>
      </c>
      <c r="T38" s="2">
        <f t="shared" si="7"/>
        <v>-3.5999999999999588E-2</v>
      </c>
      <c r="U38" s="2">
        <f t="shared" si="8"/>
        <v>1.2170385395537385E-2</v>
      </c>
    </row>
    <row r="39" spans="1:27" x14ac:dyDescent="0.3">
      <c r="A39" s="2">
        <f t="shared" si="9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si="0"/>
        <v>13.627394499999999</v>
      </c>
      <c r="O39" s="2">
        <f t="shared" si="1"/>
        <v>13.0898945</v>
      </c>
      <c r="P39" s="2">
        <f t="shared" si="2"/>
        <v>13.064394500000001</v>
      </c>
      <c r="Q39" s="2">
        <f t="shared" si="5"/>
        <v>12.741894500000001</v>
      </c>
      <c r="R39" s="2">
        <f t="shared" si="6"/>
        <v>13.3868945</v>
      </c>
      <c r="S39" s="2">
        <f t="shared" si="3"/>
        <v>12.526894500000001</v>
      </c>
      <c r="T39" s="2">
        <f t="shared" si="7"/>
        <v>-3.5000000000000142E-2</v>
      </c>
      <c r="U39" s="2">
        <f t="shared" si="8"/>
        <v>1.2345679012345729E-2</v>
      </c>
    </row>
    <row r="40" spans="1:27" customFormat="1" x14ac:dyDescent="0.3">
      <c r="A40" s="2">
        <f t="shared" si="9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si="0"/>
        <v>13.625198000000001</v>
      </c>
      <c r="O40" s="2">
        <f t="shared" si="1"/>
        <v>13.087698000000001</v>
      </c>
      <c r="P40" s="2">
        <f t="shared" si="2"/>
        <v>13.081198000000001</v>
      </c>
      <c r="Q40" s="2">
        <f t="shared" si="5"/>
        <v>12.758698000000001</v>
      </c>
      <c r="R40" s="2">
        <f t="shared" si="6"/>
        <v>13.403698</v>
      </c>
      <c r="S40" s="2">
        <f t="shared" si="3"/>
        <v>12.543698000000001</v>
      </c>
      <c r="T40" s="2">
        <f t="shared" si="7"/>
        <v>-3.5000000000000142E-2</v>
      </c>
      <c r="U40" s="2">
        <f t="shared" si="8"/>
        <v>1.2345679012345729E-2</v>
      </c>
    </row>
    <row r="41" spans="1:27" customFormat="1" x14ac:dyDescent="0.3">
      <c r="A41" s="2">
        <f t="shared" si="9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0"/>
        <v>13.625541999999999</v>
      </c>
      <c r="O41" s="2">
        <f t="shared" si="1"/>
        <v>13.088042</v>
      </c>
      <c r="P41" s="2">
        <f t="shared" si="2"/>
        <v>13.076542</v>
      </c>
      <c r="Q41" s="2">
        <f t="shared" si="5"/>
        <v>12.754042</v>
      </c>
      <c r="R41" s="2">
        <f t="shared" si="6"/>
        <v>13.399042</v>
      </c>
      <c r="S41" s="2">
        <f t="shared" si="3"/>
        <v>12.539042</v>
      </c>
      <c r="T41" s="2">
        <f t="shared" si="7"/>
        <v>-3.5000000000000142E-2</v>
      </c>
      <c r="U41" s="2">
        <f t="shared" si="8"/>
        <v>1.2345679012345729E-2</v>
      </c>
    </row>
    <row r="42" spans="1:27" customFormat="1" x14ac:dyDescent="0.3">
      <c r="A42" s="2">
        <f t="shared" si="9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0"/>
        <v>13.621969500000001</v>
      </c>
      <c r="O42" s="2">
        <f t="shared" si="1"/>
        <v>13.084469500000001</v>
      </c>
      <c r="P42" s="2">
        <f t="shared" si="2"/>
        <v>13.072969499999999</v>
      </c>
      <c r="Q42" s="2">
        <f t="shared" si="5"/>
        <v>12.750469499999999</v>
      </c>
      <c r="R42" s="2">
        <f t="shared" si="6"/>
        <v>13.395469499999999</v>
      </c>
      <c r="S42" s="2">
        <f t="shared" si="3"/>
        <v>12.5354695</v>
      </c>
      <c r="T42" s="2">
        <f t="shared" si="7"/>
        <v>-3.399999999999892E-2</v>
      </c>
      <c r="U42" s="2">
        <f t="shared" si="8"/>
        <v>1.2261089073205524E-2</v>
      </c>
    </row>
    <row r="43" spans="1:27" customFormat="1" x14ac:dyDescent="0.3">
      <c r="A43" s="2">
        <f t="shared" si="9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0"/>
        <v>13.618957</v>
      </c>
      <c r="O43" s="2">
        <f t="shared" si="1"/>
        <v>13.081457</v>
      </c>
      <c r="P43" s="2">
        <f t="shared" si="2"/>
        <v>13.032957000000001</v>
      </c>
      <c r="Q43" s="2">
        <f t="shared" si="5"/>
        <v>12.710457000000002</v>
      </c>
      <c r="R43" s="2">
        <f t="shared" si="6"/>
        <v>13.355457000000001</v>
      </c>
      <c r="S43" s="2">
        <f t="shared" si="3"/>
        <v>12.495457000000002</v>
      </c>
      <c r="T43" s="2">
        <f t="shared" si="7"/>
        <v>-3.4000000000000696E-2</v>
      </c>
      <c r="U43" s="2">
        <f t="shared" si="8"/>
        <v>1.2261089073206164E-2</v>
      </c>
    </row>
    <row r="44" spans="1:27" customFormat="1" x14ac:dyDescent="0.3">
      <c r="A44" s="2">
        <f t="shared" si="9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0"/>
        <v>13.615838</v>
      </c>
      <c r="O44" s="2">
        <f t="shared" si="1"/>
        <v>13.078338</v>
      </c>
      <c r="P44" s="2">
        <f t="shared" si="2"/>
        <v>12.914838</v>
      </c>
      <c r="Q44" s="2">
        <f t="shared" si="5"/>
        <v>12.592338</v>
      </c>
      <c r="R44" s="2">
        <f t="shared" si="6"/>
        <v>13.237337999999999</v>
      </c>
      <c r="S44" s="2">
        <f t="shared" si="3"/>
        <v>12.377338</v>
      </c>
      <c r="T44" s="2">
        <f t="shared" si="7"/>
        <v>-3.2999999999999474E-2</v>
      </c>
      <c r="U44" s="2">
        <f t="shared" si="8"/>
        <v>1.1900468806346726E-2</v>
      </c>
    </row>
    <row r="45" spans="1:27" customFormat="1" x14ac:dyDescent="0.3">
      <c r="A45" s="2">
        <f t="shared" si="9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0"/>
        <v>13.611085000000001</v>
      </c>
      <c r="O45" s="2">
        <f t="shared" si="1"/>
        <v>13.073585000000001</v>
      </c>
      <c r="P45" s="2">
        <f t="shared" si="2"/>
        <v>12.688085000000001</v>
      </c>
      <c r="Q45" s="2">
        <f t="shared" si="5"/>
        <v>12.365585000000001</v>
      </c>
      <c r="R45" s="2">
        <f t="shared" si="6"/>
        <v>13.010585000000001</v>
      </c>
      <c r="S45" s="2">
        <f t="shared" si="3"/>
        <v>12.150585000000001</v>
      </c>
      <c r="T45" s="2">
        <f t="shared" si="7"/>
        <v>-3.4000000000000696E-2</v>
      </c>
      <c r="U45" s="2">
        <f t="shared" si="8"/>
        <v>1.2261089073206164E-2</v>
      </c>
    </row>
    <row r="46" spans="1:27" customFormat="1" x14ac:dyDescent="0.3">
      <c r="A46" s="2">
        <f t="shared" si="9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0"/>
        <v>13.603462500000001</v>
      </c>
      <c r="O46" s="2">
        <f t="shared" si="1"/>
        <v>13.065962500000001</v>
      </c>
      <c r="P46" s="2">
        <f t="shared" si="2"/>
        <v>12.363462500000001</v>
      </c>
      <c r="Q46" s="2">
        <f t="shared" si="5"/>
        <v>12.040962500000001</v>
      </c>
      <c r="R46" s="2">
        <f t="shared" si="6"/>
        <v>12.6859625</v>
      </c>
      <c r="S46" s="2">
        <f t="shared" si="3"/>
        <v>11.825962500000001</v>
      </c>
      <c r="T46" s="2">
        <f t="shared" si="7"/>
        <v>-3.2999999999999474E-2</v>
      </c>
      <c r="U46" s="2">
        <f t="shared" si="8"/>
        <v>1.216814159292016E-2</v>
      </c>
    </row>
    <row r="47" spans="1:27" customFormat="1" x14ac:dyDescent="0.3">
      <c r="A47" s="2">
        <f t="shared" si="9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0"/>
        <v>13.5933245</v>
      </c>
      <c r="O47" s="2">
        <f t="shared" si="1"/>
        <v>13.0558245</v>
      </c>
      <c r="P47" s="2">
        <f t="shared" si="2"/>
        <v>11.861324499999998</v>
      </c>
      <c r="Q47" s="2">
        <f t="shared" si="5"/>
        <v>11.538824499999999</v>
      </c>
      <c r="R47" s="2">
        <f t="shared" si="6"/>
        <v>12.183824499999998</v>
      </c>
      <c r="S47" s="2">
        <f t="shared" si="3"/>
        <v>11.323824499999999</v>
      </c>
      <c r="T47" s="2">
        <f t="shared" si="7"/>
        <v>-3.2999999999999474E-2</v>
      </c>
      <c r="U47" s="2">
        <f t="shared" si="8"/>
        <v>1.2452830188679048E-2</v>
      </c>
    </row>
    <row r="48" spans="1:27" customFormat="1" x14ac:dyDescent="0.3">
      <c r="A48" s="2">
        <f t="shared" si="9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0"/>
        <v>13.582348</v>
      </c>
      <c r="O48" s="2">
        <f t="shared" si="1"/>
        <v>13.044848</v>
      </c>
      <c r="P48" s="2">
        <f t="shared" si="2"/>
        <v>10.779347999999999</v>
      </c>
      <c r="Q48" s="2">
        <f t="shared" si="5"/>
        <v>10.456847999999999</v>
      </c>
      <c r="R48" s="2">
        <f t="shared" si="6"/>
        <v>11.101847999999999</v>
      </c>
      <c r="S48" s="2">
        <f t="shared" si="3"/>
        <v>10.241847999999999</v>
      </c>
      <c r="T48" s="2">
        <f t="shared" si="7"/>
        <v>-3.0999999999998806E-2</v>
      </c>
      <c r="U48" s="2">
        <f t="shared" si="8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10">J49-($E49-25)*$W$1</f>
        <v>13.5934375</v>
      </c>
      <c r="O49" s="2">
        <f t="shared" ref="O49:O50" si="11">N49-25*$W$1</f>
        <v>13.055937500000001</v>
      </c>
      <c r="P49" s="2">
        <f t="shared" ref="P49:P50" si="12">K49-($E49-25)*$W$1</f>
        <v>1.5374375</v>
      </c>
      <c r="Q49" s="2">
        <f t="shared" si="5"/>
        <v>1.2149375</v>
      </c>
      <c r="R49" s="2">
        <f t="shared" si="6"/>
        <v>1.8599375</v>
      </c>
      <c r="S49" s="2">
        <f t="shared" ref="S49:S50" si="13">$P49-25*$W$1</f>
        <v>0.99993750000000003</v>
      </c>
      <c r="T49" s="2">
        <f t="shared" si="7"/>
        <v>0</v>
      </c>
      <c r="U49" s="2">
        <f t="shared" si="8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10"/>
        <v>13.936128</v>
      </c>
      <c r="O50" s="2">
        <f t="shared" si="11"/>
        <v>13.398628</v>
      </c>
      <c r="P50" s="2">
        <f t="shared" si="12"/>
        <v>15.086128</v>
      </c>
      <c r="Q50" s="2">
        <f t="shared" si="5"/>
        <v>14.763628000000001</v>
      </c>
      <c r="R50" s="2">
        <f t="shared" si="6"/>
        <v>15.408628</v>
      </c>
      <c r="S50" s="2">
        <f t="shared" si="13"/>
        <v>14.548628000000001</v>
      </c>
      <c r="T50" s="2">
        <f>F50-K48</f>
        <v>3.9440000000000008</v>
      </c>
      <c r="U50" s="3">
        <f t="shared" si="8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H14" sqref="H14"/>
    </sheetView>
  </sheetViews>
  <sheetFormatPr defaultRowHeight="14.4" x14ac:dyDescent="0.3"/>
  <cols>
    <col min="1" max="1" width="57.6640625" style="11" customWidth="1"/>
    <col min="2" max="2" width="17.33203125" style="2" customWidth="1"/>
    <col min="3" max="3" width="13.33203125" style="2" customWidth="1"/>
    <col min="4" max="10" width="8.88671875" style="2"/>
  </cols>
  <sheetData>
    <row r="1" spans="1:2" x14ac:dyDescent="0.3">
      <c r="A1" s="11" t="s">
        <v>0</v>
      </c>
    </row>
    <row r="2" spans="1:2" x14ac:dyDescent="0.3">
      <c r="A2" s="11" t="s">
        <v>1</v>
      </c>
    </row>
    <row r="5" spans="1:2" x14ac:dyDescent="0.3">
      <c r="A5" s="11" t="s">
        <v>2</v>
      </c>
    </row>
    <row r="6" spans="1:2" x14ac:dyDescent="0.3">
      <c r="A6" s="11" t="s">
        <v>3</v>
      </c>
    </row>
    <row r="7" spans="1:2" x14ac:dyDescent="0.3">
      <c r="A7" s="11" t="s">
        <v>4</v>
      </c>
    </row>
    <row r="8" spans="1:2" x14ac:dyDescent="0.3">
      <c r="A8" s="11" t="s">
        <v>5</v>
      </c>
    </row>
    <row r="9" spans="1:2" x14ac:dyDescent="0.3">
      <c r="A9" s="11" t="s">
        <v>6</v>
      </c>
    </row>
    <row r="10" spans="1:2" x14ac:dyDescent="0.3">
      <c r="A10" s="11" t="s">
        <v>7</v>
      </c>
    </row>
    <row r="11" spans="1:2" x14ac:dyDescent="0.3">
      <c r="A11" s="11" t="s">
        <v>8</v>
      </c>
    </row>
    <row r="12" spans="1:2" x14ac:dyDescent="0.3">
      <c r="A12" s="11" t="s">
        <v>9</v>
      </c>
    </row>
    <row r="13" spans="1:2" x14ac:dyDescent="0.3">
      <c r="A13" s="11" t="s">
        <v>10</v>
      </c>
    </row>
    <row r="14" spans="1:2" x14ac:dyDescent="0.3">
      <c r="A14" s="11" t="s">
        <v>11</v>
      </c>
    </row>
    <row r="15" spans="1:2" x14ac:dyDescent="0.3">
      <c r="A15" s="11" t="s">
        <v>12</v>
      </c>
    </row>
    <row r="16" spans="1:2" x14ac:dyDescent="0.3">
      <c r="A16" s="11" t="s">
        <v>13</v>
      </c>
      <c r="B16" s="2" t="s">
        <v>14</v>
      </c>
    </row>
    <row r="17" spans="1:2" x14ac:dyDescent="0.3">
      <c r="A17" s="11" t="s">
        <v>15</v>
      </c>
      <c r="B17" s="2" t="s">
        <v>16</v>
      </c>
    </row>
    <row r="18" spans="1:2" x14ac:dyDescent="0.3">
      <c r="A18" s="11" t="s">
        <v>17</v>
      </c>
    </row>
    <row r="19" spans="1:2" x14ac:dyDescent="0.3">
      <c r="A19" s="11" t="s">
        <v>18</v>
      </c>
      <c r="B19" s="2" t="s">
        <v>19</v>
      </c>
    </row>
    <row r="20" spans="1:2" x14ac:dyDescent="0.3">
      <c r="A20" s="11" t="s">
        <v>20</v>
      </c>
      <c r="B20" s="2" t="s">
        <v>19</v>
      </c>
    </row>
    <row r="21" spans="1:2" x14ac:dyDescent="0.3">
      <c r="A21" s="11" t="s">
        <v>21</v>
      </c>
      <c r="B21" s="2" t="s">
        <v>19</v>
      </c>
    </row>
    <row r="22" spans="1:2" x14ac:dyDescent="0.3">
      <c r="A22" s="11" t="s">
        <v>22</v>
      </c>
      <c r="B22" s="2" t="s">
        <v>23</v>
      </c>
    </row>
    <row r="23" spans="1:2" x14ac:dyDescent="0.3">
      <c r="A23" s="11" t="s">
        <v>24</v>
      </c>
      <c r="B23" s="2" t="s">
        <v>25</v>
      </c>
    </row>
    <row r="24" spans="1:2" x14ac:dyDescent="0.3">
      <c r="A24" s="11" t="s">
        <v>26</v>
      </c>
      <c r="B24" s="2" t="s">
        <v>27</v>
      </c>
    </row>
    <row r="25" spans="1:2" x14ac:dyDescent="0.3">
      <c r="A25" s="11" t="s">
        <v>28</v>
      </c>
    </row>
    <row r="26" spans="1:2" x14ac:dyDescent="0.3">
      <c r="A26" s="11" t="s">
        <v>29</v>
      </c>
      <c r="B26" s="2" t="s">
        <v>27</v>
      </c>
    </row>
    <row r="27" spans="1:2" x14ac:dyDescent="0.3">
      <c r="A27" s="11" t="s">
        <v>30</v>
      </c>
    </row>
    <row r="28" spans="1:2" x14ac:dyDescent="0.3">
      <c r="A28" s="11" t="s">
        <v>31</v>
      </c>
    </row>
    <row r="29" spans="1:2" x14ac:dyDescent="0.3">
      <c r="A29" s="11" t="s">
        <v>32</v>
      </c>
    </row>
    <row r="30" spans="1:2" x14ac:dyDescent="0.3">
      <c r="A30" s="11" t="s">
        <v>33</v>
      </c>
    </row>
    <row r="31" spans="1:2" x14ac:dyDescent="0.3">
      <c r="A31" s="11" t="s">
        <v>34</v>
      </c>
    </row>
    <row r="32" spans="1:2" x14ac:dyDescent="0.3">
      <c r="A32" s="11" t="s">
        <v>35</v>
      </c>
    </row>
    <row r="33" spans="1:3" x14ac:dyDescent="0.3">
      <c r="A33" s="11" t="s">
        <v>36</v>
      </c>
    </row>
    <row r="34" spans="1:3" x14ac:dyDescent="0.3">
      <c r="A34" s="11" t="s">
        <v>37</v>
      </c>
    </row>
    <row r="35" spans="1:3" x14ac:dyDescent="0.3">
      <c r="A35" s="11" t="s">
        <v>38</v>
      </c>
    </row>
    <row r="36" spans="1:3" x14ac:dyDescent="0.3">
      <c r="A36" s="11" t="s">
        <v>39</v>
      </c>
    </row>
    <row r="37" spans="1:3" x14ac:dyDescent="0.3">
      <c r="A37" s="11" t="s">
        <v>40</v>
      </c>
    </row>
    <row r="38" spans="1:3" x14ac:dyDescent="0.3">
      <c r="A38" s="11" t="s">
        <v>41</v>
      </c>
    </row>
    <row r="39" spans="1:3" x14ac:dyDescent="0.3">
      <c r="A39" s="11" t="s">
        <v>42</v>
      </c>
    </row>
    <row r="40" spans="1:3" x14ac:dyDescent="0.3">
      <c r="A40" s="11" t="s">
        <v>43</v>
      </c>
    </row>
    <row r="41" spans="1:3" x14ac:dyDescent="0.3">
      <c r="A41" s="11" t="s">
        <v>44</v>
      </c>
    </row>
    <row r="42" spans="1:3" x14ac:dyDescent="0.3">
      <c r="A42" s="11" t="s">
        <v>45</v>
      </c>
    </row>
    <row r="43" spans="1:3" x14ac:dyDescent="0.3">
      <c r="A43" s="11" t="s">
        <v>46</v>
      </c>
      <c r="B43" s="2" t="s">
        <v>47</v>
      </c>
      <c r="C43" s="2" t="s">
        <v>48</v>
      </c>
    </row>
    <row r="44" spans="1:3" x14ac:dyDescent="0.3">
      <c r="A44" s="11" t="s">
        <v>49</v>
      </c>
    </row>
    <row r="45" spans="1:3" x14ac:dyDescent="0.3">
      <c r="A45" s="11" t="s">
        <v>50</v>
      </c>
    </row>
    <row r="46" spans="1:3" x14ac:dyDescent="0.3">
      <c r="A46" s="11" t="s">
        <v>51</v>
      </c>
    </row>
    <row r="47" spans="1:3" x14ac:dyDescent="0.3">
      <c r="A47" s="11" t="s">
        <v>52</v>
      </c>
    </row>
    <row r="48" spans="1:3" x14ac:dyDescent="0.3">
      <c r="A48" s="11" t="s">
        <v>53</v>
      </c>
    </row>
    <row r="49" spans="1:6" x14ac:dyDescent="0.3">
      <c r="A49" s="11" t="s">
        <v>54</v>
      </c>
      <c r="B49" s="2" t="s">
        <v>55</v>
      </c>
    </row>
    <row r="50" spans="1:6" x14ac:dyDescent="0.3">
      <c r="A50" s="11" t="s">
        <v>56</v>
      </c>
    </row>
    <row r="51" spans="1:6" x14ac:dyDescent="0.3">
      <c r="A51" s="11" t="s">
        <v>57</v>
      </c>
    </row>
    <row r="52" spans="1:6" x14ac:dyDescent="0.3">
      <c r="A52" s="11" t="s">
        <v>58</v>
      </c>
      <c r="B52" s="2" t="s">
        <v>59</v>
      </c>
      <c r="C52" s="2" t="s">
        <v>60</v>
      </c>
      <c r="D52" s="2" t="s">
        <v>61</v>
      </c>
      <c r="E52" s="2" t="s">
        <v>62</v>
      </c>
      <c r="F52" s="2" t="s">
        <v>63</v>
      </c>
    </row>
    <row r="53" spans="1:6" x14ac:dyDescent="0.3">
      <c r="A53" s="11" t="s">
        <v>64</v>
      </c>
    </row>
    <row r="54" spans="1:6" x14ac:dyDescent="0.3">
      <c r="A54" s="11" t="s">
        <v>65</v>
      </c>
    </row>
    <row r="55" spans="1:6" x14ac:dyDescent="0.3">
      <c r="A55" s="11" t="s">
        <v>66</v>
      </c>
      <c r="B55" s="2" t="s">
        <v>67</v>
      </c>
    </row>
    <row r="56" spans="1:6" x14ac:dyDescent="0.3">
      <c r="A56" s="11" t="s">
        <v>68</v>
      </c>
      <c r="B56" s="2" t="s">
        <v>69</v>
      </c>
    </row>
    <row r="57" spans="1:6" x14ac:dyDescent="0.3">
      <c r="A57" s="11" t="s">
        <v>70</v>
      </c>
    </row>
    <row r="58" spans="1:6" x14ac:dyDescent="0.3">
      <c r="A58" s="11" t="s">
        <v>71</v>
      </c>
    </row>
    <row r="59" spans="1:6" x14ac:dyDescent="0.3">
      <c r="A59" s="11" t="s">
        <v>72</v>
      </c>
    </row>
    <row r="60" spans="1:6" x14ac:dyDescent="0.3">
      <c r="A60" s="11" t="s">
        <v>73</v>
      </c>
    </row>
    <row r="61" spans="1:6" x14ac:dyDescent="0.3">
      <c r="A61" s="11" t="s">
        <v>74</v>
      </c>
    </row>
    <row r="62" spans="1:6" x14ac:dyDescent="0.3">
      <c r="A62" s="11" t="s">
        <v>75</v>
      </c>
    </row>
    <row r="63" spans="1:6" x14ac:dyDescent="0.3">
      <c r="A63" s="11" t="s">
        <v>76</v>
      </c>
    </row>
    <row r="64" spans="1:6" x14ac:dyDescent="0.3">
      <c r="A64" s="11" t="s">
        <v>77</v>
      </c>
    </row>
    <row r="65" spans="1:10" x14ac:dyDescent="0.3">
      <c r="A65" s="11">
        <v>0</v>
      </c>
      <c r="B65" s="2" t="s">
        <v>381</v>
      </c>
      <c r="C65" s="2">
        <v>1643455991</v>
      </c>
      <c r="D65" s="2">
        <v>7.8120000000000003</v>
      </c>
      <c r="E65" s="2">
        <v>12.672000000000001</v>
      </c>
      <c r="F65" s="2">
        <v>-2.835</v>
      </c>
      <c r="G65" s="2">
        <v>0.84550000000000003</v>
      </c>
      <c r="H65" s="2">
        <v>0.25829999999999997</v>
      </c>
      <c r="I65" s="2">
        <v>13.256</v>
      </c>
      <c r="J65" s="2">
        <v>12.707000000000001</v>
      </c>
    </row>
    <row r="66" spans="1:10" x14ac:dyDescent="0.3">
      <c r="A66" s="11">
        <v>1</v>
      </c>
      <c r="B66" s="2" t="s">
        <v>382</v>
      </c>
      <c r="C66" s="2">
        <v>1643457791</v>
      </c>
      <c r="D66" s="2">
        <v>7.327</v>
      </c>
      <c r="E66" s="2">
        <v>12.659000000000001</v>
      </c>
      <c r="F66" s="2">
        <v>-2.7730000000000001</v>
      </c>
      <c r="G66" s="2">
        <v>0.83889999999999998</v>
      </c>
      <c r="H66" s="2">
        <v>0.25269999999999998</v>
      </c>
      <c r="I66" s="2">
        <v>13.242000000000001</v>
      </c>
      <c r="J66" s="2">
        <v>12.693</v>
      </c>
    </row>
    <row r="67" spans="1:10" x14ac:dyDescent="0.3">
      <c r="A67" s="11">
        <v>2</v>
      </c>
      <c r="B67" s="2" t="s">
        <v>383</v>
      </c>
      <c r="C67" s="2">
        <v>1643459591</v>
      </c>
      <c r="D67" s="2">
        <v>7.0019999999999998</v>
      </c>
      <c r="E67" s="2">
        <v>12.612</v>
      </c>
      <c r="F67" s="2">
        <v>-2.7730000000000001</v>
      </c>
      <c r="G67" s="2">
        <v>0.83089999999999997</v>
      </c>
      <c r="H67" s="2">
        <v>0.22969999999999999</v>
      </c>
      <c r="I67" s="2">
        <v>13.231999999999999</v>
      </c>
      <c r="J67" s="2">
        <v>12.646000000000001</v>
      </c>
    </row>
    <row r="68" spans="1:10" x14ac:dyDescent="0.3">
      <c r="A68" s="11">
        <v>3</v>
      </c>
      <c r="B68" s="2" t="s">
        <v>384</v>
      </c>
      <c r="C68" s="2">
        <v>1643461391</v>
      </c>
      <c r="D68" s="2">
        <v>6.8680000000000003</v>
      </c>
      <c r="E68" s="2">
        <v>12.492000000000001</v>
      </c>
      <c r="F68" s="2">
        <v>-2.7730000000000001</v>
      </c>
      <c r="G68" s="2">
        <v>0.82069999999999999</v>
      </c>
      <c r="H68" s="2">
        <v>0.18920000000000001</v>
      </c>
      <c r="I68" s="2">
        <v>13.226000000000001</v>
      </c>
      <c r="J68" s="2">
        <v>12.525</v>
      </c>
    </row>
    <row r="69" spans="1:10" x14ac:dyDescent="0.3">
      <c r="A69" s="11">
        <v>4</v>
      </c>
      <c r="B69" s="2" t="s">
        <v>385</v>
      </c>
      <c r="C69" s="2">
        <v>1643463192</v>
      </c>
      <c r="D69" s="2">
        <v>6.81</v>
      </c>
      <c r="E69" s="2">
        <v>12.263</v>
      </c>
      <c r="F69" s="2">
        <v>-2.7730000000000001</v>
      </c>
      <c r="G69" s="2">
        <v>0.80959999999999999</v>
      </c>
      <c r="H69" s="2">
        <v>0.1542</v>
      </c>
      <c r="I69" s="2">
        <v>13.22</v>
      </c>
      <c r="J69" s="2">
        <v>12.297000000000001</v>
      </c>
    </row>
    <row r="70" spans="1:10" x14ac:dyDescent="0.3">
      <c r="A70" s="11">
        <v>5</v>
      </c>
      <c r="B70" s="2" t="s">
        <v>386</v>
      </c>
      <c r="C70" s="2">
        <v>1643464992</v>
      </c>
      <c r="D70" s="2">
        <v>7.0250000000000004</v>
      </c>
      <c r="E70" s="2">
        <v>11.944000000000001</v>
      </c>
      <c r="F70" s="2">
        <v>-2.7120000000000002</v>
      </c>
      <c r="G70" s="2">
        <v>0.7954</v>
      </c>
      <c r="H70" s="2">
        <v>0.1041</v>
      </c>
      <c r="I70" s="2">
        <v>13.217000000000001</v>
      </c>
      <c r="J70" s="2">
        <v>11.977</v>
      </c>
    </row>
    <row r="71" spans="1:10" x14ac:dyDescent="0.3">
      <c r="A71" s="11">
        <v>6</v>
      </c>
      <c r="B71" s="2" t="s">
        <v>387</v>
      </c>
      <c r="C71" s="2">
        <v>1643466792</v>
      </c>
      <c r="D71" s="2">
        <v>7.3570000000000002</v>
      </c>
      <c r="E71" s="2">
        <v>11.449</v>
      </c>
      <c r="F71" s="2">
        <v>-2.65</v>
      </c>
      <c r="G71" s="2">
        <v>0.78</v>
      </c>
      <c r="H71" s="2">
        <v>8.3099999999999993E-2</v>
      </c>
      <c r="I71" s="2">
        <v>13.214</v>
      </c>
      <c r="J71" s="2">
        <v>11.481999999999999</v>
      </c>
    </row>
    <row r="72" spans="1:10" x14ac:dyDescent="0.3">
      <c r="A72" s="11">
        <v>7</v>
      </c>
      <c r="B72" s="2" t="s">
        <v>388</v>
      </c>
      <c r="C72" s="2">
        <v>1643468592</v>
      </c>
      <c r="D72" s="2">
        <v>7.7279999999999998</v>
      </c>
      <c r="E72" s="2">
        <v>10.377000000000001</v>
      </c>
      <c r="F72" s="2">
        <v>-2.3420000000000001</v>
      </c>
      <c r="G72" s="2">
        <v>0.76480000000000004</v>
      </c>
      <c r="H72" s="2">
        <v>4.4200000000000003E-2</v>
      </c>
      <c r="I72" s="2">
        <v>13.211</v>
      </c>
      <c r="J72" s="2">
        <v>10.407999999999999</v>
      </c>
    </row>
    <row r="73" spans="1:10" x14ac:dyDescent="0.3">
      <c r="A73" s="11">
        <v>8</v>
      </c>
      <c r="B73" s="2" t="s">
        <v>393</v>
      </c>
      <c r="C73" s="2">
        <v>1643484560</v>
      </c>
      <c r="D73" s="2">
        <v>6.375</v>
      </c>
      <c r="E73" s="2">
        <v>1.137</v>
      </c>
      <c r="F73" s="2">
        <v>-0.12</v>
      </c>
      <c r="G73" s="2">
        <v>0.7792</v>
      </c>
      <c r="H73" s="2">
        <v>0</v>
      </c>
      <c r="I73" s="2">
        <v>13.193</v>
      </c>
      <c r="J73" s="2">
        <v>1.137</v>
      </c>
    </row>
    <row r="74" spans="1:10" x14ac:dyDescent="0.3">
      <c r="A74" s="11">
        <v>9</v>
      </c>
      <c r="B74" s="2" t="s">
        <v>394</v>
      </c>
      <c r="C74" s="2">
        <v>1643543469</v>
      </c>
      <c r="D74" s="2">
        <v>-9.1920000000000002</v>
      </c>
      <c r="E74" s="2">
        <v>14.352</v>
      </c>
      <c r="F74" s="2">
        <v>-0.12</v>
      </c>
      <c r="G74" s="2">
        <v>0.96060000000000001</v>
      </c>
      <c r="H74" s="2">
        <v>1</v>
      </c>
      <c r="I74" s="2">
        <v>13.201000000000001</v>
      </c>
      <c r="J74" s="2">
        <v>14.351000000000001</v>
      </c>
    </row>
    <row r="75" spans="1:10" x14ac:dyDescent="0.3">
      <c r="A75" s="11">
        <v>10</v>
      </c>
      <c r="B75" s="2" t="s">
        <v>566</v>
      </c>
      <c r="C75" s="2">
        <v>1643550054</v>
      </c>
      <c r="D75" s="2">
        <v>-9.6920000000000002</v>
      </c>
      <c r="E75" s="2">
        <v>6.657</v>
      </c>
      <c r="F75" s="2">
        <v>-0.12</v>
      </c>
      <c r="G75" s="2">
        <v>0.96489999999999998</v>
      </c>
      <c r="H75" s="2">
        <v>0</v>
      </c>
      <c r="I75" s="2">
        <v>13.207000000000001</v>
      </c>
      <c r="J75" s="2">
        <v>6.657</v>
      </c>
    </row>
    <row r="76" spans="1:10" x14ac:dyDescent="0.3">
      <c r="A76" s="11">
        <v>11</v>
      </c>
      <c r="B76" s="2" t="s">
        <v>565</v>
      </c>
      <c r="C76" s="2">
        <v>1643567987</v>
      </c>
      <c r="D76" s="2">
        <v>-5.6920000000000002</v>
      </c>
      <c r="E76" s="2">
        <v>6.3979999999999997</v>
      </c>
      <c r="F76" s="2">
        <v>2E-3</v>
      </c>
      <c r="G76" s="2">
        <v>0.92390000000000005</v>
      </c>
      <c r="H76" s="2">
        <v>0</v>
      </c>
      <c r="I76" s="2">
        <v>13.146000000000001</v>
      </c>
      <c r="J76" s="2">
        <v>6.3979999999999997</v>
      </c>
    </row>
    <row r="77" spans="1:10" x14ac:dyDescent="0.3">
      <c r="A77" s="11">
        <v>12</v>
      </c>
      <c r="B77" s="2" t="s">
        <v>564</v>
      </c>
      <c r="C77" s="2">
        <v>1643568380</v>
      </c>
      <c r="D77" s="2">
        <v>-5.6920000000000002</v>
      </c>
      <c r="E77" s="2">
        <v>6.7990000000000004</v>
      </c>
      <c r="F77" s="2">
        <v>2E-3</v>
      </c>
      <c r="G77" s="2">
        <v>0.92390000000000005</v>
      </c>
      <c r="H77" s="2">
        <v>0</v>
      </c>
      <c r="I77" s="2">
        <v>13.146000000000001</v>
      </c>
      <c r="J77" s="2">
        <v>6.7990000000000004</v>
      </c>
    </row>
    <row r="78" spans="1:10" x14ac:dyDescent="0.3">
      <c r="A78" s="11">
        <v>13</v>
      </c>
      <c r="B78" s="2" t="s">
        <v>563</v>
      </c>
      <c r="C78" s="2">
        <v>1643569068</v>
      </c>
      <c r="D78" s="2">
        <v>-5.5049999999999999</v>
      </c>
      <c r="E78" s="2">
        <v>6.468</v>
      </c>
      <c r="F78" s="2">
        <v>2E-3</v>
      </c>
      <c r="G78" s="2">
        <v>0.92190000000000005</v>
      </c>
      <c r="H78" s="2">
        <v>0</v>
      </c>
      <c r="I78" s="2">
        <v>13.143000000000001</v>
      </c>
      <c r="J78" s="2">
        <v>6.468</v>
      </c>
    </row>
    <row r="79" spans="1:10" x14ac:dyDescent="0.3">
      <c r="A79" s="11">
        <v>14</v>
      </c>
      <c r="B79" s="2" t="s">
        <v>562</v>
      </c>
      <c r="C79" s="2">
        <v>1643570017</v>
      </c>
      <c r="D79" s="2">
        <v>-5.4420000000000002</v>
      </c>
      <c r="E79" s="2">
        <v>6.6130000000000004</v>
      </c>
      <c r="F79" s="2">
        <v>2E-3</v>
      </c>
      <c r="G79" s="2">
        <v>0.92130000000000001</v>
      </c>
      <c r="H79" s="2">
        <v>0</v>
      </c>
      <c r="I79" s="2">
        <v>13.141999999999999</v>
      </c>
      <c r="J79" s="2">
        <v>6.6130000000000004</v>
      </c>
    </row>
    <row r="80" spans="1:10" x14ac:dyDescent="0.3">
      <c r="A80" s="11">
        <v>15</v>
      </c>
      <c r="B80" s="2" t="s">
        <v>561</v>
      </c>
      <c r="C80" s="2">
        <v>1643570951</v>
      </c>
      <c r="D80" s="2">
        <v>-5.3220000000000001</v>
      </c>
      <c r="E80" s="2">
        <v>6.4109999999999996</v>
      </c>
      <c r="F80" s="2">
        <v>-0.12</v>
      </c>
      <c r="G80" s="2">
        <v>0.91990000000000005</v>
      </c>
      <c r="H80" s="2">
        <v>0</v>
      </c>
      <c r="I80" s="2">
        <v>13.138999999999999</v>
      </c>
      <c r="J80" s="2">
        <v>6.4119999999999999</v>
      </c>
    </row>
    <row r="81" spans="1:10" x14ac:dyDescent="0.3">
      <c r="A81" s="11">
        <v>16</v>
      </c>
      <c r="B81" s="2" t="s">
        <v>560</v>
      </c>
      <c r="C81" s="2">
        <v>1643571913</v>
      </c>
      <c r="D81" s="2">
        <v>-5.1920000000000002</v>
      </c>
      <c r="E81" s="2">
        <v>6.1829999999999998</v>
      </c>
      <c r="F81" s="2">
        <v>2E-3</v>
      </c>
      <c r="G81" s="2">
        <v>0.91859999999999997</v>
      </c>
      <c r="H81" s="2">
        <v>0</v>
      </c>
      <c r="I81" s="2">
        <v>13.137</v>
      </c>
      <c r="J81" s="2">
        <v>6.1829999999999998</v>
      </c>
    </row>
    <row r="82" spans="1:10" x14ac:dyDescent="0.3">
      <c r="A82" s="11">
        <v>17</v>
      </c>
      <c r="B82" s="2" t="s">
        <v>559</v>
      </c>
      <c r="C82" s="2">
        <v>1643576578</v>
      </c>
      <c r="D82" s="2">
        <v>-4.9420000000000002</v>
      </c>
      <c r="E82" s="2">
        <v>7.5010000000000003</v>
      </c>
      <c r="F82" s="2">
        <v>2E-3</v>
      </c>
      <c r="G82" s="2">
        <v>0.91590000000000005</v>
      </c>
      <c r="H82" s="2">
        <v>0</v>
      </c>
      <c r="I82" s="2">
        <v>13.132999999999999</v>
      </c>
      <c r="J82" s="2">
        <v>7.5010000000000003</v>
      </c>
    </row>
    <row r="83" spans="1:10" x14ac:dyDescent="0.3">
      <c r="A83" s="11">
        <v>18</v>
      </c>
      <c r="B83" s="2" t="s">
        <v>558</v>
      </c>
      <c r="C83" s="2">
        <v>1643576960</v>
      </c>
      <c r="D83" s="2">
        <v>-4.88</v>
      </c>
      <c r="E83" s="2">
        <v>6.9109999999999996</v>
      </c>
      <c r="F83" s="2">
        <v>2E-3</v>
      </c>
      <c r="G83" s="2">
        <v>0.91520000000000001</v>
      </c>
      <c r="H83" s="2">
        <v>0</v>
      </c>
      <c r="I83" s="2">
        <v>13.132999999999999</v>
      </c>
      <c r="J83" s="2">
        <v>6.9109999999999996</v>
      </c>
    </row>
    <row r="84" spans="1:10" x14ac:dyDescent="0.3">
      <c r="A84" s="11">
        <v>19</v>
      </c>
      <c r="B84" s="2" t="s">
        <v>557</v>
      </c>
      <c r="C84" s="2">
        <v>1643634796</v>
      </c>
      <c r="D84" s="2">
        <v>-14.505000000000001</v>
      </c>
      <c r="E84" s="2">
        <v>6.7130000000000001</v>
      </c>
      <c r="F84" s="2">
        <v>-0.12</v>
      </c>
      <c r="G84" s="2">
        <v>0.99990000000000001</v>
      </c>
      <c r="H84" s="2">
        <v>0</v>
      </c>
      <c r="I84" s="2">
        <v>13.499000000000001</v>
      </c>
      <c r="J84" s="2">
        <v>6.7140000000000004</v>
      </c>
    </row>
    <row r="85" spans="1:10" x14ac:dyDescent="0.3">
      <c r="A85" s="11">
        <v>20</v>
      </c>
      <c r="B85" s="2" t="s">
        <v>556</v>
      </c>
      <c r="C85" s="2">
        <v>1643643675</v>
      </c>
      <c r="D85" s="2">
        <v>-12.628</v>
      </c>
      <c r="E85" s="2">
        <v>14.372999999999999</v>
      </c>
      <c r="F85" s="2">
        <v>2E-3</v>
      </c>
      <c r="G85" s="2">
        <v>1</v>
      </c>
      <c r="H85" s="2">
        <v>1</v>
      </c>
      <c r="I85" s="2">
        <v>13.5</v>
      </c>
      <c r="J85" s="2">
        <v>14.365</v>
      </c>
    </row>
    <row r="86" spans="1:10" x14ac:dyDescent="0.3">
      <c r="A86" s="11">
        <v>21</v>
      </c>
      <c r="B86" s="2" t="s">
        <v>555</v>
      </c>
      <c r="C86" s="2">
        <v>1643645475</v>
      </c>
      <c r="D86" s="2">
        <v>-11.67</v>
      </c>
      <c r="E86" s="2">
        <v>14.484999999999999</v>
      </c>
      <c r="F86" s="2">
        <v>6.3E-2</v>
      </c>
      <c r="G86" s="2">
        <v>0.99980000000000002</v>
      </c>
      <c r="H86" s="2">
        <v>1</v>
      </c>
      <c r="I86" s="2">
        <v>13.5</v>
      </c>
      <c r="J86" s="2">
        <v>14.484999999999999</v>
      </c>
    </row>
    <row r="87" spans="1:10" x14ac:dyDescent="0.3">
      <c r="A87" s="11">
        <v>22</v>
      </c>
      <c r="B87" s="2" t="s">
        <v>554</v>
      </c>
      <c r="C87" s="2">
        <v>1643647276</v>
      </c>
      <c r="D87" s="2">
        <v>-10.305</v>
      </c>
      <c r="E87" s="2">
        <v>14.433</v>
      </c>
      <c r="F87" s="2">
        <v>0.125</v>
      </c>
      <c r="G87" s="2">
        <v>0.99980000000000002</v>
      </c>
      <c r="H87" s="2">
        <v>1</v>
      </c>
      <c r="I87" s="2">
        <v>13.5</v>
      </c>
      <c r="J87" s="2">
        <v>14.432</v>
      </c>
    </row>
    <row r="88" spans="1:10" x14ac:dyDescent="0.3">
      <c r="A88" s="11">
        <v>23</v>
      </c>
      <c r="B88" s="2" t="s">
        <v>553</v>
      </c>
      <c r="C88" s="2">
        <v>1643649076</v>
      </c>
      <c r="D88" s="2">
        <v>-8.7620000000000005</v>
      </c>
      <c r="E88" s="2">
        <v>14.429</v>
      </c>
      <c r="F88" s="2">
        <v>0.125</v>
      </c>
      <c r="G88" s="2">
        <v>0.99990000000000001</v>
      </c>
      <c r="H88" s="2">
        <v>1</v>
      </c>
      <c r="I88" s="2">
        <v>13.497</v>
      </c>
      <c r="J88" s="2">
        <v>14.427</v>
      </c>
    </row>
    <row r="89" spans="1:10" x14ac:dyDescent="0.3">
      <c r="A89" s="11">
        <v>24</v>
      </c>
      <c r="B89" s="2" t="s">
        <v>552</v>
      </c>
      <c r="C89" s="2">
        <v>1643650876</v>
      </c>
      <c r="D89" s="2">
        <v>-6.88</v>
      </c>
      <c r="E89" s="2">
        <v>14.407999999999999</v>
      </c>
      <c r="F89" s="2">
        <v>0.187</v>
      </c>
      <c r="G89" s="2">
        <v>0.99990000000000001</v>
      </c>
      <c r="H89" s="2">
        <v>1</v>
      </c>
      <c r="I89" s="2">
        <v>13.499000000000001</v>
      </c>
      <c r="J89" s="2">
        <v>14.404999999999999</v>
      </c>
    </row>
    <row r="90" spans="1:10" x14ac:dyDescent="0.3">
      <c r="A90" s="11">
        <v>25</v>
      </c>
      <c r="B90" s="2" t="s">
        <v>551</v>
      </c>
      <c r="C90" s="2">
        <v>1643652675</v>
      </c>
      <c r="D90" s="2">
        <v>-4.7229999999999999</v>
      </c>
      <c r="E90" s="2">
        <v>14.412000000000001</v>
      </c>
      <c r="F90" s="2">
        <v>0.125</v>
      </c>
      <c r="G90" s="2">
        <v>0.99980000000000002</v>
      </c>
      <c r="H90" s="2">
        <v>1</v>
      </c>
      <c r="I90" s="2">
        <v>13.5</v>
      </c>
      <c r="J90" s="2">
        <v>14.41</v>
      </c>
    </row>
    <row r="91" spans="1:10" x14ac:dyDescent="0.3">
      <c r="A91" s="11">
        <v>26</v>
      </c>
      <c r="B91" s="2" t="s">
        <v>550</v>
      </c>
      <c r="C91" s="2">
        <v>1643654476</v>
      </c>
      <c r="D91" s="2">
        <v>-2.8380000000000001</v>
      </c>
      <c r="E91" s="2">
        <v>14.407999999999999</v>
      </c>
      <c r="F91" s="2">
        <v>0.125</v>
      </c>
      <c r="G91" s="2">
        <v>0.99980000000000002</v>
      </c>
      <c r="H91" s="2">
        <v>1</v>
      </c>
      <c r="I91" s="2">
        <v>13.5</v>
      </c>
      <c r="J91" s="2">
        <v>14.406000000000001</v>
      </c>
    </row>
    <row r="92" spans="1:10" x14ac:dyDescent="0.3">
      <c r="A92" s="11">
        <v>27</v>
      </c>
      <c r="B92" s="2" t="s">
        <v>549</v>
      </c>
      <c r="C92" s="2">
        <v>1643655697</v>
      </c>
      <c r="D92" s="2">
        <v>-1.79</v>
      </c>
      <c r="E92" s="2">
        <v>9.5630000000000006</v>
      </c>
      <c r="F92" s="2">
        <v>-0.73699999999999999</v>
      </c>
      <c r="G92" s="2">
        <v>0.99619999999999997</v>
      </c>
      <c r="H92" s="2">
        <v>2.0400000000000001E-2</v>
      </c>
      <c r="I92" s="2">
        <v>13.448</v>
      </c>
      <c r="J92" s="2">
        <v>9.57</v>
      </c>
    </row>
    <row r="93" spans="1:10" x14ac:dyDescent="0.3">
      <c r="A93" s="11">
        <v>28</v>
      </c>
      <c r="B93" s="2" t="s">
        <v>548</v>
      </c>
      <c r="C93" s="2">
        <v>1643656276</v>
      </c>
      <c r="D93" s="2">
        <v>-1.1779999999999999</v>
      </c>
      <c r="E93" s="2">
        <v>9.1020000000000003</v>
      </c>
      <c r="F93" s="2">
        <v>-0.30499999999999999</v>
      </c>
      <c r="G93" s="2">
        <v>0.9899</v>
      </c>
      <c r="H93" s="2">
        <v>6.7000000000000002E-3</v>
      </c>
      <c r="I93" s="2">
        <v>13.364000000000001</v>
      </c>
      <c r="J93" s="2">
        <v>9.1080000000000005</v>
      </c>
    </row>
    <row r="94" spans="1:10" x14ac:dyDescent="0.3">
      <c r="A94" s="11">
        <v>29</v>
      </c>
      <c r="B94" s="2" t="s">
        <v>547</v>
      </c>
      <c r="C94" s="2">
        <v>1643656780</v>
      </c>
      <c r="D94" s="2">
        <v>-0.192</v>
      </c>
      <c r="E94" s="2">
        <v>7.1390000000000002</v>
      </c>
      <c r="F94" s="2">
        <v>6.3E-2</v>
      </c>
      <c r="G94" s="2">
        <v>0.97940000000000005</v>
      </c>
      <c r="H94" s="2">
        <v>0</v>
      </c>
      <c r="I94" s="2">
        <v>13.228999999999999</v>
      </c>
      <c r="J94" s="2">
        <v>7.1379999999999999</v>
      </c>
    </row>
    <row r="95" spans="1:10" x14ac:dyDescent="0.3">
      <c r="A95" s="11">
        <v>30</v>
      </c>
      <c r="B95" s="2" t="s">
        <v>546</v>
      </c>
      <c r="C95" s="2">
        <v>1643657677</v>
      </c>
      <c r="D95" s="2">
        <v>0.437</v>
      </c>
      <c r="E95" s="2">
        <v>6.2910000000000004</v>
      </c>
      <c r="F95" s="2">
        <v>6.3E-2</v>
      </c>
      <c r="G95" s="2">
        <v>0.97309999999999997</v>
      </c>
      <c r="H95" s="2">
        <v>0</v>
      </c>
      <c r="I95" s="2">
        <v>13.228</v>
      </c>
      <c r="J95" s="2">
        <v>6.29</v>
      </c>
    </row>
    <row r="96" spans="1:10" x14ac:dyDescent="0.3">
      <c r="A96" s="11">
        <v>31</v>
      </c>
      <c r="B96" s="2" t="s">
        <v>545</v>
      </c>
      <c r="C96" s="2">
        <v>1643658485</v>
      </c>
      <c r="D96" s="2">
        <v>0.94199999999999995</v>
      </c>
      <c r="E96" s="2">
        <v>5.7389999999999999</v>
      </c>
      <c r="F96" s="2">
        <v>6.3E-2</v>
      </c>
      <c r="G96" s="2">
        <v>0.96789999999999998</v>
      </c>
      <c r="H96" s="2">
        <v>0</v>
      </c>
      <c r="I96" s="2">
        <v>13.231</v>
      </c>
      <c r="J96" s="2">
        <v>5.7389999999999999</v>
      </c>
    </row>
    <row r="97" spans="1:10" x14ac:dyDescent="0.3">
      <c r="A97" s="11">
        <v>32</v>
      </c>
      <c r="B97" s="2" t="s">
        <v>544</v>
      </c>
      <c r="C97" s="2">
        <v>1643663156</v>
      </c>
      <c r="D97" s="2">
        <v>3.8170000000000002</v>
      </c>
      <c r="E97" s="2">
        <v>7.8970000000000002</v>
      </c>
      <c r="F97" s="2">
        <v>2E-3</v>
      </c>
      <c r="G97" s="2">
        <v>0.93840000000000001</v>
      </c>
      <c r="H97" s="2">
        <v>0</v>
      </c>
      <c r="I97" s="2">
        <v>13.247999999999999</v>
      </c>
      <c r="J97" s="2">
        <v>7.8970000000000002</v>
      </c>
    </row>
    <row r="98" spans="1:10" x14ac:dyDescent="0.3">
      <c r="A98" s="11">
        <v>33</v>
      </c>
      <c r="B98" s="2" t="s">
        <v>543</v>
      </c>
      <c r="C98" s="2">
        <v>1643667866</v>
      </c>
      <c r="D98" s="2">
        <v>5.0620000000000003</v>
      </c>
      <c r="E98" s="2">
        <v>1.145</v>
      </c>
      <c r="F98" s="2">
        <v>-5.8000000000000003E-2</v>
      </c>
      <c r="G98" s="2">
        <v>0.75990000000000002</v>
      </c>
      <c r="H98" s="2">
        <v>0.66830000000000001</v>
      </c>
      <c r="I98" s="2">
        <v>10.346</v>
      </c>
      <c r="J98" s="2">
        <v>1.1459999999999999</v>
      </c>
    </row>
    <row r="99" spans="1:10" x14ac:dyDescent="0.3">
      <c r="A99" s="11">
        <v>34</v>
      </c>
      <c r="B99" s="2" t="s">
        <v>542</v>
      </c>
      <c r="C99" s="2">
        <v>1643668505</v>
      </c>
      <c r="D99" s="2">
        <v>5.0620000000000003</v>
      </c>
      <c r="E99" s="2">
        <v>11.656000000000001</v>
      </c>
      <c r="F99" s="2">
        <v>29.292999999999999</v>
      </c>
      <c r="G99" s="2">
        <v>0.78500000000000003</v>
      </c>
      <c r="H99" s="2">
        <v>0.77939999999999998</v>
      </c>
      <c r="I99" s="2">
        <v>11.557</v>
      </c>
      <c r="J99" s="2">
        <v>11.406000000000001</v>
      </c>
    </row>
    <row r="100" spans="1:10" x14ac:dyDescent="0.3">
      <c r="A100" s="11">
        <v>35</v>
      </c>
      <c r="B100" s="2" t="s">
        <v>541</v>
      </c>
      <c r="C100" s="2">
        <v>1643670305</v>
      </c>
      <c r="D100" s="2">
        <v>6.0529999999999999</v>
      </c>
      <c r="E100" s="2">
        <v>12.685</v>
      </c>
      <c r="F100" s="2">
        <v>-2.8969999999999998</v>
      </c>
      <c r="G100" s="2">
        <v>0.81840000000000002</v>
      </c>
      <c r="H100" s="2">
        <v>0.89439999999999997</v>
      </c>
      <c r="I100" s="2">
        <v>12.106999999999999</v>
      </c>
      <c r="J100" s="2">
        <v>12.721</v>
      </c>
    </row>
    <row r="101" spans="1:10" x14ac:dyDescent="0.3">
      <c r="A101" s="11">
        <v>36</v>
      </c>
      <c r="B101" s="2" t="s">
        <v>540</v>
      </c>
      <c r="C101" s="2">
        <v>1643672105</v>
      </c>
      <c r="D101" s="2">
        <v>5.8369999999999997</v>
      </c>
      <c r="E101" s="2">
        <v>12.427</v>
      </c>
      <c r="F101" s="2">
        <v>-2.835</v>
      </c>
      <c r="G101" s="2">
        <v>0.80889999999999995</v>
      </c>
      <c r="H101" s="2">
        <v>0.86319999999999997</v>
      </c>
      <c r="I101" s="2">
        <v>12.023</v>
      </c>
      <c r="J101" s="2">
        <v>12.462</v>
      </c>
    </row>
    <row r="102" spans="1:10" x14ac:dyDescent="0.3">
      <c r="A102" s="11">
        <v>37</v>
      </c>
      <c r="B102" s="2" t="s">
        <v>539</v>
      </c>
      <c r="C102" s="2">
        <v>1643673905</v>
      </c>
      <c r="D102" s="2">
        <v>5.48</v>
      </c>
      <c r="E102" s="2">
        <v>12.099</v>
      </c>
      <c r="F102" s="2">
        <v>-2.7120000000000002</v>
      </c>
      <c r="G102" s="2">
        <v>0.80149999999999999</v>
      </c>
      <c r="H102" s="2">
        <v>0.82430000000000003</v>
      </c>
      <c r="I102" s="2">
        <v>11.956</v>
      </c>
      <c r="J102" s="2">
        <v>12.132999999999999</v>
      </c>
    </row>
    <row r="103" spans="1:10" x14ac:dyDescent="0.3">
      <c r="A103" s="11">
        <v>38</v>
      </c>
      <c r="B103" s="2" t="s">
        <v>538</v>
      </c>
      <c r="C103" s="2">
        <v>1643675705</v>
      </c>
      <c r="D103" s="2">
        <v>5.2080000000000002</v>
      </c>
      <c r="E103" s="2">
        <v>11.656000000000001</v>
      </c>
      <c r="F103" s="2">
        <v>-2.65</v>
      </c>
      <c r="G103" s="2">
        <v>0.79339999999999999</v>
      </c>
      <c r="H103" s="2">
        <v>0.79</v>
      </c>
      <c r="I103" s="2">
        <v>11.771000000000001</v>
      </c>
      <c r="J103" s="2">
        <v>11.688000000000001</v>
      </c>
    </row>
    <row r="104" spans="1:10" x14ac:dyDescent="0.3">
      <c r="A104" s="11">
        <v>39</v>
      </c>
      <c r="B104" s="2" t="s">
        <v>537</v>
      </c>
      <c r="C104" s="2">
        <v>1643677505</v>
      </c>
      <c r="D104" s="2">
        <v>5.4379999999999997</v>
      </c>
      <c r="E104" s="2">
        <v>13.154</v>
      </c>
      <c r="F104" s="2">
        <v>22.632999999999999</v>
      </c>
      <c r="G104" s="2">
        <v>0.86250000000000004</v>
      </c>
      <c r="H104" s="2">
        <v>0.92469999999999997</v>
      </c>
      <c r="I104" s="2">
        <v>12.448</v>
      </c>
      <c r="J104" s="2">
        <v>12.856999999999999</v>
      </c>
    </row>
    <row r="105" spans="1:10" x14ac:dyDescent="0.3">
      <c r="A105" s="11">
        <v>40</v>
      </c>
      <c r="B105" s="2" t="s">
        <v>536</v>
      </c>
      <c r="C105" s="2">
        <v>1643679305</v>
      </c>
      <c r="D105" s="2">
        <v>6.0019999999999998</v>
      </c>
      <c r="E105" s="2">
        <v>12.805999999999999</v>
      </c>
      <c r="F105" s="2">
        <v>-2.835</v>
      </c>
      <c r="G105" s="2">
        <v>0.8569</v>
      </c>
      <c r="H105" s="2">
        <v>0.9163</v>
      </c>
      <c r="I105" s="2">
        <v>12.414</v>
      </c>
      <c r="J105" s="2">
        <v>12.840999999999999</v>
      </c>
    </row>
    <row r="106" spans="1:10" x14ac:dyDescent="0.3">
      <c r="A106" s="11">
        <v>41</v>
      </c>
      <c r="B106" s="2" t="s">
        <v>535</v>
      </c>
      <c r="C106" s="2">
        <v>1643681105</v>
      </c>
      <c r="D106" s="2">
        <v>5.9930000000000003</v>
      </c>
      <c r="E106" s="2">
        <v>12.757999999999999</v>
      </c>
      <c r="F106" s="2">
        <v>-2.835</v>
      </c>
      <c r="G106" s="2">
        <v>0.84509999999999996</v>
      </c>
      <c r="H106" s="2">
        <v>0.9073</v>
      </c>
      <c r="I106" s="2">
        <v>12.319000000000001</v>
      </c>
      <c r="J106" s="2">
        <v>12.792999999999999</v>
      </c>
    </row>
    <row r="107" spans="1:10" x14ac:dyDescent="0.3">
      <c r="A107" s="11">
        <v>42</v>
      </c>
      <c r="B107" s="2" t="s">
        <v>534</v>
      </c>
      <c r="C107" s="2">
        <v>1643682905</v>
      </c>
      <c r="D107" s="2">
        <v>5.9969999999999999</v>
      </c>
      <c r="E107" s="2">
        <v>12.731999999999999</v>
      </c>
      <c r="F107" s="2">
        <v>-2.835</v>
      </c>
      <c r="G107" s="2">
        <v>0.83309999999999995</v>
      </c>
      <c r="H107" s="2">
        <v>0.90069999999999995</v>
      </c>
      <c r="I107" s="2">
        <v>12.223000000000001</v>
      </c>
      <c r="J107" s="2">
        <v>12.768000000000001</v>
      </c>
    </row>
    <row r="108" spans="1:10" x14ac:dyDescent="0.3">
      <c r="A108" s="11">
        <v>43</v>
      </c>
      <c r="B108" s="2" t="s">
        <v>533</v>
      </c>
      <c r="C108" s="2">
        <v>1643684705</v>
      </c>
      <c r="D108" s="2">
        <v>6.1719999999999997</v>
      </c>
      <c r="E108" s="2">
        <v>12.641999999999999</v>
      </c>
      <c r="F108" s="2">
        <v>-2.835</v>
      </c>
      <c r="G108" s="2">
        <v>0.81920000000000004</v>
      </c>
      <c r="H108" s="2">
        <v>0.88890000000000002</v>
      </c>
      <c r="I108" s="2">
        <v>12.115</v>
      </c>
      <c r="J108" s="2">
        <v>12.677</v>
      </c>
    </row>
    <row r="109" spans="1:10" x14ac:dyDescent="0.3">
      <c r="A109" s="11">
        <v>44</v>
      </c>
      <c r="B109" s="2" t="s">
        <v>532</v>
      </c>
      <c r="C109" s="2">
        <v>1643686505</v>
      </c>
      <c r="D109" s="2">
        <v>6.4470000000000001</v>
      </c>
      <c r="E109" s="2">
        <v>12.435</v>
      </c>
      <c r="F109" s="2">
        <v>-2.7730000000000001</v>
      </c>
      <c r="G109" s="2">
        <v>0.80430000000000001</v>
      </c>
      <c r="H109" s="2">
        <v>0.86240000000000006</v>
      </c>
      <c r="I109" s="2">
        <v>12.000999999999999</v>
      </c>
      <c r="J109" s="2">
        <v>12.468999999999999</v>
      </c>
    </row>
    <row r="110" spans="1:10" x14ac:dyDescent="0.3">
      <c r="A110" s="11">
        <v>45</v>
      </c>
      <c r="B110" s="2" t="s">
        <v>531</v>
      </c>
      <c r="C110" s="2">
        <v>1643688305</v>
      </c>
      <c r="D110" s="2">
        <v>6.7329999999999997</v>
      </c>
      <c r="E110" s="2">
        <v>12.156000000000001</v>
      </c>
      <c r="F110" s="2">
        <v>-2.7120000000000002</v>
      </c>
      <c r="G110" s="2">
        <v>0.7893</v>
      </c>
      <c r="H110" s="2">
        <v>0.82709999999999995</v>
      </c>
      <c r="I110" s="2">
        <v>11.705</v>
      </c>
      <c r="J110" s="2">
        <v>12.189</v>
      </c>
    </row>
    <row r="111" spans="1:10" x14ac:dyDescent="0.3">
      <c r="A111" s="11">
        <v>46</v>
      </c>
      <c r="B111" s="2" t="s">
        <v>530</v>
      </c>
      <c r="C111" s="2">
        <v>1643690105</v>
      </c>
      <c r="D111" s="2">
        <v>7.0449999999999999</v>
      </c>
      <c r="E111" s="2">
        <v>11.773</v>
      </c>
      <c r="F111" s="2">
        <v>-2.65</v>
      </c>
      <c r="G111" s="2">
        <v>0.7742</v>
      </c>
      <c r="H111" s="2">
        <v>0.79330000000000001</v>
      </c>
      <c r="I111" s="2">
        <v>11.167999999999999</v>
      </c>
      <c r="J111" s="2">
        <v>11.805</v>
      </c>
    </row>
    <row r="112" spans="1:10" x14ac:dyDescent="0.3">
      <c r="A112" s="11">
        <v>47</v>
      </c>
      <c r="B112" s="2" t="s">
        <v>529</v>
      </c>
      <c r="C112" s="2">
        <v>1643691905</v>
      </c>
      <c r="D112" s="2">
        <v>7.375</v>
      </c>
      <c r="E112" s="2">
        <v>11.161</v>
      </c>
      <c r="F112" s="2">
        <v>-2.5880000000000001</v>
      </c>
      <c r="G112" s="2">
        <v>0.7591</v>
      </c>
      <c r="H112" s="2">
        <v>0.77470000000000006</v>
      </c>
      <c r="I112" s="2">
        <v>10.324</v>
      </c>
      <c r="J112" s="2">
        <v>11.193</v>
      </c>
    </row>
    <row r="113" spans="1:10" x14ac:dyDescent="0.3">
      <c r="A113" s="11">
        <v>48</v>
      </c>
      <c r="B113" s="2" t="s">
        <v>528</v>
      </c>
      <c r="C113" s="2">
        <v>1643721348</v>
      </c>
      <c r="D113" s="2">
        <v>-2.2549999999999999</v>
      </c>
      <c r="E113" s="2">
        <v>8.4179999999999993</v>
      </c>
      <c r="F113" s="2">
        <v>2E-3</v>
      </c>
      <c r="G113" s="2">
        <v>0.86639999999999995</v>
      </c>
      <c r="H113" s="2">
        <v>0.74109999999999998</v>
      </c>
      <c r="I113" s="2">
        <v>12.361000000000001</v>
      </c>
      <c r="J113" s="2">
        <v>8.4179999999999993</v>
      </c>
    </row>
    <row r="114" spans="1:10" x14ac:dyDescent="0.3">
      <c r="A114" s="11">
        <v>49</v>
      </c>
      <c r="B114" s="2" t="s">
        <v>527</v>
      </c>
      <c r="C114" s="2">
        <v>1643724452</v>
      </c>
      <c r="D114" s="2">
        <v>-3.3170000000000002</v>
      </c>
      <c r="E114" s="2">
        <v>11.294</v>
      </c>
      <c r="F114" s="2">
        <v>2.9620000000000002</v>
      </c>
      <c r="G114" s="2">
        <v>0.87819999999999998</v>
      </c>
      <c r="H114" s="2">
        <v>0.7792</v>
      </c>
      <c r="I114" s="2">
        <v>12.456</v>
      </c>
      <c r="J114" s="2">
        <v>11.273</v>
      </c>
    </row>
    <row r="115" spans="1:10" x14ac:dyDescent="0.3">
      <c r="A115" s="11">
        <v>50</v>
      </c>
      <c r="B115" s="2" t="s">
        <v>526</v>
      </c>
      <c r="C115" s="2">
        <v>1643724575</v>
      </c>
      <c r="D115" s="2">
        <v>-3.2549999999999999</v>
      </c>
      <c r="E115" s="2">
        <v>11.250999999999999</v>
      </c>
      <c r="F115" s="2">
        <v>1.482</v>
      </c>
      <c r="G115" s="2">
        <v>0.87780000000000002</v>
      </c>
      <c r="H115" s="2">
        <v>0.77859999999999996</v>
      </c>
      <c r="I115" s="2">
        <v>12.452</v>
      </c>
      <c r="J115" s="2">
        <v>11.243</v>
      </c>
    </row>
    <row r="116" spans="1:10" x14ac:dyDescent="0.3">
      <c r="A116" s="11">
        <v>51</v>
      </c>
      <c r="B116" s="2" t="s">
        <v>525</v>
      </c>
      <c r="C116" s="2">
        <v>1643724697</v>
      </c>
      <c r="D116" s="2">
        <v>-3.2549999999999999</v>
      </c>
      <c r="E116" s="2">
        <v>11.38</v>
      </c>
      <c r="F116" s="2">
        <v>2.9</v>
      </c>
      <c r="G116" s="2">
        <v>0.87790000000000001</v>
      </c>
      <c r="H116" s="2">
        <v>0.78169999999999995</v>
      </c>
      <c r="I116" s="2">
        <v>12.452999999999999</v>
      </c>
      <c r="J116" s="2">
        <v>11.366</v>
      </c>
    </row>
    <row r="117" spans="1:10" x14ac:dyDescent="0.3">
      <c r="A117" s="11">
        <v>52</v>
      </c>
      <c r="B117" s="2" t="s">
        <v>524</v>
      </c>
      <c r="C117" s="2">
        <v>1643729506</v>
      </c>
      <c r="D117" s="2">
        <v>-3.1920000000000002</v>
      </c>
      <c r="E117" s="2">
        <v>12.25</v>
      </c>
      <c r="F117" s="2">
        <v>30.712</v>
      </c>
      <c r="G117" s="2">
        <v>0.88139999999999996</v>
      </c>
      <c r="H117" s="2">
        <v>0.81859999999999999</v>
      </c>
      <c r="I117" s="2">
        <v>12.481</v>
      </c>
      <c r="J117" s="2">
        <v>11.987</v>
      </c>
    </row>
    <row r="118" spans="1:10" x14ac:dyDescent="0.3">
      <c r="A118" s="11">
        <v>53</v>
      </c>
      <c r="B118" s="2" t="s">
        <v>523</v>
      </c>
      <c r="C118" s="2">
        <v>1643731307</v>
      </c>
      <c r="D118" s="2">
        <v>-3.1920000000000002</v>
      </c>
      <c r="E118" s="2">
        <v>12.757999999999999</v>
      </c>
      <c r="F118" s="2">
        <v>1.8520000000000001</v>
      </c>
      <c r="G118" s="2">
        <v>0.91890000000000005</v>
      </c>
      <c r="H118" s="2">
        <v>0.9224</v>
      </c>
      <c r="I118" s="2">
        <v>12.723000000000001</v>
      </c>
      <c r="J118" s="2">
        <v>12.736000000000001</v>
      </c>
    </row>
    <row r="119" spans="1:10" x14ac:dyDescent="0.3">
      <c r="A119" s="11">
        <v>54</v>
      </c>
      <c r="B119" s="2" t="s">
        <v>522</v>
      </c>
      <c r="C119" s="2">
        <v>1643733106</v>
      </c>
      <c r="D119" s="2">
        <v>-1.875</v>
      </c>
      <c r="E119" s="2">
        <v>12.731999999999999</v>
      </c>
      <c r="F119" s="2">
        <v>6.3E-2</v>
      </c>
      <c r="G119" s="2">
        <v>0.90810000000000002</v>
      </c>
      <c r="H119" s="2">
        <v>0.9204</v>
      </c>
      <c r="I119" s="2">
        <v>12.669</v>
      </c>
      <c r="J119" s="2">
        <v>12.731999999999999</v>
      </c>
    </row>
    <row r="120" spans="1:10" x14ac:dyDescent="0.3">
      <c r="A120" s="11">
        <v>55</v>
      </c>
      <c r="B120" s="2" t="s">
        <v>521</v>
      </c>
      <c r="C120" s="2">
        <v>1643733769</v>
      </c>
      <c r="D120" s="2">
        <v>-1.585</v>
      </c>
      <c r="E120" s="2">
        <v>13.378</v>
      </c>
      <c r="F120" s="2">
        <v>29.91</v>
      </c>
      <c r="G120" s="2">
        <v>0.92130000000000001</v>
      </c>
      <c r="H120" s="2">
        <v>0.97989999999999999</v>
      </c>
      <c r="I120" s="2">
        <v>12.733000000000001</v>
      </c>
      <c r="J120" s="2">
        <v>13.022</v>
      </c>
    </row>
    <row r="121" spans="1:10" x14ac:dyDescent="0.3">
      <c r="A121" s="11">
        <v>56</v>
      </c>
      <c r="B121" s="2" t="s">
        <v>520</v>
      </c>
      <c r="C121" s="2">
        <v>1643733814</v>
      </c>
      <c r="D121" s="2">
        <v>-1.585</v>
      </c>
      <c r="E121" s="2">
        <v>12.977</v>
      </c>
      <c r="F121" s="2">
        <v>-0.61299999999999999</v>
      </c>
      <c r="G121" s="2">
        <v>0.92369999999999997</v>
      </c>
      <c r="H121" s="2">
        <v>0.93259999999999998</v>
      </c>
      <c r="I121" s="2">
        <v>12.744999999999999</v>
      </c>
      <c r="J121" s="2">
        <v>12.776999999999999</v>
      </c>
    </row>
    <row r="122" spans="1:10" x14ac:dyDescent="0.3">
      <c r="A122" s="11">
        <v>57</v>
      </c>
      <c r="B122" s="2" t="s">
        <v>519</v>
      </c>
      <c r="C122" s="2">
        <v>1643734907</v>
      </c>
      <c r="D122" s="2">
        <v>-0.95</v>
      </c>
      <c r="E122" s="2">
        <v>12.862</v>
      </c>
      <c r="F122" s="2">
        <v>-0.24299999999999999</v>
      </c>
      <c r="G122" s="2">
        <v>0.91659999999999997</v>
      </c>
      <c r="H122" s="2">
        <v>0.94730000000000003</v>
      </c>
      <c r="I122" s="2">
        <v>12.711</v>
      </c>
      <c r="J122" s="2">
        <v>12.864000000000001</v>
      </c>
    </row>
    <row r="123" spans="1:10" x14ac:dyDescent="0.3">
      <c r="A123" s="11">
        <v>58</v>
      </c>
      <c r="B123" s="2" t="s">
        <v>518</v>
      </c>
      <c r="C123" s="2">
        <v>1643736706</v>
      </c>
      <c r="D123" s="2">
        <v>-0.193</v>
      </c>
      <c r="E123" s="2">
        <v>12.84</v>
      </c>
      <c r="F123" s="2">
        <v>0.187</v>
      </c>
      <c r="G123" s="2">
        <v>0.90910000000000002</v>
      </c>
      <c r="H123" s="2">
        <v>0.94410000000000005</v>
      </c>
      <c r="I123" s="2">
        <v>12.675000000000001</v>
      </c>
      <c r="J123" s="2">
        <v>12.837999999999999</v>
      </c>
    </row>
    <row r="124" spans="1:10" x14ac:dyDescent="0.3">
      <c r="A124" s="11">
        <v>59</v>
      </c>
      <c r="B124" s="2" t="s">
        <v>517</v>
      </c>
      <c r="C124" s="2">
        <v>1643738506</v>
      </c>
      <c r="D124" s="2">
        <v>0.56799999999999995</v>
      </c>
      <c r="E124" s="2">
        <v>12.827999999999999</v>
      </c>
      <c r="F124" s="2">
        <v>-0.182</v>
      </c>
      <c r="G124" s="2">
        <v>0.90049999999999997</v>
      </c>
      <c r="H124" s="2">
        <v>0.9375</v>
      </c>
      <c r="I124" s="2">
        <v>12.646000000000001</v>
      </c>
      <c r="J124" s="2">
        <v>12.829000000000001</v>
      </c>
    </row>
    <row r="125" spans="1:10" x14ac:dyDescent="0.3">
      <c r="A125" s="11">
        <v>60</v>
      </c>
      <c r="B125" s="2" t="s">
        <v>516</v>
      </c>
      <c r="C125" s="2">
        <v>1643740307</v>
      </c>
      <c r="D125" s="2">
        <v>1.552</v>
      </c>
      <c r="E125" s="2">
        <v>12.818</v>
      </c>
      <c r="F125" s="2">
        <v>2E-3</v>
      </c>
      <c r="G125" s="2">
        <v>0.88990000000000002</v>
      </c>
      <c r="H125" s="2">
        <v>0.93169999999999997</v>
      </c>
      <c r="I125" s="2">
        <v>12.583</v>
      </c>
      <c r="J125" s="2">
        <v>12.818</v>
      </c>
    </row>
    <row r="126" spans="1:10" x14ac:dyDescent="0.3">
      <c r="A126" s="11">
        <v>61</v>
      </c>
      <c r="B126" s="2" t="s">
        <v>515</v>
      </c>
      <c r="C126" s="2">
        <v>1643742106</v>
      </c>
      <c r="D126" s="2">
        <v>2.6949999999999998</v>
      </c>
      <c r="E126" s="2">
        <v>12.771000000000001</v>
      </c>
      <c r="F126" s="2">
        <v>-0.98499999999999999</v>
      </c>
      <c r="G126" s="2">
        <v>0.87460000000000004</v>
      </c>
      <c r="H126" s="2">
        <v>0.92100000000000004</v>
      </c>
      <c r="I126" s="2">
        <v>12.488</v>
      </c>
      <c r="J126" s="2">
        <v>12.782999999999999</v>
      </c>
    </row>
    <row r="127" spans="1:10" x14ac:dyDescent="0.3">
      <c r="A127" s="11">
        <v>62</v>
      </c>
      <c r="B127" s="2" t="s">
        <v>514</v>
      </c>
      <c r="C127" s="2">
        <v>1643743909</v>
      </c>
      <c r="D127" s="2">
        <v>3.9049999999999998</v>
      </c>
      <c r="E127" s="2">
        <v>12.724</v>
      </c>
      <c r="F127" s="2">
        <v>-1.54</v>
      </c>
      <c r="G127" s="2">
        <v>0.85560000000000003</v>
      </c>
      <c r="H127" s="2">
        <v>0.90639999999999998</v>
      </c>
      <c r="I127" s="2">
        <v>12.359</v>
      </c>
      <c r="J127" s="2">
        <v>12.742000000000001</v>
      </c>
    </row>
    <row r="128" spans="1:10" x14ac:dyDescent="0.3">
      <c r="A128" s="11">
        <v>63</v>
      </c>
      <c r="B128" s="2" t="s">
        <v>513</v>
      </c>
      <c r="C128" s="2">
        <v>1643745709</v>
      </c>
      <c r="D128" s="2">
        <v>5.173</v>
      </c>
      <c r="E128" s="2">
        <v>12.612</v>
      </c>
      <c r="F128" s="2">
        <v>-2.0329999999999999</v>
      </c>
      <c r="G128" s="2">
        <v>0.8337</v>
      </c>
      <c r="H128" s="2">
        <v>0.88660000000000005</v>
      </c>
      <c r="I128" s="2">
        <v>12.21</v>
      </c>
      <c r="J128" s="2">
        <v>12.637</v>
      </c>
    </row>
    <row r="129" spans="1:10" x14ac:dyDescent="0.3">
      <c r="A129" s="11">
        <v>64</v>
      </c>
      <c r="B129" s="2" t="s">
        <v>512</v>
      </c>
      <c r="C129" s="2">
        <v>1643747510</v>
      </c>
      <c r="D129" s="2">
        <v>6.4580000000000002</v>
      </c>
      <c r="E129" s="2">
        <v>12.422000000000001</v>
      </c>
      <c r="F129" s="2">
        <v>-2.2799999999999998</v>
      </c>
      <c r="G129" s="2">
        <v>0.80989999999999995</v>
      </c>
      <c r="H129" s="2">
        <v>0.86080000000000001</v>
      </c>
      <c r="I129" s="2">
        <v>12.045999999999999</v>
      </c>
      <c r="J129" s="2">
        <v>12.45</v>
      </c>
    </row>
    <row r="130" spans="1:10" x14ac:dyDescent="0.3">
      <c r="A130" s="11">
        <v>65</v>
      </c>
      <c r="B130" s="2" t="s">
        <v>511</v>
      </c>
      <c r="C130" s="2">
        <v>1643749310</v>
      </c>
      <c r="D130" s="2">
        <v>7.7080000000000002</v>
      </c>
      <c r="E130" s="2">
        <v>12.177</v>
      </c>
      <c r="F130" s="2">
        <v>-2.4649999999999999</v>
      </c>
      <c r="G130" s="2">
        <v>0.78539999999999999</v>
      </c>
      <c r="H130" s="2">
        <v>0.82740000000000002</v>
      </c>
      <c r="I130" s="2">
        <v>11.627000000000001</v>
      </c>
      <c r="J130" s="2">
        <v>12.207000000000001</v>
      </c>
    </row>
    <row r="131" spans="1:10" x14ac:dyDescent="0.3">
      <c r="A131" s="11">
        <v>66</v>
      </c>
      <c r="B131" s="2" t="s">
        <v>510</v>
      </c>
      <c r="C131" s="2">
        <v>1643751110</v>
      </c>
      <c r="D131" s="2">
        <v>8.9030000000000005</v>
      </c>
      <c r="E131" s="2">
        <v>11.811</v>
      </c>
      <c r="F131" s="2">
        <v>-2.65</v>
      </c>
      <c r="G131" s="2">
        <v>0.76019999999999999</v>
      </c>
      <c r="H131" s="2">
        <v>0.79310000000000003</v>
      </c>
      <c r="I131" s="2">
        <v>10.44</v>
      </c>
      <c r="J131" s="2">
        <v>11.843</v>
      </c>
    </row>
    <row r="132" spans="1:10" x14ac:dyDescent="0.3">
      <c r="A132" s="11">
        <v>67</v>
      </c>
      <c r="B132" s="2" t="s">
        <v>509</v>
      </c>
      <c r="C132" s="2">
        <v>1643752910</v>
      </c>
      <c r="D132" s="2">
        <v>10.023</v>
      </c>
      <c r="E132" s="2">
        <v>11.221</v>
      </c>
      <c r="F132" s="2">
        <v>-2.4649999999999999</v>
      </c>
      <c r="G132" s="2">
        <v>0.73550000000000004</v>
      </c>
      <c r="H132" s="2">
        <v>0.77459999999999996</v>
      </c>
      <c r="I132" s="2">
        <v>7.952</v>
      </c>
      <c r="J132" s="2">
        <v>11.252000000000001</v>
      </c>
    </row>
    <row r="133" spans="1:10" x14ac:dyDescent="0.3">
      <c r="A133" s="11">
        <v>68</v>
      </c>
      <c r="B133" s="2" t="s">
        <v>508</v>
      </c>
      <c r="C133" s="2">
        <v>1643808650</v>
      </c>
      <c r="D133" s="2">
        <v>3.3119999999999998</v>
      </c>
      <c r="E133" s="2">
        <v>7.29</v>
      </c>
      <c r="F133" s="2">
        <v>2E-3</v>
      </c>
      <c r="G133" s="2">
        <v>0.80940000000000001</v>
      </c>
      <c r="H133" s="2">
        <v>0.73080000000000001</v>
      </c>
      <c r="I133" s="2">
        <v>11.975</v>
      </c>
      <c r="J133" s="2">
        <v>7.29</v>
      </c>
    </row>
    <row r="134" spans="1:10" x14ac:dyDescent="0.3">
      <c r="A134" s="11">
        <v>69</v>
      </c>
      <c r="B134" s="2" t="s">
        <v>507</v>
      </c>
      <c r="C134" s="2">
        <v>1643809287</v>
      </c>
      <c r="D134" s="2">
        <v>18.864999999999998</v>
      </c>
      <c r="E134" s="2">
        <v>11.988</v>
      </c>
      <c r="F134" s="2">
        <v>29.417000000000002</v>
      </c>
      <c r="G134" s="2">
        <v>0.61729999999999996</v>
      </c>
      <c r="H134" s="2">
        <v>9.0999999999999998E-2</v>
      </c>
      <c r="I134" s="2">
        <v>12.276</v>
      </c>
      <c r="J134" s="2">
        <v>11.731999999999999</v>
      </c>
    </row>
    <row r="135" spans="1:10" x14ac:dyDescent="0.3">
      <c r="A135" s="11">
        <v>70</v>
      </c>
      <c r="B135" s="2" t="s">
        <v>506</v>
      </c>
      <c r="C135" s="2">
        <v>1643811087</v>
      </c>
      <c r="D135" s="2">
        <v>4.2649999999999997</v>
      </c>
      <c r="E135" s="2">
        <v>12.891999999999999</v>
      </c>
      <c r="F135" s="2">
        <v>-1.0469999999999999</v>
      </c>
      <c r="G135" s="2">
        <v>0.89290000000000003</v>
      </c>
      <c r="H135" s="2">
        <v>0.93820000000000003</v>
      </c>
      <c r="I135" s="2">
        <v>12.667999999999999</v>
      </c>
      <c r="J135" s="2">
        <v>12.904999999999999</v>
      </c>
    </row>
    <row r="136" spans="1:10" x14ac:dyDescent="0.3">
      <c r="A136" s="11">
        <v>71</v>
      </c>
      <c r="B136" s="2" t="s">
        <v>505</v>
      </c>
      <c r="C136" s="2">
        <v>1643812888</v>
      </c>
      <c r="D136" s="2">
        <v>4.5819999999999999</v>
      </c>
      <c r="E136" s="2">
        <v>12.879</v>
      </c>
      <c r="F136" s="2">
        <v>0.125</v>
      </c>
      <c r="G136" s="2">
        <v>0.88859999999999995</v>
      </c>
      <c r="H136" s="2">
        <v>0.93049999999999999</v>
      </c>
      <c r="I136" s="2">
        <v>12.64</v>
      </c>
      <c r="J136" s="2">
        <v>12.877000000000001</v>
      </c>
    </row>
    <row r="137" spans="1:10" x14ac:dyDescent="0.3">
      <c r="A137" s="11">
        <v>72</v>
      </c>
      <c r="B137" s="2" t="s">
        <v>504</v>
      </c>
      <c r="C137" s="2">
        <v>1643814688</v>
      </c>
      <c r="D137" s="2">
        <v>4.6230000000000002</v>
      </c>
      <c r="E137" s="2">
        <v>12.896000000000001</v>
      </c>
      <c r="F137" s="2">
        <v>1.913</v>
      </c>
      <c r="G137" s="2">
        <v>0.8911</v>
      </c>
      <c r="H137" s="2">
        <v>0.93169999999999997</v>
      </c>
      <c r="I137" s="2">
        <v>12.66</v>
      </c>
      <c r="J137" s="2">
        <v>12.872999999999999</v>
      </c>
    </row>
    <row r="138" spans="1:10" x14ac:dyDescent="0.3">
      <c r="A138" s="11">
        <v>73</v>
      </c>
      <c r="B138" s="2" t="s">
        <v>503</v>
      </c>
      <c r="C138" s="2">
        <v>1643816488</v>
      </c>
      <c r="D138" s="2">
        <v>5.0570000000000004</v>
      </c>
      <c r="E138" s="2">
        <v>12.843999999999999</v>
      </c>
      <c r="F138" s="2">
        <v>-5.8000000000000003E-2</v>
      </c>
      <c r="G138" s="2">
        <v>0.88590000000000002</v>
      </c>
      <c r="H138" s="2">
        <v>0.92359999999999998</v>
      </c>
      <c r="I138" s="2">
        <v>12.628</v>
      </c>
      <c r="J138" s="2">
        <v>12.847</v>
      </c>
    </row>
    <row r="139" spans="1:10" x14ac:dyDescent="0.3">
      <c r="A139" s="11">
        <v>74</v>
      </c>
      <c r="B139" s="2" t="s">
        <v>502</v>
      </c>
      <c r="C139" s="2">
        <v>1643818287</v>
      </c>
      <c r="D139" s="2">
        <v>5.617</v>
      </c>
      <c r="E139" s="2">
        <v>12.853</v>
      </c>
      <c r="F139" s="2">
        <v>-0.12</v>
      </c>
      <c r="G139" s="2">
        <v>0.88119999999999998</v>
      </c>
      <c r="H139" s="2">
        <v>0.92079999999999995</v>
      </c>
      <c r="I139" s="2">
        <v>12.603999999999999</v>
      </c>
      <c r="J139" s="2">
        <v>12.853</v>
      </c>
    </row>
    <row r="140" spans="1:10" x14ac:dyDescent="0.3">
      <c r="A140" s="11">
        <v>75</v>
      </c>
      <c r="B140" s="2" t="s">
        <v>501</v>
      </c>
      <c r="C140" s="2">
        <v>1643820088</v>
      </c>
      <c r="D140" s="2">
        <v>6.4349999999999996</v>
      </c>
      <c r="E140" s="2">
        <v>12.818</v>
      </c>
      <c r="F140" s="2">
        <v>-0.73699999999999999</v>
      </c>
      <c r="G140" s="2">
        <v>0.87080000000000002</v>
      </c>
      <c r="H140" s="2">
        <v>0.91190000000000004</v>
      </c>
      <c r="I140" s="2">
        <v>12.537000000000001</v>
      </c>
      <c r="J140" s="2">
        <v>12.827</v>
      </c>
    </row>
    <row r="141" spans="1:10" x14ac:dyDescent="0.3">
      <c r="A141" s="11">
        <v>76</v>
      </c>
      <c r="B141" s="2" t="s">
        <v>500</v>
      </c>
      <c r="C141" s="2">
        <v>1643821888</v>
      </c>
      <c r="D141" s="2">
        <v>7.4870000000000001</v>
      </c>
      <c r="E141" s="2">
        <v>13.047000000000001</v>
      </c>
      <c r="F141" s="2">
        <v>3.3319999999999999</v>
      </c>
      <c r="G141" s="2">
        <v>0.91279999999999994</v>
      </c>
      <c r="H141" s="2">
        <v>0.94769999999999999</v>
      </c>
      <c r="I141" s="2">
        <v>12.852</v>
      </c>
      <c r="J141" s="2">
        <v>13.01</v>
      </c>
    </row>
    <row r="142" spans="1:10" x14ac:dyDescent="0.3">
      <c r="A142" s="11">
        <v>77</v>
      </c>
      <c r="B142" s="2" t="s">
        <v>499</v>
      </c>
      <c r="C142" s="2">
        <v>1643823688</v>
      </c>
      <c r="D142" s="2">
        <v>7.4980000000000002</v>
      </c>
      <c r="E142" s="2">
        <v>13.047000000000001</v>
      </c>
      <c r="F142" s="2">
        <v>3.0230000000000001</v>
      </c>
      <c r="G142" s="2">
        <v>0.92490000000000006</v>
      </c>
      <c r="H142" s="2">
        <v>0.94850000000000001</v>
      </c>
      <c r="I142" s="2">
        <v>12.907</v>
      </c>
      <c r="J142" s="2">
        <v>13.007999999999999</v>
      </c>
    </row>
    <row r="143" spans="1:10" x14ac:dyDescent="0.3">
      <c r="A143" s="11">
        <v>78</v>
      </c>
      <c r="B143" s="2" t="s">
        <v>498</v>
      </c>
      <c r="C143" s="2">
        <v>1643825488</v>
      </c>
      <c r="D143" s="2">
        <v>9.9079999999999995</v>
      </c>
      <c r="E143" s="2">
        <v>13.081</v>
      </c>
      <c r="F143" s="2">
        <v>1.913</v>
      </c>
      <c r="G143" s="2">
        <v>0.91739999999999999</v>
      </c>
      <c r="H143" s="2">
        <v>0.94569999999999999</v>
      </c>
      <c r="I143" s="2">
        <v>12.923999999999999</v>
      </c>
      <c r="J143" s="2">
        <v>13.055999999999999</v>
      </c>
    </row>
    <row r="144" spans="1:10" x14ac:dyDescent="0.3">
      <c r="A144" s="11">
        <v>79</v>
      </c>
      <c r="B144" s="2" t="s">
        <v>497</v>
      </c>
      <c r="C144" s="2">
        <v>1643827289</v>
      </c>
      <c r="D144" s="2">
        <v>11.505000000000001</v>
      </c>
      <c r="E144" s="2">
        <v>13.051</v>
      </c>
      <c r="F144" s="2">
        <v>0.433</v>
      </c>
      <c r="G144" s="2">
        <v>0.90229999999999999</v>
      </c>
      <c r="H144" s="2">
        <v>0.92510000000000003</v>
      </c>
      <c r="I144" s="2">
        <v>12.955</v>
      </c>
      <c r="J144" s="2">
        <v>13.047000000000001</v>
      </c>
    </row>
    <row r="145" spans="1:10" x14ac:dyDescent="0.3">
      <c r="A145" s="11">
        <v>80</v>
      </c>
      <c r="B145" s="2" t="s">
        <v>496</v>
      </c>
      <c r="C145" s="2">
        <v>1643829089</v>
      </c>
      <c r="D145" s="2">
        <v>12.752000000000001</v>
      </c>
      <c r="E145" s="2">
        <v>13.047000000000001</v>
      </c>
      <c r="F145" s="2">
        <v>0.495</v>
      </c>
      <c r="G145" s="2">
        <v>0.89159999999999995</v>
      </c>
      <c r="H145" s="2">
        <v>0.90459999999999996</v>
      </c>
      <c r="I145" s="2">
        <v>12.976000000000001</v>
      </c>
      <c r="J145" s="2">
        <v>13.039</v>
      </c>
    </row>
    <row r="146" spans="1:10" x14ac:dyDescent="0.3">
      <c r="A146" s="11">
        <v>81</v>
      </c>
      <c r="B146" s="2" t="s">
        <v>495</v>
      </c>
      <c r="C146" s="2">
        <v>1643830889</v>
      </c>
      <c r="D146" s="2">
        <v>14.102</v>
      </c>
      <c r="E146" s="2">
        <v>13.029</v>
      </c>
      <c r="F146" s="2">
        <v>-0.55200000000000005</v>
      </c>
      <c r="G146" s="2">
        <v>0.87690000000000001</v>
      </c>
      <c r="H146" s="2">
        <v>0.88439999999999996</v>
      </c>
      <c r="I146" s="2">
        <v>12.999000000000001</v>
      </c>
      <c r="J146" s="2">
        <v>13.035</v>
      </c>
    </row>
    <row r="147" spans="1:10" x14ac:dyDescent="0.3">
      <c r="A147" s="11">
        <v>82</v>
      </c>
      <c r="B147" s="2" t="s">
        <v>494</v>
      </c>
      <c r="C147" s="2">
        <v>1643832688</v>
      </c>
      <c r="D147" s="2">
        <v>15.347</v>
      </c>
      <c r="E147" s="2">
        <v>13.051</v>
      </c>
      <c r="F147" s="2">
        <v>1.2350000000000001</v>
      </c>
      <c r="G147" s="2">
        <v>0.86460000000000004</v>
      </c>
      <c r="H147" s="2">
        <v>0.86219999999999997</v>
      </c>
      <c r="I147" s="2">
        <v>13.053000000000001</v>
      </c>
      <c r="J147" s="2">
        <v>13.036</v>
      </c>
    </row>
    <row r="148" spans="1:10" x14ac:dyDescent="0.3">
      <c r="A148" s="11">
        <v>83</v>
      </c>
      <c r="B148" s="2" t="s">
        <v>493</v>
      </c>
      <c r="C148" s="2">
        <v>1643834490</v>
      </c>
      <c r="D148" s="2">
        <v>16.417000000000002</v>
      </c>
      <c r="E148" s="2">
        <v>13.064</v>
      </c>
      <c r="F148" s="2">
        <v>0.92700000000000005</v>
      </c>
      <c r="G148" s="2">
        <v>0.85809999999999997</v>
      </c>
      <c r="H148" s="2">
        <v>0.83450000000000002</v>
      </c>
      <c r="I148" s="2">
        <v>13.128</v>
      </c>
      <c r="J148" s="2">
        <v>13.052</v>
      </c>
    </row>
    <row r="149" spans="1:10" x14ac:dyDescent="0.3">
      <c r="A149" s="11">
        <v>84</v>
      </c>
      <c r="B149" s="2" t="s">
        <v>492</v>
      </c>
      <c r="C149" s="2">
        <v>1643836290</v>
      </c>
      <c r="D149" s="2">
        <v>17.297999999999998</v>
      </c>
      <c r="E149" s="2">
        <v>13.055</v>
      </c>
      <c r="F149" s="2">
        <v>0.187</v>
      </c>
      <c r="G149" s="2">
        <v>0.85089999999999999</v>
      </c>
      <c r="H149" s="2">
        <v>0.7984</v>
      </c>
      <c r="I149" s="2">
        <v>13.195</v>
      </c>
      <c r="J149" s="2">
        <v>13.053000000000001</v>
      </c>
    </row>
    <row r="150" spans="1:10" x14ac:dyDescent="0.3">
      <c r="A150" s="11">
        <v>85</v>
      </c>
      <c r="B150" s="2" t="s">
        <v>491</v>
      </c>
      <c r="C150" s="2">
        <v>1643838090</v>
      </c>
      <c r="D150" s="2">
        <v>17.937999999999999</v>
      </c>
      <c r="E150" s="2">
        <v>13.051</v>
      </c>
      <c r="F150" s="2">
        <v>-0.12</v>
      </c>
      <c r="G150" s="2">
        <v>0.84370000000000001</v>
      </c>
      <c r="H150" s="2">
        <v>0.78120000000000001</v>
      </c>
      <c r="I150" s="2">
        <v>13.246</v>
      </c>
      <c r="J150" s="2">
        <v>13.053000000000001</v>
      </c>
    </row>
    <row r="151" spans="1:10" x14ac:dyDescent="0.3">
      <c r="A151" s="11">
        <v>86</v>
      </c>
      <c r="B151" s="2" t="s">
        <v>490</v>
      </c>
      <c r="C151" s="2">
        <v>1643839890</v>
      </c>
      <c r="D151" s="2">
        <v>18.32</v>
      </c>
      <c r="E151" s="2">
        <v>13.047000000000001</v>
      </c>
      <c r="F151" s="2">
        <v>-0.12</v>
      </c>
      <c r="G151" s="2">
        <v>0.83879999999999999</v>
      </c>
      <c r="H151" s="2">
        <v>0.77270000000000005</v>
      </c>
      <c r="I151" s="2">
        <v>13.278</v>
      </c>
      <c r="J151" s="2">
        <v>13.048</v>
      </c>
    </row>
    <row r="152" spans="1:10" x14ac:dyDescent="0.3">
      <c r="A152" s="11">
        <v>87</v>
      </c>
      <c r="B152" s="2" t="s">
        <v>489</v>
      </c>
      <c r="C152" s="2">
        <v>1643841690</v>
      </c>
      <c r="D152" s="2">
        <v>18.437000000000001</v>
      </c>
      <c r="E152" s="2">
        <v>13.042999999999999</v>
      </c>
      <c r="F152" s="2">
        <v>-0.12</v>
      </c>
      <c r="G152" s="2">
        <v>0.83689999999999998</v>
      </c>
      <c r="H152" s="2">
        <v>0.76919999999999999</v>
      </c>
      <c r="I152" s="2">
        <v>13.288</v>
      </c>
      <c r="J152" s="2">
        <v>13.044</v>
      </c>
    </row>
    <row r="153" spans="1:10" x14ac:dyDescent="0.3">
      <c r="A153" s="11">
        <v>88</v>
      </c>
      <c r="B153" s="2" t="s">
        <v>488</v>
      </c>
      <c r="C153" s="2">
        <v>1643843490</v>
      </c>
      <c r="D153" s="2">
        <v>18.396999999999998</v>
      </c>
      <c r="E153" s="2">
        <v>13.047000000000001</v>
      </c>
      <c r="F153" s="2">
        <v>-0.12</v>
      </c>
      <c r="G153" s="2">
        <v>0.83679999999999999</v>
      </c>
      <c r="H153" s="2">
        <v>0.77010000000000001</v>
      </c>
      <c r="I153" s="2">
        <v>13.284000000000001</v>
      </c>
      <c r="J153" s="2">
        <v>13.048</v>
      </c>
    </row>
    <row r="154" spans="1:10" x14ac:dyDescent="0.3">
      <c r="A154" s="11">
        <v>89</v>
      </c>
      <c r="B154" s="2" t="s">
        <v>487</v>
      </c>
      <c r="C154" s="2">
        <v>1643845291</v>
      </c>
      <c r="D154" s="2">
        <v>18.03</v>
      </c>
      <c r="E154" s="2">
        <v>13.029</v>
      </c>
      <c r="F154" s="2">
        <v>-0.12</v>
      </c>
      <c r="G154" s="2">
        <v>0.84040000000000004</v>
      </c>
      <c r="H154" s="2">
        <v>0.77749999999999997</v>
      </c>
      <c r="I154" s="2">
        <v>13.249000000000001</v>
      </c>
      <c r="J154" s="2">
        <v>13.031000000000001</v>
      </c>
    </row>
    <row r="155" spans="1:10" x14ac:dyDescent="0.3">
      <c r="A155" s="11">
        <v>90</v>
      </c>
      <c r="B155" s="2" t="s">
        <v>486</v>
      </c>
      <c r="C155" s="2">
        <v>1643847091</v>
      </c>
      <c r="D155" s="2">
        <v>17.553000000000001</v>
      </c>
      <c r="E155" s="2">
        <v>13.029</v>
      </c>
      <c r="F155" s="2">
        <v>-0.12</v>
      </c>
      <c r="G155" s="2">
        <v>0.84530000000000005</v>
      </c>
      <c r="H155" s="2">
        <v>0.78890000000000005</v>
      </c>
      <c r="I155" s="2">
        <v>13.208</v>
      </c>
      <c r="J155" s="2">
        <v>13.031000000000001</v>
      </c>
    </row>
    <row r="156" spans="1:10" x14ac:dyDescent="0.3">
      <c r="A156" s="11">
        <v>91</v>
      </c>
      <c r="B156" s="2" t="s">
        <v>485</v>
      </c>
      <c r="C156" s="2">
        <v>1643848891</v>
      </c>
      <c r="D156" s="2">
        <v>16.98</v>
      </c>
      <c r="E156" s="2">
        <v>13.025</v>
      </c>
      <c r="F156" s="2">
        <v>-0.12</v>
      </c>
      <c r="G156" s="2">
        <v>0.85129999999999995</v>
      </c>
      <c r="H156" s="2">
        <v>0.80089999999999995</v>
      </c>
      <c r="I156" s="2">
        <v>13.164</v>
      </c>
      <c r="J156" s="2">
        <v>13.026999999999999</v>
      </c>
    </row>
    <row r="157" spans="1:10" x14ac:dyDescent="0.3">
      <c r="A157" s="11">
        <v>92</v>
      </c>
      <c r="B157" s="2" t="s">
        <v>484</v>
      </c>
      <c r="C157" s="2">
        <v>1643850691</v>
      </c>
      <c r="D157" s="2">
        <v>16.356999999999999</v>
      </c>
      <c r="E157" s="2">
        <v>13.025</v>
      </c>
      <c r="F157" s="2">
        <v>-0.12</v>
      </c>
      <c r="G157" s="2">
        <v>0.85780000000000001</v>
      </c>
      <c r="H157" s="2">
        <v>0.82730000000000004</v>
      </c>
      <c r="I157" s="2">
        <v>13.122</v>
      </c>
      <c r="J157" s="2">
        <v>13.026999999999999</v>
      </c>
    </row>
    <row r="158" spans="1:10" x14ac:dyDescent="0.3">
      <c r="A158" s="11">
        <v>93</v>
      </c>
      <c r="B158" s="2" t="s">
        <v>483</v>
      </c>
      <c r="C158" s="2">
        <v>1643852491</v>
      </c>
      <c r="D158" s="2">
        <v>15.708</v>
      </c>
      <c r="E158" s="2">
        <v>12.957000000000001</v>
      </c>
      <c r="F158" s="2">
        <v>-3.1429999999999998</v>
      </c>
      <c r="G158" s="2">
        <v>0.86309999999999998</v>
      </c>
      <c r="H158" s="2">
        <v>0.83889999999999998</v>
      </c>
      <c r="I158" s="2">
        <v>13.077999999999999</v>
      </c>
      <c r="J158" s="2">
        <v>12.993</v>
      </c>
    </row>
    <row r="159" spans="1:10" x14ac:dyDescent="0.3">
      <c r="A159" s="11">
        <v>94</v>
      </c>
      <c r="B159" s="2" t="s">
        <v>482</v>
      </c>
      <c r="C159" s="2">
        <v>1643854291</v>
      </c>
      <c r="D159" s="2">
        <v>15.092000000000001</v>
      </c>
      <c r="E159" s="2">
        <v>12.887</v>
      </c>
      <c r="F159" s="2">
        <v>-2.8969999999999998</v>
      </c>
      <c r="G159" s="2">
        <v>0.85640000000000005</v>
      </c>
      <c r="H159" s="2">
        <v>0.83889999999999998</v>
      </c>
      <c r="I159" s="2">
        <v>12.993</v>
      </c>
      <c r="J159" s="2">
        <v>12.923</v>
      </c>
    </row>
    <row r="160" spans="1:10" x14ac:dyDescent="0.3">
      <c r="A160" s="11">
        <v>95</v>
      </c>
      <c r="B160" s="2" t="s">
        <v>481</v>
      </c>
      <c r="C160" s="2">
        <v>1643856091</v>
      </c>
      <c r="D160" s="2">
        <v>14.568</v>
      </c>
      <c r="E160" s="2">
        <v>12.843999999999999</v>
      </c>
      <c r="F160" s="2">
        <v>-2.835</v>
      </c>
      <c r="G160" s="2">
        <v>0.84950000000000003</v>
      </c>
      <c r="H160" s="2">
        <v>0.84179999999999999</v>
      </c>
      <c r="I160" s="2">
        <v>12.911</v>
      </c>
      <c r="J160" s="2">
        <v>12.879</v>
      </c>
    </row>
    <row r="161" spans="1:10" x14ac:dyDescent="0.3">
      <c r="A161" s="11">
        <v>96</v>
      </c>
      <c r="B161" s="2" t="s">
        <v>480</v>
      </c>
      <c r="C161" s="2">
        <v>1643857891</v>
      </c>
      <c r="D161" s="2">
        <v>14.085000000000001</v>
      </c>
      <c r="E161" s="2">
        <v>12.802</v>
      </c>
      <c r="F161" s="2">
        <v>-2.7730000000000001</v>
      </c>
      <c r="G161" s="2">
        <v>0.84230000000000005</v>
      </c>
      <c r="H161" s="2">
        <v>0.84409999999999996</v>
      </c>
      <c r="I161" s="2">
        <v>12.826000000000001</v>
      </c>
      <c r="J161" s="2">
        <v>12.836</v>
      </c>
    </row>
    <row r="162" spans="1:10" x14ac:dyDescent="0.3">
      <c r="A162" s="11">
        <v>97</v>
      </c>
      <c r="B162" s="2" t="s">
        <v>479</v>
      </c>
      <c r="C162" s="2">
        <v>1643859691</v>
      </c>
      <c r="D162" s="2">
        <v>13.702999999999999</v>
      </c>
      <c r="E162" s="2">
        <v>12.754</v>
      </c>
      <c r="F162" s="2">
        <v>-2.7730000000000001</v>
      </c>
      <c r="G162" s="2">
        <v>0.83420000000000005</v>
      </c>
      <c r="H162" s="2">
        <v>0.84340000000000004</v>
      </c>
      <c r="I162" s="2">
        <v>12.742000000000001</v>
      </c>
      <c r="J162" s="2">
        <v>12.788</v>
      </c>
    </row>
    <row r="163" spans="1:10" x14ac:dyDescent="0.3">
      <c r="A163" s="11">
        <v>98</v>
      </c>
      <c r="B163" s="2" t="s">
        <v>478</v>
      </c>
      <c r="C163" s="2">
        <v>1643861491</v>
      </c>
      <c r="D163" s="2">
        <v>13.494999999999999</v>
      </c>
      <c r="E163" s="2">
        <v>12.718999999999999</v>
      </c>
      <c r="F163" s="2">
        <v>-2.7730000000000001</v>
      </c>
      <c r="G163" s="2">
        <v>0.82420000000000004</v>
      </c>
      <c r="H163" s="2">
        <v>0.84089999999999998</v>
      </c>
      <c r="I163" s="2">
        <v>12.663</v>
      </c>
      <c r="J163" s="2">
        <v>12.753</v>
      </c>
    </row>
    <row r="164" spans="1:10" x14ac:dyDescent="0.3">
      <c r="A164" s="11">
        <v>99</v>
      </c>
      <c r="B164" s="2" t="s">
        <v>477</v>
      </c>
      <c r="C164" s="2">
        <v>1643863291</v>
      </c>
      <c r="D164" s="2">
        <v>13.494999999999999</v>
      </c>
      <c r="E164" s="2">
        <v>12.698</v>
      </c>
      <c r="F164" s="2">
        <v>-2.7730000000000001</v>
      </c>
      <c r="G164" s="2">
        <v>0.81169999999999998</v>
      </c>
      <c r="H164" s="2">
        <v>0.8377</v>
      </c>
      <c r="I164" s="2">
        <v>12.596</v>
      </c>
      <c r="J164" s="2">
        <v>12.731999999999999</v>
      </c>
    </row>
    <row r="165" spans="1:10" x14ac:dyDescent="0.3">
      <c r="A165" s="11">
        <v>100</v>
      </c>
      <c r="B165" s="2" t="s">
        <v>476</v>
      </c>
      <c r="C165" s="2">
        <v>1643865091</v>
      </c>
      <c r="D165" s="2">
        <v>13.593</v>
      </c>
      <c r="E165" s="2">
        <v>12.685</v>
      </c>
      <c r="F165" s="2">
        <v>-2.7730000000000001</v>
      </c>
      <c r="G165" s="2">
        <v>0.79810000000000003</v>
      </c>
      <c r="H165" s="2">
        <v>0.83289999999999997</v>
      </c>
      <c r="I165" s="2">
        <v>12.516999999999999</v>
      </c>
      <c r="J165" s="2">
        <v>12.718999999999999</v>
      </c>
    </row>
    <row r="166" spans="1:10" x14ac:dyDescent="0.3">
      <c r="A166" s="11">
        <v>101</v>
      </c>
      <c r="B166" s="2" t="s">
        <v>475</v>
      </c>
      <c r="C166" s="2">
        <v>1643866892</v>
      </c>
      <c r="D166" s="2">
        <v>13.955</v>
      </c>
      <c r="E166" s="2">
        <v>12.659000000000001</v>
      </c>
      <c r="F166" s="2">
        <v>-2.7120000000000002</v>
      </c>
      <c r="G166" s="2">
        <v>0.78139999999999998</v>
      </c>
      <c r="H166" s="2">
        <v>0.82110000000000005</v>
      </c>
      <c r="I166" s="2">
        <v>12.311999999999999</v>
      </c>
      <c r="J166" s="2">
        <v>12.693</v>
      </c>
    </row>
    <row r="167" spans="1:10" x14ac:dyDescent="0.3">
      <c r="A167" s="11">
        <v>102</v>
      </c>
      <c r="B167" s="2" t="s">
        <v>474</v>
      </c>
      <c r="C167" s="2">
        <v>1643868692</v>
      </c>
      <c r="D167" s="2">
        <v>14.44</v>
      </c>
      <c r="E167" s="2">
        <v>12.629</v>
      </c>
      <c r="F167" s="2">
        <v>-2.7120000000000002</v>
      </c>
      <c r="G167" s="2">
        <v>0.76329999999999998</v>
      </c>
      <c r="H167" s="2">
        <v>0.80059999999999998</v>
      </c>
      <c r="I167" s="2">
        <v>11.872</v>
      </c>
      <c r="J167" s="2">
        <v>12.662000000000001</v>
      </c>
    </row>
    <row r="168" spans="1:10" x14ac:dyDescent="0.3">
      <c r="A168" s="11">
        <v>103</v>
      </c>
      <c r="B168" s="2" t="s">
        <v>473</v>
      </c>
      <c r="C168" s="2">
        <v>1643870492</v>
      </c>
      <c r="D168" s="2">
        <v>15</v>
      </c>
      <c r="E168" s="2">
        <v>12.518000000000001</v>
      </c>
      <c r="F168" s="2">
        <v>-2.7120000000000002</v>
      </c>
      <c r="G168" s="2">
        <v>0.74419999999999997</v>
      </c>
      <c r="H168" s="2">
        <v>0.78469999999999995</v>
      </c>
      <c r="I168" s="2">
        <v>11.121</v>
      </c>
      <c r="J168" s="2">
        <v>12.551</v>
      </c>
    </row>
    <row r="169" spans="1:10" x14ac:dyDescent="0.3">
      <c r="A169" s="11">
        <v>104</v>
      </c>
      <c r="B169" s="2" t="s">
        <v>472</v>
      </c>
      <c r="C169" s="2">
        <v>1643872292</v>
      </c>
      <c r="D169" s="2">
        <v>15.582000000000001</v>
      </c>
      <c r="E169" s="2">
        <v>12.552</v>
      </c>
      <c r="F169" s="2">
        <v>-0.12</v>
      </c>
      <c r="G169" s="2">
        <v>0.73560000000000003</v>
      </c>
      <c r="H169" s="2">
        <v>0.77839999999999998</v>
      </c>
      <c r="I169" s="2">
        <v>10.994999999999999</v>
      </c>
      <c r="J169" s="2">
        <v>12.553000000000001</v>
      </c>
    </row>
    <row r="170" spans="1:10" x14ac:dyDescent="0.3">
      <c r="A170" s="11">
        <v>105</v>
      </c>
      <c r="B170" s="2" t="s">
        <v>471</v>
      </c>
      <c r="C170" s="2">
        <v>1643874092</v>
      </c>
      <c r="D170" s="2">
        <v>16.077999999999999</v>
      </c>
      <c r="E170" s="2">
        <v>12.547000000000001</v>
      </c>
      <c r="F170" s="2">
        <v>-0.12</v>
      </c>
      <c r="G170" s="2">
        <v>0.7288</v>
      </c>
      <c r="H170" s="2">
        <v>0.77380000000000004</v>
      </c>
      <c r="I170" s="2">
        <v>10.992000000000001</v>
      </c>
      <c r="J170" s="2">
        <v>12.548999999999999</v>
      </c>
    </row>
    <row r="171" spans="1:10" x14ac:dyDescent="0.3">
      <c r="A171" s="11">
        <v>106</v>
      </c>
      <c r="B171" s="2" t="s">
        <v>470</v>
      </c>
      <c r="C171" s="2">
        <v>1643875892</v>
      </c>
      <c r="D171" s="2">
        <v>16.483000000000001</v>
      </c>
      <c r="E171" s="2">
        <v>12.547000000000001</v>
      </c>
      <c r="F171" s="2">
        <v>-0.12</v>
      </c>
      <c r="G171" s="2">
        <v>0.72319999999999995</v>
      </c>
      <c r="H171" s="2">
        <v>0.76880000000000004</v>
      </c>
      <c r="I171" s="2">
        <v>11.035</v>
      </c>
      <c r="J171" s="2">
        <v>12.548999999999999</v>
      </c>
    </row>
    <row r="172" spans="1:10" x14ac:dyDescent="0.3">
      <c r="A172" s="11">
        <v>107</v>
      </c>
      <c r="B172" s="2" t="s">
        <v>469</v>
      </c>
      <c r="C172" s="2">
        <v>1643877692</v>
      </c>
      <c r="D172" s="2">
        <v>16.745000000000001</v>
      </c>
      <c r="E172" s="2">
        <v>12.542999999999999</v>
      </c>
      <c r="F172" s="2">
        <v>-0.12</v>
      </c>
      <c r="G172" s="2">
        <v>0.71940000000000004</v>
      </c>
      <c r="H172" s="2">
        <v>0.76480000000000004</v>
      </c>
      <c r="I172" s="2">
        <v>11.081</v>
      </c>
      <c r="J172" s="2">
        <v>12.544</v>
      </c>
    </row>
    <row r="173" spans="1:10" x14ac:dyDescent="0.3">
      <c r="A173" s="11">
        <v>108</v>
      </c>
      <c r="B173" s="2" t="s">
        <v>468</v>
      </c>
      <c r="C173" s="2">
        <v>1643879492</v>
      </c>
      <c r="D173" s="2">
        <v>16.847000000000001</v>
      </c>
      <c r="E173" s="2">
        <v>12.526</v>
      </c>
      <c r="F173" s="2">
        <v>-0.12</v>
      </c>
      <c r="G173" s="2">
        <v>0.71750000000000003</v>
      </c>
      <c r="H173" s="2">
        <v>0.76259999999999994</v>
      </c>
      <c r="I173" s="2">
        <v>11.092000000000001</v>
      </c>
      <c r="J173" s="2">
        <v>12.526999999999999</v>
      </c>
    </row>
    <row r="174" spans="1:10" x14ac:dyDescent="0.3">
      <c r="A174" s="11">
        <v>109</v>
      </c>
      <c r="B174" s="2" t="s">
        <v>467</v>
      </c>
      <c r="C174" s="2">
        <v>1643881292</v>
      </c>
      <c r="D174" s="2">
        <v>16.87</v>
      </c>
      <c r="E174" s="2">
        <v>12.518000000000001</v>
      </c>
      <c r="F174" s="2">
        <v>-0.12</v>
      </c>
      <c r="G174" s="2">
        <v>0.71660000000000001</v>
      </c>
      <c r="H174" s="2">
        <v>0.76170000000000004</v>
      </c>
      <c r="I174" s="2">
        <v>11.082000000000001</v>
      </c>
      <c r="J174" s="2">
        <v>12.518000000000001</v>
      </c>
    </row>
    <row r="175" spans="1:10" x14ac:dyDescent="0.3">
      <c r="A175" s="11">
        <v>110</v>
      </c>
      <c r="B175" s="2" t="s">
        <v>466</v>
      </c>
      <c r="C175" s="2">
        <v>1643883092</v>
      </c>
      <c r="D175" s="2">
        <v>16.655000000000001</v>
      </c>
      <c r="E175" s="2">
        <v>12.5</v>
      </c>
      <c r="F175" s="2">
        <v>-0.12</v>
      </c>
      <c r="G175" s="2">
        <v>0.71879999999999999</v>
      </c>
      <c r="H175" s="2">
        <v>0.76429999999999998</v>
      </c>
      <c r="I175" s="2">
        <v>10.997999999999999</v>
      </c>
      <c r="J175" s="2">
        <v>12.502000000000001</v>
      </c>
    </row>
    <row r="176" spans="1:10" x14ac:dyDescent="0.3">
      <c r="A176" s="11">
        <v>111</v>
      </c>
      <c r="B176" s="2" t="s">
        <v>465</v>
      </c>
      <c r="C176" s="2">
        <v>1643884892</v>
      </c>
      <c r="D176" s="2">
        <v>16.315000000000001</v>
      </c>
      <c r="E176" s="2">
        <v>12.496</v>
      </c>
      <c r="F176" s="2">
        <v>-0.12</v>
      </c>
      <c r="G176" s="2">
        <v>0.72250000000000003</v>
      </c>
      <c r="H176" s="2">
        <v>0.76819999999999999</v>
      </c>
      <c r="I176" s="2">
        <v>10.896000000000001</v>
      </c>
      <c r="J176" s="2">
        <v>12.497999999999999</v>
      </c>
    </row>
    <row r="177" spans="1:13" x14ac:dyDescent="0.3">
      <c r="A177" s="11">
        <v>112</v>
      </c>
      <c r="B177" s="2" t="s">
        <v>464</v>
      </c>
      <c r="C177" s="2">
        <v>1643886692</v>
      </c>
      <c r="D177" s="2">
        <v>15.891999999999999</v>
      </c>
      <c r="E177" s="2">
        <v>12.487</v>
      </c>
      <c r="F177" s="2">
        <v>-0.12</v>
      </c>
      <c r="G177" s="2">
        <v>0.72719999999999996</v>
      </c>
      <c r="H177" s="2">
        <v>0.77239999999999998</v>
      </c>
      <c r="I177" s="2">
        <v>10.811</v>
      </c>
      <c r="J177" s="2">
        <v>12.488</v>
      </c>
    </row>
    <row r="178" spans="1:13" x14ac:dyDescent="0.3">
      <c r="A178" s="11">
        <v>113</v>
      </c>
      <c r="B178" s="2" t="s">
        <v>463</v>
      </c>
      <c r="C178" s="2">
        <v>1643888493</v>
      </c>
      <c r="D178" s="2">
        <v>15.413</v>
      </c>
      <c r="E178" s="2">
        <v>12.259</v>
      </c>
      <c r="F178" s="2">
        <v>-2.835</v>
      </c>
      <c r="G178" s="2">
        <v>0.72589999999999999</v>
      </c>
      <c r="H178" s="2">
        <v>0.76919999999999999</v>
      </c>
      <c r="I178" s="2">
        <v>10.443</v>
      </c>
      <c r="J178" s="2">
        <v>12.292999999999999</v>
      </c>
    </row>
    <row r="179" spans="1:13" x14ac:dyDescent="0.3">
      <c r="A179" s="11">
        <v>114</v>
      </c>
      <c r="B179" s="2" t="s">
        <v>462</v>
      </c>
      <c r="C179" s="2">
        <v>1643890293</v>
      </c>
      <c r="D179" s="2">
        <v>14.984999999999999</v>
      </c>
      <c r="E179" s="2">
        <v>11.962</v>
      </c>
      <c r="F179" s="2">
        <v>-2.65</v>
      </c>
      <c r="G179" s="2">
        <v>0.71879999999999999</v>
      </c>
      <c r="H179" s="2">
        <v>0.76239999999999997</v>
      </c>
      <c r="I179" s="2">
        <v>9.7989999999999995</v>
      </c>
      <c r="J179" s="2">
        <v>11.994</v>
      </c>
    </row>
    <row r="180" spans="1:13" x14ac:dyDescent="0.3">
      <c r="A180" s="11" t="s">
        <v>193</v>
      </c>
      <c r="B180" s="2" t="s">
        <v>194</v>
      </c>
      <c r="C180" s="2" t="s">
        <v>195</v>
      </c>
      <c r="D180" s="2" t="s">
        <v>196</v>
      </c>
      <c r="E180" s="2" t="s">
        <v>197</v>
      </c>
      <c r="F180" s="2" t="s">
        <v>198</v>
      </c>
      <c r="G180" s="2" t="s">
        <v>199</v>
      </c>
      <c r="H180" s="2" t="s">
        <v>200</v>
      </c>
      <c r="I180" s="2" t="s">
        <v>201</v>
      </c>
      <c r="J180" s="2" t="s">
        <v>202</v>
      </c>
    </row>
    <row r="181" spans="1:13" x14ac:dyDescent="0.3">
      <c r="A181" s="11" t="s">
        <v>203</v>
      </c>
    </row>
    <row r="182" spans="1:13" x14ac:dyDescent="0.3">
      <c r="A182" s="11" t="s">
        <v>204</v>
      </c>
    </row>
    <row r="183" spans="1:13" x14ac:dyDescent="0.3">
      <c r="A183" s="11" t="s">
        <v>205</v>
      </c>
    </row>
    <row r="184" spans="1:13" x14ac:dyDescent="0.3">
      <c r="A184" s="11" t="s">
        <v>206</v>
      </c>
      <c r="B184" s="2" t="s">
        <v>207</v>
      </c>
      <c r="C184" s="2" t="s">
        <v>438</v>
      </c>
      <c r="D184" s="2">
        <v>4</v>
      </c>
      <c r="E184" s="2" t="s">
        <v>209</v>
      </c>
    </row>
    <row r="185" spans="1:13" x14ac:dyDescent="0.3">
      <c r="A185" s="11" t="s">
        <v>210</v>
      </c>
      <c r="B185" s="2" t="s">
        <v>211</v>
      </c>
      <c r="C185" s="2" t="s">
        <v>212</v>
      </c>
      <c r="D185" s="2" t="s">
        <v>213</v>
      </c>
      <c r="E185" s="2" t="s">
        <v>214</v>
      </c>
      <c r="F185" s="2" t="s">
        <v>215</v>
      </c>
      <c r="G185" s="2" t="s">
        <v>216</v>
      </c>
      <c r="H185" s="2">
        <v>1.6000000000000001E-3</v>
      </c>
      <c r="I185" s="2">
        <v>0.2</v>
      </c>
      <c r="J185" s="2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s="11" t="s">
        <v>437</v>
      </c>
      <c r="B186" s="2" t="s">
        <v>219</v>
      </c>
    </row>
    <row r="187" spans="1:13" x14ac:dyDescent="0.3">
      <c r="A187" s="11" t="s">
        <v>436</v>
      </c>
      <c r="B187" s="2" t="s">
        <v>221</v>
      </c>
    </row>
    <row r="188" spans="1:13" x14ac:dyDescent="0.3">
      <c r="A188" s="11" t="s">
        <v>461</v>
      </c>
      <c r="B188" s="2" t="s">
        <v>223</v>
      </c>
      <c r="C188" s="2" t="s">
        <v>27</v>
      </c>
    </row>
    <row r="189" spans="1:13" x14ac:dyDescent="0.3">
      <c r="A189" s="11" t="s">
        <v>460</v>
      </c>
      <c r="B189" s="2" t="s">
        <v>27</v>
      </c>
    </row>
    <row r="190" spans="1:13" x14ac:dyDescent="0.3">
      <c r="A190" s="11" t="s">
        <v>459</v>
      </c>
      <c r="B190" s="2" t="s">
        <v>27</v>
      </c>
    </row>
    <row r="191" spans="1:13" x14ac:dyDescent="0.3">
      <c r="A191" s="11" t="s">
        <v>433</v>
      </c>
      <c r="B191" s="2" t="s">
        <v>27</v>
      </c>
    </row>
    <row r="192" spans="1:13" x14ac:dyDescent="0.3">
      <c r="A192" s="11" t="s">
        <v>458</v>
      </c>
      <c r="B192" s="2" t="s">
        <v>27</v>
      </c>
    </row>
    <row r="193" spans="1:3" x14ac:dyDescent="0.3">
      <c r="A193" s="11" t="s">
        <v>432</v>
      </c>
      <c r="B193" s="2" t="s">
        <v>27</v>
      </c>
    </row>
    <row r="194" spans="1:3" x14ac:dyDescent="0.3">
      <c r="A194" s="11" t="s">
        <v>229</v>
      </c>
      <c r="B194" s="2" t="s">
        <v>230</v>
      </c>
    </row>
    <row r="195" spans="1:3" x14ac:dyDescent="0.3">
      <c r="A195" s="11" t="s">
        <v>457</v>
      </c>
      <c r="B195" s="2" t="s">
        <v>230</v>
      </c>
    </row>
    <row r="196" spans="1:3" x14ac:dyDescent="0.3">
      <c r="A196" s="11" t="s">
        <v>232</v>
      </c>
      <c r="B196" s="2" t="s">
        <v>233</v>
      </c>
    </row>
    <row r="197" spans="1:3" x14ac:dyDescent="0.3">
      <c r="A197" s="11" t="s">
        <v>456</v>
      </c>
      <c r="B197" s="2" t="s">
        <v>233</v>
      </c>
    </row>
    <row r="198" spans="1:3" x14ac:dyDescent="0.3">
      <c r="A198" s="11" t="s">
        <v>455</v>
      </c>
    </row>
    <row r="199" spans="1:3" x14ac:dyDescent="0.3">
      <c r="A199" s="11" t="s">
        <v>454</v>
      </c>
    </row>
    <row r="200" spans="1:3" x14ac:dyDescent="0.3">
      <c r="A200" s="11" t="s">
        <v>453</v>
      </c>
      <c r="B200" s="2" t="s">
        <v>238</v>
      </c>
    </row>
    <row r="201" spans="1:3" x14ac:dyDescent="0.3">
      <c r="A201" s="11" t="s">
        <v>452</v>
      </c>
      <c r="B201" s="2" t="s">
        <v>238</v>
      </c>
    </row>
    <row r="202" spans="1:3" x14ac:dyDescent="0.3">
      <c r="A202" s="11" t="s">
        <v>240</v>
      </c>
    </row>
    <row r="203" spans="1:3" x14ac:dyDescent="0.3">
      <c r="A203" s="11" t="s">
        <v>241</v>
      </c>
      <c r="B203" s="2" t="s">
        <v>27</v>
      </c>
    </row>
    <row r="204" spans="1:3" x14ac:dyDescent="0.3">
      <c r="A204" s="11" t="s">
        <v>242</v>
      </c>
      <c r="B204" s="2" t="s">
        <v>243</v>
      </c>
    </row>
    <row r="205" spans="1:3" x14ac:dyDescent="0.3">
      <c r="A205" s="11" t="s">
        <v>244</v>
      </c>
    </row>
    <row r="206" spans="1:3" x14ac:dyDescent="0.3">
      <c r="A206" s="11" t="s">
        <v>245</v>
      </c>
      <c r="B206" s="2" t="s">
        <v>246</v>
      </c>
      <c r="C206" s="2" t="s">
        <v>230</v>
      </c>
    </row>
    <row r="207" spans="1:3" x14ac:dyDescent="0.3">
      <c r="A207" s="11" t="s">
        <v>247</v>
      </c>
      <c r="B207" s="2" t="s">
        <v>248</v>
      </c>
      <c r="C207" s="2" t="s">
        <v>230</v>
      </c>
    </row>
    <row r="208" spans="1:3" x14ac:dyDescent="0.3">
      <c r="A208" s="11" t="s">
        <v>451</v>
      </c>
      <c r="B208" s="2" t="s">
        <v>230</v>
      </c>
    </row>
    <row r="209" spans="1:2" x14ac:dyDescent="0.3">
      <c r="A209" s="11" t="s">
        <v>450</v>
      </c>
      <c r="B209" s="2" t="s">
        <v>230</v>
      </c>
    </row>
    <row r="210" spans="1:2" x14ac:dyDescent="0.3">
      <c r="A210" s="11" t="s">
        <v>449</v>
      </c>
      <c r="B210" s="2" t="s">
        <v>230</v>
      </c>
    </row>
    <row r="211" spans="1:2" x14ac:dyDescent="0.3">
      <c r="A211" s="11" t="s">
        <v>448</v>
      </c>
    </row>
    <row r="212" spans="1:2" x14ac:dyDescent="0.3">
      <c r="A212" s="11" t="s">
        <v>447</v>
      </c>
    </row>
    <row r="213" spans="1:2" x14ac:dyDescent="0.3">
      <c r="A213" s="11" t="s">
        <v>254</v>
      </c>
      <c r="B213" s="2" t="s">
        <v>255</v>
      </c>
    </row>
    <row r="214" spans="1:2" x14ac:dyDescent="0.3">
      <c r="A214" s="11" t="s">
        <v>256</v>
      </c>
      <c r="B214" s="2" t="s">
        <v>257</v>
      </c>
    </row>
    <row r="215" spans="1:2" x14ac:dyDescent="0.3">
      <c r="A215" s="11" t="s">
        <v>424</v>
      </c>
      <c r="B215" s="2" t="s">
        <v>257</v>
      </c>
    </row>
    <row r="216" spans="1:2" x14ac:dyDescent="0.3">
      <c r="A216" s="11" t="s">
        <v>259</v>
      </c>
      <c r="B216" s="2" t="s">
        <v>260</v>
      </c>
    </row>
    <row r="217" spans="1:2" x14ac:dyDescent="0.3">
      <c r="A217" s="11" t="s">
        <v>261</v>
      </c>
      <c r="B217" s="2" t="s">
        <v>262</v>
      </c>
    </row>
    <row r="218" spans="1:2" x14ac:dyDescent="0.3">
      <c r="A218" s="11" t="s">
        <v>423</v>
      </c>
    </row>
    <row r="219" spans="1:2" x14ac:dyDescent="0.3">
      <c r="A219" s="11" t="s">
        <v>264</v>
      </c>
    </row>
    <row r="220" spans="1:2" x14ac:dyDescent="0.3">
      <c r="A220" s="11" t="s">
        <v>265</v>
      </c>
      <c r="B220" s="2">
        <v>0</v>
      </c>
    </row>
    <row r="221" spans="1:2" x14ac:dyDescent="0.3">
      <c r="A221" s="11">
        <v>0</v>
      </c>
      <c r="B221" s="2" t="s">
        <v>266</v>
      </c>
    </row>
    <row r="222" spans="1:2" x14ac:dyDescent="0.3">
      <c r="A222" s="11" t="s">
        <v>422</v>
      </c>
      <c r="B222" s="2" t="s">
        <v>421</v>
      </c>
    </row>
    <row r="223" spans="1:2" x14ac:dyDescent="0.3">
      <c r="A223" s="11" t="s">
        <v>269</v>
      </c>
      <c r="B223" s="2">
        <v>0</v>
      </c>
    </row>
    <row r="224" spans="1:2" x14ac:dyDescent="0.3">
      <c r="A224" s="11">
        <v>9.2999999999999997E-5</v>
      </c>
      <c r="B224" s="2" t="s">
        <v>270</v>
      </c>
    </row>
    <row r="225" spans="1:4" x14ac:dyDescent="0.3">
      <c r="A225" s="11" t="s">
        <v>420</v>
      </c>
      <c r="B225" s="2" t="s">
        <v>446</v>
      </c>
    </row>
    <row r="226" spans="1:4" x14ac:dyDescent="0.3">
      <c r="A226" s="11" t="s">
        <v>273</v>
      </c>
      <c r="B226" s="2" t="s">
        <v>274</v>
      </c>
    </row>
    <row r="227" spans="1:4" x14ac:dyDescent="0.3">
      <c r="A227" s="11" t="s">
        <v>275</v>
      </c>
      <c r="B227" s="2" t="s">
        <v>276</v>
      </c>
    </row>
    <row r="228" spans="1:4" x14ac:dyDescent="0.3">
      <c r="A228" s="11" t="s">
        <v>277</v>
      </c>
      <c r="B228" s="2" t="s">
        <v>418</v>
      </c>
    </row>
    <row r="229" spans="1:4" x14ac:dyDescent="0.3">
      <c r="A229" s="11" t="s">
        <v>278</v>
      </c>
    </row>
    <row r="230" spans="1:4" x14ac:dyDescent="0.3">
      <c r="A230" s="11" t="s">
        <v>279</v>
      </c>
    </row>
    <row r="231" spans="1:4" x14ac:dyDescent="0.3">
      <c r="A231" s="11" t="s">
        <v>445</v>
      </c>
      <c r="B231" s="2" t="s">
        <v>281</v>
      </c>
      <c r="C231" s="2" t="s">
        <v>282</v>
      </c>
      <c r="D231" s="2" t="s">
        <v>27</v>
      </c>
    </row>
    <row r="232" spans="1:4" x14ac:dyDescent="0.3">
      <c r="A232" s="11" t="s">
        <v>283</v>
      </c>
    </row>
    <row r="233" spans="1:4" x14ac:dyDescent="0.3">
      <c r="A233" s="11" t="s">
        <v>284</v>
      </c>
    </row>
    <row r="234" spans="1:4" x14ac:dyDescent="0.3">
      <c r="A234" s="11" t="s">
        <v>444</v>
      </c>
    </row>
    <row r="235" spans="1:4" x14ac:dyDescent="0.3">
      <c r="A235" s="11" t="s">
        <v>286</v>
      </c>
    </row>
    <row r="236" spans="1:4" x14ac:dyDescent="0.3">
      <c r="A236" s="11" t="s">
        <v>443</v>
      </c>
    </row>
    <row r="237" spans="1:4" x14ac:dyDescent="0.3">
      <c r="A237" s="11" t="s">
        <v>442</v>
      </c>
    </row>
    <row r="238" spans="1:4" x14ac:dyDescent="0.3">
      <c r="A238" s="11" t="s">
        <v>289</v>
      </c>
      <c r="B238" s="2" t="s">
        <v>27</v>
      </c>
    </row>
    <row r="239" spans="1:4" x14ac:dyDescent="0.3">
      <c r="A239" s="11" t="s">
        <v>441</v>
      </c>
    </row>
    <row r="240" spans="1:4" x14ac:dyDescent="0.3">
      <c r="A240" s="11" t="s">
        <v>440</v>
      </c>
    </row>
    <row r="241" spans="1:13" x14ac:dyDescent="0.3">
      <c r="A241" s="11" t="s">
        <v>439</v>
      </c>
    </row>
    <row r="243" spans="1:13" x14ac:dyDescent="0.3">
      <c r="A243" s="11" t="s">
        <v>293</v>
      </c>
    </row>
    <row r="244" spans="1:13" x14ac:dyDescent="0.3">
      <c r="A244" s="11" t="s">
        <v>294</v>
      </c>
    </row>
    <row r="245" spans="1:13" x14ac:dyDescent="0.3">
      <c r="A245" s="11" t="s">
        <v>293</v>
      </c>
    </row>
    <row r="246" spans="1:13" x14ac:dyDescent="0.3">
      <c r="A246" s="11" t="s">
        <v>295</v>
      </c>
    </row>
    <row r="247" spans="1:13" x14ac:dyDescent="0.3">
      <c r="A247" s="11" t="s">
        <v>206</v>
      </c>
      <c r="B247" s="2" t="s">
        <v>207</v>
      </c>
      <c r="C247" s="2" t="s">
        <v>438</v>
      </c>
      <c r="D247" s="2">
        <v>4</v>
      </c>
      <c r="E247" s="2" t="s">
        <v>209</v>
      </c>
    </row>
    <row r="248" spans="1:13" x14ac:dyDescent="0.3">
      <c r="A248" s="11" t="s">
        <v>210</v>
      </c>
      <c r="B248" s="2" t="s">
        <v>211</v>
      </c>
      <c r="C248" s="2" t="s">
        <v>212</v>
      </c>
      <c r="D248" s="2" t="s">
        <v>213</v>
      </c>
      <c r="E248" s="2" t="s">
        <v>214</v>
      </c>
      <c r="F248" s="2" t="s">
        <v>215</v>
      </c>
      <c r="G248" s="2" t="s">
        <v>216</v>
      </c>
      <c r="H248" s="2">
        <v>1.6000000000000001E-3</v>
      </c>
      <c r="I248" s="2">
        <v>0.2</v>
      </c>
      <c r="J248" s="2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s="11" t="s">
        <v>437</v>
      </c>
      <c r="B249" s="2" t="s">
        <v>219</v>
      </c>
    </row>
    <row r="250" spans="1:13" x14ac:dyDescent="0.3">
      <c r="A250" s="11" t="s">
        <v>436</v>
      </c>
      <c r="B250" s="2" t="s">
        <v>221</v>
      </c>
    </row>
    <row r="251" spans="1:13" x14ac:dyDescent="0.3">
      <c r="A251" s="11" t="s">
        <v>435</v>
      </c>
      <c r="B251" s="2" t="s">
        <v>223</v>
      </c>
      <c r="C251" s="2" t="s">
        <v>27</v>
      </c>
    </row>
    <row r="252" spans="1:13" x14ac:dyDescent="0.3">
      <c r="A252" s="11" t="s">
        <v>434</v>
      </c>
      <c r="B252" s="2" t="s">
        <v>27</v>
      </c>
    </row>
    <row r="253" spans="1:13" x14ac:dyDescent="0.3">
      <c r="A253" s="11" t="s">
        <v>299</v>
      </c>
      <c r="B253" s="2" t="s">
        <v>27</v>
      </c>
    </row>
    <row r="254" spans="1:13" x14ac:dyDescent="0.3">
      <c r="A254" s="11" t="s">
        <v>433</v>
      </c>
      <c r="B254" s="2" t="s">
        <v>27</v>
      </c>
    </row>
    <row r="255" spans="1:13" x14ac:dyDescent="0.3">
      <c r="A255" s="11" t="s">
        <v>300</v>
      </c>
      <c r="B255" s="2" t="s">
        <v>27</v>
      </c>
    </row>
    <row r="256" spans="1:13" x14ac:dyDescent="0.3">
      <c r="A256" s="11" t="s">
        <v>432</v>
      </c>
      <c r="B256" s="2" t="s">
        <v>27</v>
      </c>
    </row>
    <row r="257" spans="1:6" x14ac:dyDescent="0.3">
      <c r="A257" s="11" t="s">
        <v>431</v>
      </c>
      <c r="B257" s="2" t="s">
        <v>230</v>
      </c>
    </row>
    <row r="258" spans="1:6" x14ac:dyDescent="0.3">
      <c r="A258" s="11" t="s">
        <v>302</v>
      </c>
      <c r="B258" s="2" t="s">
        <v>230</v>
      </c>
    </row>
    <row r="259" spans="1:6" x14ac:dyDescent="0.3">
      <c r="A259" s="11" t="s">
        <v>303</v>
      </c>
      <c r="B259" s="2" t="s">
        <v>233</v>
      </c>
    </row>
    <row r="260" spans="1:6" x14ac:dyDescent="0.3">
      <c r="A260" s="11" t="s">
        <v>304</v>
      </c>
      <c r="B260" s="2" t="s">
        <v>233</v>
      </c>
    </row>
    <row r="261" spans="1:6" x14ac:dyDescent="0.3">
      <c r="A261" s="11" t="s">
        <v>305</v>
      </c>
    </row>
    <row r="262" spans="1:6" x14ac:dyDescent="0.3">
      <c r="A262" s="11" t="s">
        <v>306</v>
      </c>
    </row>
    <row r="263" spans="1:6" x14ac:dyDescent="0.3">
      <c r="A263" s="11" t="s">
        <v>307</v>
      </c>
      <c r="B263" s="2" t="s">
        <v>238</v>
      </c>
    </row>
    <row r="264" spans="1:6" x14ac:dyDescent="0.3">
      <c r="A264" s="11" t="s">
        <v>308</v>
      </c>
      <c r="B264" s="2" t="s">
        <v>238</v>
      </c>
    </row>
    <row r="265" spans="1:6" x14ac:dyDescent="0.3">
      <c r="A265" s="11" t="s">
        <v>240</v>
      </c>
    </row>
    <row r="266" spans="1:6" x14ac:dyDescent="0.3">
      <c r="A266" s="11" t="s">
        <v>241</v>
      </c>
      <c r="B266" s="2" t="s">
        <v>27</v>
      </c>
    </row>
    <row r="267" spans="1:6" x14ac:dyDescent="0.3">
      <c r="A267" s="11" t="s">
        <v>309</v>
      </c>
      <c r="B267" s="2" t="s">
        <v>243</v>
      </c>
    </row>
    <row r="268" spans="1:6" x14ac:dyDescent="0.3">
      <c r="A268" s="11" t="s">
        <v>310</v>
      </c>
      <c r="B268" s="2" t="s">
        <v>311</v>
      </c>
      <c r="C268" s="2" t="s">
        <v>312</v>
      </c>
      <c r="D268" s="2" t="s">
        <v>200</v>
      </c>
      <c r="E268" s="2" t="s">
        <v>313</v>
      </c>
      <c r="F268" s="2" t="s">
        <v>314</v>
      </c>
    </row>
    <row r="269" spans="1:6" x14ac:dyDescent="0.3">
      <c r="A269" s="11" t="s">
        <v>430</v>
      </c>
      <c r="B269" s="2" t="s">
        <v>221</v>
      </c>
    </row>
    <row r="270" spans="1:6" x14ac:dyDescent="0.3">
      <c r="A270" s="11" t="s">
        <v>316</v>
      </c>
      <c r="B270" s="2" t="s">
        <v>221</v>
      </c>
    </row>
    <row r="271" spans="1:6" x14ac:dyDescent="0.3">
      <c r="A271" s="11" t="s">
        <v>317</v>
      </c>
      <c r="B271" s="2" t="s">
        <v>318</v>
      </c>
    </row>
    <row r="272" spans="1:6" x14ac:dyDescent="0.3">
      <c r="A272" s="11" t="s">
        <v>319</v>
      </c>
      <c r="B272" s="2" t="s">
        <v>318</v>
      </c>
    </row>
    <row r="273" spans="1:3" x14ac:dyDescent="0.3">
      <c r="A273" s="11" t="s">
        <v>320</v>
      </c>
      <c r="B273" s="2" t="s">
        <v>321</v>
      </c>
    </row>
    <row r="274" spans="1:3" x14ac:dyDescent="0.3">
      <c r="A274" s="11" t="s">
        <v>322</v>
      </c>
      <c r="B274" s="2" t="s">
        <v>323</v>
      </c>
    </row>
    <row r="275" spans="1:3" x14ac:dyDescent="0.3">
      <c r="A275" s="11" t="s">
        <v>324</v>
      </c>
    </row>
    <row r="276" spans="1:3" x14ac:dyDescent="0.3">
      <c r="A276" s="11" t="s">
        <v>325</v>
      </c>
    </row>
    <row r="277" spans="1:3" x14ac:dyDescent="0.3">
      <c r="A277" s="11" t="s">
        <v>245</v>
      </c>
      <c r="B277" s="2" t="s">
        <v>246</v>
      </c>
      <c r="C277" s="2" t="s">
        <v>230</v>
      </c>
    </row>
    <row r="278" spans="1:3" x14ac:dyDescent="0.3">
      <c r="A278" s="11" t="s">
        <v>326</v>
      </c>
      <c r="B278" s="2" t="s">
        <v>248</v>
      </c>
      <c r="C278" s="2" t="s">
        <v>230</v>
      </c>
    </row>
    <row r="279" spans="1:3" x14ac:dyDescent="0.3">
      <c r="A279" s="11" t="s">
        <v>429</v>
      </c>
      <c r="B279" s="2" t="s">
        <v>230</v>
      </c>
    </row>
    <row r="280" spans="1:3" x14ac:dyDescent="0.3">
      <c r="A280" s="11" t="s">
        <v>428</v>
      </c>
      <c r="B280" s="2" t="s">
        <v>230</v>
      </c>
    </row>
    <row r="281" spans="1:3" x14ac:dyDescent="0.3">
      <c r="A281" s="11" t="s">
        <v>427</v>
      </c>
      <c r="B281" s="2" t="s">
        <v>230</v>
      </c>
    </row>
    <row r="282" spans="1:3" x14ac:dyDescent="0.3">
      <c r="A282" s="11" t="s">
        <v>426</v>
      </c>
    </row>
    <row r="283" spans="1:3" x14ac:dyDescent="0.3">
      <c r="A283" s="11" t="s">
        <v>425</v>
      </c>
    </row>
    <row r="284" spans="1:3" x14ac:dyDescent="0.3">
      <c r="A284" s="11" t="s">
        <v>254</v>
      </c>
      <c r="B284" s="2" t="s">
        <v>255</v>
      </c>
    </row>
    <row r="285" spans="1:3" x14ac:dyDescent="0.3">
      <c r="A285" s="11" t="s">
        <v>256</v>
      </c>
      <c r="B285" s="2" t="s">
        <v>257</v>
      </c>
    </row>
    <row r="286" spans="1:3" x14ac:dyDescent="0.3">
      <c r="A286" s="11" t="s">
        <v>424</v>
      </c>
      <c r="B286" s="2" t="s">
        <v>257</v>
      </c>
    </row>
    <row r="287" spans="1:3" x14ac:dyDescent="0.3">
      <c r="A287" s="11" t="s">
        <v>259</v>
      </c>
      <c r="B287" s="2" t="s">
        <v>260</v>
      </c>
    </row>
    <row r="288" spans="1:3" x14ac:dyDescent="0.3">
      <c r="A288" s="11" t="s">
        <v>261</v>
      </c>
      <c r="B288" s="2" t="s">
        <v>262</v>
      </c>
    </row>
    <row r="289" spans="1:8" x14ac:dyDescent="0.3">
      <c r="A289" s="11" t="s">
        <v>423</v>
      </c>
    </row>
    <row r="290" spans="1:8" x14ac:dyDescent="0.3">
      <c r="A290" s="11" t="s">
        <v>332</v>
      </c>
    </row>
    <row r="291" spans="1:8" x14ac:dyDescent="0.3">
      <c r="A291" s="11" t="s">
        <v>265</v>
      </c>
      <c r="B291" s="2">
        <v>0</v>
      </c>
    </row>
    <row r="292" spans="1:8" x14ac:dyDescent="0.3">
      <c r="A292" s="11">
        <v>0</v>
      </c>
      <c r="B292" s="2" t="s">
        <v>266</v>
      </c>
    </row>
    <row r="293" spans="1:8" x14ac:dyDescent="0.3">
      <c r="A293" s="11" t="s">
        <v>422</v>
      </c>
      <c r="B293" s="2" t="s">
        <v>421</v>
      </c>
    </row>
    <row r="294" spans="1:8" x14ac:dyDescent="0.3">
      <c r="A294" s="11" t="s">
        <v>269</v>
      </c>
      <c r="B294" s="2">
        <v>0</v>
      </c>
    </row>
    <row r="295" spans="1:8" x14ac:dyDescent="0.3">
      <c r="A295" s="11">
        <v>9.2999999999999997E-5</v>
      </c>
      <c r="B295" s="2" t="s">
        <v>270</v>
      </c>
    </row>
    <row r="296" spans="1:8" x14ac:dyDescent="0.3">
      <c r="A296" s="11" t="s">
        <v>420</v>
      </c>
      <c r="B296" s="2" t="s">
        <v>419</v>
      </c>
    </row>
    <row r="297" spans="1:8" x14ac:dyDescent="0.3">
      <c r="A297" s="11" t="s">
        <v>334</v>
      </c>
      <c r="B297" s="2" t="s">
        <v>276</v>
      </c>
    </row>
    <row r="298" spans="1:8" x14ac:dyDescent="0.3">
      <c r="A298" s="11" t="s">
        <v>335</v>
      </c>
      <c r="B298" s="2" t="s">
        <v>276</v>
      </c>
    </row>
    <row r="299" spans="1:8" x14ac:dyDescent="0.3">
      <c r="A299" s="11" t="s">
        <v>277</v>
      </c>
      <c r="B299" s="2" t="s">
        <v>418</v>
      </c>
    </row>
    <row r="301" spans="1:8" x14ac:dyDescent="0.3">
      <c r="A301" s="11" t="s">
        <v>336</v>
      </c>
    </row>
    <row r="302" spans="1:8" x14ac:dyDescent="0.3">
      <c r="A302" s="11" t="s">
        <v>337</v>
      </c>
      <c r="B302" s="2" t="s">
        <v>417</v>
      </c>
      <c r="C302" s="2" t="s">
        <v>416</v>
      </c>
      <c r="D302" s="2" t="s">
        <v>415</v>
      </c>
      <c r="E302" s="2" t="s">
        <v>414</v>
      </c>
      <c r="F302" s="2" t="s">
        <v>342</v>
      </c>
    </row>
    <row r="303" spans="1:8" x14ac:dyDescent="0.3">
      <c r="A303" s="11" t="s">
        <v>343</v>
      </c>
      <c r="B303" s="2" t="s">
        <v>344</v>
      </c>
      <c r="C303" s="2" t="s">
        <v>345</v>
      </c>
      <c r="D303" s="2" t="s">
        <v>346</v>
      </c>
      <c r="E303" s="2" t="s">
        <v>342</v>
      </c>
    </row>
    <row r="304" spans="1:8" x14ac:dyDescent="0.3">
      <c r="A304" s="11" t="s">
        <v>347</v>
      </c>
      <c r="B304" s="2" t="s">
        <v>348</v>
      </c>
      <c r="C304" s="2" t="s">
        <v>349</v>
      </c>
      <c r="D304" s="2" t="s">
        <v>350</v>
      </c>
      <c r="E304" s="2" t="s">
        <v>351</v>
      </c>
      <c r="F304" s="2" t="s">
        <v>352</v>
      </c>
      <c r="G304" s="2" t="s">
        <v>353</v>
      </c>
      <c r="H304" s="2" t="s">
        <v>342</v>
      </c>
    </row>
    <row r="305" spans="1:7" x14ac:dyDescent="0.3">
      <c r="A305" s="11" t="s">
        <v>354</v>
      </c>
      <c r="B305" s="2" t="s">
        <v>355</v>
      </c>
      <c r="C305" s="2" t="s">
        <v>356</v>
      </c>
    </row>
    <row r="306" spans="1:7" x14ac:dyDescent="0.3">
      <c r="A306" s="11" t="s">
        <v>357</v>
      </c>
      <c r="B306" s="2" t="s">
        <v>358</v>
      </c>
      <c r="C306" s="2" t="s">
        <v>359</v>
      </c>
      <c r="D306" s="2" t="s">
        <v>360</v>
      </c>
      <c r="E306" s="2" t="s">
        <v>361</v>
      </c>
      <c r="F306" s="2" t="s">
        <v>362</v>
      </c>
      <c r="G306" s="2" t="s">
        <v>363</v>
      </c>
    </row>
    <row r="308" spans="1:7" x14ac:dyDescent="0.3">
      <c r="A308" s="11" t="s">
        <v>413</v>
      </c>
    </row>
    <row r="309" spans="1:7" x14ac:dyDescent="0.3">
      <c r="A309" s="11" t="s">
        <v>412</v>
      </c>
    </row>
    <row r="310" spans="1:7" x14ac:dyDescent="0.3">
      <c r="A310" s="11" t="s">
        <v>411</v>
      </c>
    </row>
    <row r="311" spans="1:7" x14ac:dyDescent="0.3">
      <c r="A311" s="11" t="s">
        <v>410</v>
      </c>
    </row>
    <row r="312" spans="1:7" x14ac:dyDescent="0.3">
      <c r="A312" s="11" t="s">
        <v>409</v>
      </c>
    </row>
    <row r="313" spans="1:7" x14ac:dyDescent="0.3">
      <c r="A313" s="11" t="s">
        <v>408</v>
      </c>
    </row>
    <row r="314" spans="1:7" x14ac:dyDescent="0.3">
      <c r="A314" s="11" t="s">
        <v>407</v>
      </c>
    </row>
    <row r="315" spans="1:7" x14ac:dyDescent="0.3">
      <c r="A315" s="11" t="s">
        <v>406</v>
      </c>
    </row>
    <row r="316" spans="1:7" x14ac:dyDescent="0.3">
      <c r="A316" s="11" t="s">
        <v>373</v>
      </c>
    </row>
    <row r="317" spans="1:7" x14ac:dyDescent="0.3">
      <c r="A317" s="11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opLeftCell="A157" workbookViewId="0">
      <selection activeCell="A166" sqref="A166:J179"/>
    </sheetView>
  </sheetViews>
  <sheetFormatPr defaultRowHeight="14.4" x14ac:dyDescent="0.3"/>
  <cols>
    <col min="2" max="2" width="30.66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562</v>
      </c>
      <c r="C65">
        <v>1643570017</v>
      </c>
      <c r="D65">
        <v>-5.4420000000000002</v>
      </c>
      <c r="E65">
        <v>6.6130000000000004</v>
      </c>
      <c r="F65">
        <v>2E-3</v>
      </c>
      <c r="G65">
        <v>0.92130000000000001</v>
      </c>
      <c r="H65">
        <v>0</v>
      </c>
      <c r="I65">
        <v>13.141999999999999</v>
      </c>
      <c r="J65">
        <v>6.6130000000000004</v>
      </c>
    </row>
    <row r="66" spans="1:10" x14ac:dyDescent="0.3">
      <c r="A66">
        <v>1</v>
      </c>
      <c r="B66" t="s">
        <v>561</v>
      </c>
      <c r="C66">
        <v>1643570951</v>
      </c>
      <c r="D66">
        <v>-5.3220000000000001</v>
      </c>
      <c r="E66">
        <v>6.4109999999999996</v>
      </c>
      <c r="F66">
        <v>-0.12</v>
      </c>
      <c r="G66">
        <v>0.91990000000000005</v>
      </c>
      <c r="H66">
        <v>0</v>
      </c>
      <c r="I66">
        <v>13.138999999999999</v>
      </c>
      <c r="J66">
        <v>6.4119999999999999</v>
      </c>
    </row>
    <row r="67" spans="1:10" x14ac:dyDescent="0.3">
      <c r="A67">
        <v>2</v>
      </c>
      <c r="B67" t="s">
        <v>560</v>
      </c>
      <c r="C67">
        <v>1643571913</v>
      </c>
      <c r="D67">
        <v>-5.1920000000000002</v>
      </c>
      <c r="E67">
        <v>6.1829999999999998</v>
      </c>
      <c r="F67">
        <v>2E-3</v>
      </c>
      <c r="G67">
        <v>0.91859999999999997</v>
      </c>
      <c r="H67">
        <v>0</v>
      </c>
      <c r="I67">
        <v>13.137</v>
      </c>
      <c r="J67">
        <v>6.1829999999999998</v>
      </c>
    </row>
    <row r="68" spans="1:10" x14ac:dyDescent="0.3">
      <c r="A68">
        <v>3</v>
      </c>
      <c r="B68" t="s">
        <v>559</v>
      </c>
      <c r="C68">
        <v>1643576578</v>
      </c>
      <c r="D68">
        <v>-4.9420000000000002</v>
      </c>
      <c r="E68">
        <v>7.5010000000000003</v>
      </c>
      <c r="F68">
        <v>2E-3</v>
      </c>
      <c r="G68">
        <v>0.91590000000000005</v>
      </c>
      <c r="H68">
        <v>0</v>
      </c>
      <c r="I68">
        <v>13.132999999999999</v>
      </c>
      <c r="J68">
        <v>7.5010000000000003</v>
      </c>
    </row>
    <row r="69" spans="1:10" x14ac:dyDescent="0.3">
      <c r="A69">
        <v>4</v>
      </c>
      <c r="B69" t="s">
        <v>558</v>
      </c>
      <c r="C69">
        <v>1643576960</v>
      </c>
      <c r="D69">
        <v>-4.88</v>
      </c>
      <c r="E69">
        <v>6.9109999999999996</v>
      </c>
      <c r="F69">
        <v>2E-3</v>
      </c>
      <c r="G69">
        <v>0.91520000000000001</v>
      </c>
      <c r="H69">
        <v>0</v>
      </c>
      <c r="I69">
        <v>13.132999999999999</v>
      </c>
      <c r="J69">
        <v>6.9109999999999996</v>
      </c>
    </row>
    <row r="70" spans="1:10" x14ac:dyDescent="0.3">
      <c r="A70">
        <v>5</v>
      </c>
      <c r="B70" t="s">
        <v>557</v>
      </c>
      <c r="C70">
        <v>1643634796</v>
      </c>
      <c r="D70">
        <v>-14.505000000000001</v>
      </c>
      <c r="E70">
        <v>6.7130000000000001</v>
      </c>
      <c r="F70">
        <v>-0.12</v>
      </c>
      <c r="G70">
        <v>0.99990000000000001</v>
      </c>
      <c r="H70">
        <v>0</v>
      </c>
      <c r="I70">
        <v>13.499000000000001</v>
      </c>
      <c r="J70">
        <v>6.7140000000000004</v>
      </c>
    </row>
    <row r="71" spans="1:10" x14ac:dyDescent="0.3">
      <c r="A71">
        <v>6</v>
      </c>
      <c r="B71" t="s">
        <v>556</v>
      </c>
      <c r="C71">
        <v>1643643675</v>
      </c>
      <c r="D71">
        <v>-12.628</v>
      </c>
      <c r="E71">
        <v>14.372999999999999</v>
      </c>
      <c r="F71">
        <v>2E-3</v>
      </c>
      <c r="G71">
        <v>1</v>
      </c>
      <c r="H71">
        <v>1</v>
      </c>
      <c r="I71">
        <v>13.5</v>
      </c>
      <c r="J71">
        <v>14.365</v>
      </c>
    </row>
    <row r="72" spans="1:10" x14ac:dyDescent="0.3">
      <c r="A72">
        <v>7</v>
      </c>
      <c r="B72" t="s">
        <v>555</v>
      </c>
      <c r="C72">
        <v>1643645475</v>
      </c>
      <c r="D72">
        <v>-11.67</v>
      </c>
      <c r="E72">
        <v>14.484999999999999</v>
      </c>
      <c r="F72">
        <v>6.3E-2</v>
      </c>
      <c r="G72">
        <v>0.99980000000000002</v>
      </c>
      <c r="H72">
        <v>1</v>
      </c>
      <c r="I72">
        <v>13.5</v>
      </c>
      <c r="J72">
        <v>14.484999999999999</v>
      </c>
    </row>
    <row r="73" spans="1:10" x14ac:dyDescent="0.3">
      <c r="A73">
        <v>8</v>
      </c>
      <c r="B73" t="s">
        <v>554</v>
      </c>
      <c r="C73">
        <v>1643647276</v>
      </c>
      <c r="D73">
        <v>-10.305</v>
      </c>
      <c r="E73">
        <v>14.433</v>
      </c>
      <c r="F73">
        <v>0.125</v>
      </c>
      <c r="G73">
        <v>0.99980000000000002</v>
      </c>
      <c r="H73">
        <v>1</v>
      </c>
      <c r="I73">
        <v>13.5</v>
      </c>
      <c r="J73">
        <v>14.432</v>
      </c>
    </row>
    <row r="74" spans="1:10" x14ac:dyDescent="0.3">
      <c r="A74">
        <v>9</v>
      </c>
      <c r="B74" t="s">
        <v>553</v>
      </c>
      <c r="C74">
        <v>1643649076</v>
      </c>
      <c r="D74">
        <v>-8.7620000000000005</v>
      </c>
      <c r="E74">
        <v>14.429</v>
      </c>
      <c r="F74">
        <v>0.125</v>
      </c>
      <c r="G74">
        <v>0.99990000000000001</v>
      </c>
      <c r="H74">
        <v>1</v>
      </c>
      <c r="I74">
        <v>13.497</v>
      </c>
      <c r="J74">
        <v>14.427</v>
      </c>
    </row>
    <row r="75" spans="1:10" x14ac:dyDescent="0.3">
      <c r="A75">
        <v>10</v>
      </c>
      <c r="B75" t="s">
        <v>552</v>
      </c>
      <c r="C75">
        <v>1643650876</v>
      </c>
      <c r="D75">
        <v>-6.88</v>
      </c>
      <c r="E75">
        <v>14.407999999999999</v>
      </c>
      <c r="F75">
        <v>0.187</v>
      </c>
      <c r="G75">
        <v>0.99990000000000001</v>
      </c>
      <c r="H75">
        <v>1</v>
      </c>
      <c r="I75">
        <v>13.499000000000001</v>
      </c>
      <c r="J75">
        <v>14.404999999999999</v>
      </c>
    </row>
    <row r="76" spans="1:10" x14ac:dyDescent="0.3">
      <c r="A76">
        <v>11</v>
      </c>
      <c r="B76" t="s">
        <v>551</v>
      </c>
      <c r="C76">
        <v>1643652675</v>
      </c>
      <c r="D76">
        <v>-4.7229999999999999</v>
      </c>
      <c r="E76">
        <v>14.412000000000001</v>
      </c>
      <c r="F76">
        <v>0.125</v>
      </c>
      <c r="G76">
        <v>0.99980000000000002</v>
      </c>
      <c r="H76">
        <v>1</v>
      </c>
      <c r="I76">
        <v>13.5</v>
      </c>
      <c r="J76">
        <v>14.41</v>
      </c>
    </row>
    <row r="77" spans="1:10" x14ac:dyDescent="0.3">
      <c r="A77">
        <v>12</v>
      </c>
      <c r="B77" t="s">
        <v>550</v>
      </c>
      <c r="C77">
        <v>1643654476</v>
      </c>
      <c r="D77">
        <v>-2.8380000000000001</v>
      </c>
      <c r="E77">
        <v>14.407999999999999</v>
      </c>
      <c r="F77">
        <v>0.125</v>
      </c>
      <c r="G77">
        <v>0.99980000000000002</v>
      </c>
      <c r="H77">
        <v>1</v>
      </c>
      <c r="I77">
        <v>13.5</v>
      </c>
      <c r="J77">
        <v>14.406000000000001</v>
      </c>
    </row>
    <row r="78" spans="1:10" x14ac:dyDescent="0.3">
      <c r="A78">
        <v>13</v>
      </c>
      <c r="B78" t="s">
        <v>549</v>
      </c>
      <c r="C78">
        <v>1643655697</v>
      </c>
      <c r="D78">
        <v>-1.79</v>
      </c>
      <c r="E78">
        <v>9.5630000000000006</v>
      </c>
      <c r="F78">
        <v>-0.73699999999999999</v>
      </c>
      <c r="G78">
        <v>0.99619999999999997</v>
      </c>
      <c r="H78">
        <v>2.0400000000000001E-2</v>
      </c>
      <c r="I78">
        <v>13.448</v>
      </c>
      <c r="J78">
        <v>9.57</v>
      </c>
    </row>
    <row r="79" spans="1:10" x14ac:dyDescent="0.3">
      <c r="A79">
        <v>14</v>
      </c>
      <c r="B79" t="s">
        <v>548</v>
      </c>
      <c r="C79">
        <v>1643656276</v>
      </c>
      <c r="D79">
        <v>-1.1779999999999999</v>
      </c>
      <c r="E79">
        <v>9.1020000000000003</v>
      </c>
      <c r="F79">
        <v>-0.30499999999999999</v>
      </c>
      <c r="G79">
        <v>0.9899</v>
      </c>
      <c r="H79">
        <v>6.7000000000000002E-3</v>
      </c>
      <c r="I79">
        <v>13.364000000000001</v>
      </c>
      <c r="J79">
        <v>9.1080000000000005</v>
      </c>
    </row>
    <row r="80" spans="1:10" x14ac:dyDescent="0.3">
      <c r="A80">
        <v>15</v>
      </c>
      <c r="B80" t="s">
        <v>547</v>
      </c>
      <c r="C80">
        <v>1643656780</v>
      </c>
      <c r="D80">
        <v>-0.192</v>
      </c>
      <c r="E80">
        <v>7.1390000000000002</v>
      </c>
      <c r="F80">
        <v>6.3E-2</v>
      </c>
      <c r="G80">
        <v>0.97940000000000005</v>
      </c>
      <c r="H80">
        <v>0</v>
      </c>
      <c r="I80">
        <v>13.228999999999999</v>
      </c>
      <c r="J80">
        <v>7.1379999999999999</v>
      </c>
    </row>
    <row r="81" spans="1:10" x14ac:dyDescent="0.3">
      <c r="A81">
        <v>16</v>
      </c>
      <c r="B81" t="s">
        <v>546</v>
      </c>
      <c r="C81">
        <v>1643657677</v>
      </c>
      <c r="D81">
        <v>0.437</v>
      </c>
      <c r="E81">
        <v>6.2910000000000004</v>
      </c>
      <c r="F81">
        <v>6.3E-2</v>
      </c>
      <c r="G81">
        <v>0.97309999999999997</v>
      </c>
      <c r="H81">
        <v>0</v>
      </c>
      <c r="I81">
        <v>13.228</v>
      </c>
      <c r="J81">
        <v>6.29</v>
      </c>
    </row>
    <row r="82" spans="1:10" x14ac:dyDescent="0.3">
      <c r="A82">
        <v>17</v>
      </c>
      <c r="B82" t="s">
        <v>545</v>
      </c>
      <c r="C82">
        <v>1643658485</v>
      </c>
      <c r="D82">
        <v>0.94199999999999995</v>
      </c>
      <c r="E82">
        <v>5.7389999999999999</v>
      </c>
      <c r="F82">
        <v>6.3E-2</v>
      </c>
      <c r="G82">
        <v>0.96789999999999998</v>
      </c>
      <c r="H82">
        <v>0</v>
      </c>
      <c r="I82">
        <v>13.231</v>
      </c>
      <c r="J82">
        <v>5.7389999999999999</v>
      </c>
    </row>
    <row r="83" spans="1:10" x14ac:dyDescent="0.3">
      <c r="A83">
        <v>18</v>
      </c>
      <c r="B83" t="s">
        <v>544</v>
      </c>
      <c r="C83">
        <v>1643663156</v>
      </c>
      <c r="D83">
        <v>3.8170000000000002</v>
      </c>
      <c r="E83">
        <v>7.8970000000000002</v>
      </c>
      <c r="F83">
        <v>2E-3</v>
      </c>
      <c r="G83">
        <v>0.93840000000000001</v>
      </c>
      <c r="H83">
        <v>0</v>
      </c>
      <c r="I83">
        <v>13.247999999999999</v>
      </c>
      <c r="J83">
        <v>7.8970000000000002</v>
      </c>
    </row>
    <row r="84" spans="1:10" x14ac:dyDescent="0.3">
      <c r="A84">
        <v>19</v>
      </c>
      <c r="B84" t="s">
        <v>543</v>
      </c>
      <c r="C84">
        <v>1643667866</v>
      </c>
      <c r="D84">
        <v>5.0620000000000003</v>
      </c>
      <c r="E84">
        <v>1.145</v>
      </c>
      <c r="F84">
        <v>-5.8000000000000003E-2</v>
      </c>
      <c r="G84">
        <v>0.75990000000000002</v>
      </c>
      <c r="H84">
        <v>0.66830000000000001</v>
      </c>
      <c r="I84">
        <v>10.346</v>
      </c>
      <c r="J84">
        <v>1.1459999999999999</v>
      </c>
    </row>
    <row r="85" spans="1:10" x14ac:dyDescent="0.3">
      <c r="A85">
        <v>20</v>
      </c>
      <c r="B85" t="s">
        <v>542</v>
      </c>
      <c r="C85">
        <v>1643668505</v>
      </c>
      <c r="D85">
        <v>5.0620000000000003</v>
      </c>
      <c r="E85">
        <v>11.656000000000001</v>
      </c>
      <c r="F85">
        <v>29.292999999999999</v>
      </c>
      <c r="G85">
        <v>0.78500000000000003</v>
      </c>
      <c r="H85">
        <v>0.77939999999999998</v>
      </c>
      <c r="I85">
        <v>11.557</v>
      </c>
      <c r="J85">
        <v>11.406000000000001</v>
      </c>
    </row>
    <row r="86" spans="1:10" x14ac:dyDescent="0.3">
      <c r="A86">
        <v>21</v>
      </c>
      <c r="B86" t="s">
        <v>541</v>
      </c>
      <c r="C86">
        <v>1643670305</v>
      </c>
      <c r="D86">
        <v>6.0529999999999999</v>
      </c>
      <c r="E86">
        <v>12.685</v>
      </c>
      <c r="F86">
        <v>-2.8969999999999998</v>
      </c>
      <c r="G86">
        <v>0.81840000000000002</v>
      </c>
      <c r="H86">
        <v>0.89439999999999997</v>
      </c>
      <c r="I86">
        <v>12.106999999999999</v>
      </c>
      <c r="J86">
        <v>12.721</v>
      </c>
    </row>
    <row r="87" spans="1:10" x14ac:dyDescent="0.3">
      <c r="A87">
        <v>22</v>
      </c>
      <c r="B87" t="s">
        <v>540</v>
      </c>
      <c r="C87">
        <v>1643672105</v>
      </c>
      <c r="D87">
        <v>5.8369999999999997</v>
      </c>
      <c r="E87">
        <v>12.427</v>
      </c>
      <c r="F87">
        <v>-2.835</v>
      </c>
      <c r="G87">
        <v>0.80889999999999995</v>
      </c>
      <c r="H87">
        <v>0.86319999999999997</v>
      </c>
      <c r="I87">
        <v>12.023</v>
      </c>
      <c r="J87">
        <v>12.462</v>
      </c>
    </row>
    <row r="88" spans="1:10" x14ac:dyDescent="0.3">
      <c r="A88">
        <v>23</v>
      </c>
      <c r="B88" t="s">
        <v>539</v>
      </c>
      <c r="C88">
        <v>1643673905</v>
      </c>
      <c r="D88">
        <v>5.48</v>
      </c>
      <c r="E88">
        <v>12.099</v>
      </c>
      <c r="F88">
        <v>-2.7120000000000002</v>
      </c>
      <c r="G88">
        <v>0.80149999999999999</v>
      </c>
      <c r="H88">
        <v>0.82430000000000003</v>
      </c>
      <c r="I88">
        <v>11.956</v>
      </c>
      <c r="J88">
        <v>12.132999999999999</v>
      </c>
    </row>
    <row r="89" spans="1:10" x14ac:dyDescent="0.3">
      <c r="A89">
        <v>24</v>
      </c>
      <c r="B89" t="s">
        <v>538</v>
      </c>
      <c r="C89">
        <v>1643675705</v>
      </c>
      <c r="D89">
        <v>5.2080000000000002</v>
      </c>
      <c r="E89">
        <v>11.656000000000001</v>
      </c>
      <c r="F89">
        <v>-2.65</v>
      </c>
      <c r="G89">
        <v>0.79339999999999999</v>
      </c>
      <c r="H89">
        <v>0.79</v>
      </c>
      <c r="I89">
        <v>11.771000000000001</v>
      </c>
      <c r="J89">
        <v>11.688000000000001</v>
      </c>
    </row>
    <row r="90" spans="1:10" x14ac:dyDescent="0.3">
      <c r="A90">
        <v>25</v>
      </c>
      <c r="B90" t="s">
        <v>537</v>
      </c>
      <c r="C90">
        <v>1643677505</v>
      </c>
      <c r="D90">
        <v>5.4379999999999997</v>
      </c>
      <c r="E90">
        <v>13.154</v>
      </c>
      <c r="F90">
        <v>22.632999999999999</v>
      </c>
      <c r="G90">
        <v>0.86250000000000004</v>
      </c>
      <c r="H90">
        <v>0.92469999999999997</v>
      </c>
      <c r="I90">
        <v>12.448</v>
      </c>
      <c r="J90">
        <v>12.856999999999999</v>
      </c>
    </row>
    <row r="91" spans="1:10" x14ac:dyDescent="0.3">
      <c r="A91">
        <v>26</v>
      </c>
      <c r="B91" t="s">
        <v>536</v>
      </c>
      <c r="C91">
        <v>1643679305</v>
      </c>
      <c r="D91">
        <v>6.0019999999999998</v>
      </c>
      <c r="E91">
        <v>12.805999999999999</v>
      </c>
      <c r="F91">
        <v>-2.835</v>
      </c>
      <c r="G91">
        <v>0.8569</v>
      </c>
      <c r="H91">
        <v>0.9163</v>
      </c>
      <c r="I91">
        <v>12.414</v>
      </c>
      <c r="J91">
        <v>12.840999999999999</v>
      </c>
    </row>
    <row r="92" spans="1:10" x14ac:dyDescent="0.3">
      <c r="A92">
        <v>27</v>
      </c>
      <c r="B92" t="s">
        <v>535</v>
      </c>
      <c r="C92">
        <v>1643681105</v>
      </c>
      <c r="D92">
        <v>5.9930000000000003</v>
      </c>
      <c r="E92">
        <v>12.757999999999999</v>
      </c>
      <c r="F92">
        <v>-2.835</v>
      </c>
      <c r="G92">
        <v>0.84509999999999996</v>
      </c>
      <c r="H92">
        <v>0.9073</v>
      </c>
      <c r="I92">
        <v>12.319000000000001</v>
      </c>
      <c r="J92">
        <v>12.792999999999999</v>
      </c>
    </row>
    <row r="93" spans="1:10" x14ac:dyDescent="0.3">
      <c r="A93">
        <v>28</v>
      </c>
      <c r="B93" t="s">
        <v>534</v>
      </c>
      <c r="C93">
        <v>1643682905</v>
      </c>
      <c r="D93">
        <v>5.9969999999999999</v>
      </c>
      <c r="E93">
        <v>12.731999999999999</v>
      </c>
      <c r="F93">
        <v>-2.835</v>
      </c>
      <c r="G93">
        <v>0.83309999999999995</v>
      </c>
      <c r="H93">
        <v>0.90069999999999995</v>
      </c>
      <c r="I93">
        <v>12.223000000000001</v>
      </c>
      <c r="J93">
        <v>12.768000000000001</v>
      </c>
    </row>
    <row r="94" spans="1:10" x14ac:dyDescent="0.3">
      <c r="A94">
        <v>29</v>
      </c>
      <c r="B94" t="s">
        <v>533</v>
      </c>
      <c r="C94">
        <v>1643684705</v>
      </c>
      <c r="D94">
        <v>6.1719999999999997</v>
      </c>
      <c r="E94">
        <v>12.641999999999999</v>
      </c>
      <c r="F94">
        <v>-2.835</v>
      </c>
      <c r="G94">
        <v>0.81920000000000004</v>
      </c>
      <c r="H94">
        <v>0.88890000000000002</v>
      </c>
      <c r="I94">
        <v>12.115</v>
      </c>
      <c r="J94">
        <v>12.677</v>
      </c>
    </row>
    <row r="95" spans="1:10" x14ac:dyDescent="0.3">
      <c r="A95">
        <v>30</v>
      </c>
      <c r="B95" t="s">
        <v>532</v>
      </c>
      <c r="C95">
        <v>1643686505</v>
      </c>
      <c r="D95">
        <v>6.4470000000000001</v>
      </c>
      <c r="E95">
        <v>12.435</v>
      </c>
      <c r="F95">
        <v>-2.7730000000000001</v>
      </c>
      <c r="G95">
        <v>0.80430000000000001</v>
      </c>
      <c r="H95">
        <v>0.86240000000000006</v>
      </c>
      <c r="I95">
        <v>12.000999999999999</v>
      </c>
      <c r="J95">
        <v>12.468999999999999</v>
      </c>
    </row>
    <row r="96" spans="1:10" x14ac:dyDescent="0.3">
      <c r="A96">
        <v>31</v>
      </c>
      <c r="B96" t="s">
        <v>531</v>
      </c>
      <c r="C96">
        <v>1643688305</v>
      </c>
      <c r="D96">
        <v>6.7329999999999997</v>
      </c>
      <c r="E96">
        <v>12.156000000000001</v>
      </c>
      <c r="F96">
        <v>-2.7120000000000002</v>
      </c>
      <c r="G96">
        <v>0.7893</v>
      </c>
      <c r="H96">
        <v>0.82709999999999995</v>
      </c>
      <c r="I96">
        <v>11.705</v>
      </c>
      <c r="J96">
        <v>12.189</v>
      </c>
    </row>
    <row r="97" spans="1:10" x14ac:dyDescent="0.3">
      <c r="A97">
        <v>32</v>
      </c>
      <c r="B97" t="s">
        <v>530</v>
      </c>
      <c r="C97">
        <v>1643690105</v>
      </c>
      <c r="D97">
        <v>7.0449999999999999</v>
      </c>
      <c r="E97">
        <v>11.773</v>
      </c>
      <c r="F97">
        <v>-2.65</v>
      </c>
      <c r="G97">
        <v>0.7742</v>
      </c>
      <c r="H97">
        <v>0.79330000000000001</v>
      </c>
      <c r="I97">
        <v>11.167999999999999</v>
      </c>
      <c r="J97">
        <v>11.805</v>
      </c>
    </row>
    <row r="98" spans="1:10" x14ac:dyDescent="0.3">
      <c r="A98">
        <v>33</v>
      </c>
      <c r="B98" t="s">
        <v>529</v>
      </c>
      <c r="C98">
        <v>1643691905</v>
      </c>
      <c r="D98">
        <v>7.375</v>
      </c>
      <c r="E98">
        <v>11.161</v>
      </c>
      <c r="F98">
        <v>-2.5880000000000001</v>
      </c>
      <c r="G98">
        <v>0.7591</v>
      </c>
      <c r="H98">
        <v>0.77470000000000006</v>
      </c>
      <c r="I98">
        <v>10.324</v>
      </c>
      <c r="J98">
        <v>11.193</v>
      </c>
    </row>
    <row r="99" spans="1:10" x14ac:dyDescent="0.3">
      <c r="A99">
        <v>34</v>
      </c>
      <c r="B99" t="s">
        <v>528</v>
      </c>
      <c r="C99">
        <v>1643721348</v>
      </c>
      <c r="D99">
        <v>-2.2549999999999999</v>
      </c>
      <c r="E99">
        <v>8.4179999999999993</v>
      </c>
      <c r="F99">
        <v>2E-3</v>
      </c>
      <c r="G99">
        <v>0.86639999999999995</v>
      </c>
      <c r="H99">
        <v>0.74109999999999998</v>
      </c>
      <c r="I99">
        <v>12.361000000000001</v>
      </c>
      <c r="J99">
        <v>8.4179999999999993</v>
      </c>
    </row>
    <row r="100" spans="1:10" x14ac:dyDescent="0.3">
      <c r="A100">
        <v>35</v>
      </c>
      <c r="B100" t="s">
        <v>527</v>
      </c>
      <c r="C100">
        <v>1643724452</v>
      </c>
      <c r="D100">
        <v>-3.3170000000000002</v>
      </c>
      <c r="E100">
        <v>11.294</v>
      </c>
      <c r="F100">
        <v>2.9620000000000002</v>
      </c>
      <c r="G100">
        <v>0.87819999999999998</v>
      </c>
      <c r="H100">
        <v>0.7792</v>
      </c>
      <c r="I100">
        <v>12.456</v>
      </c>
      <c r="J100">
        <v>11.273</v>
      </c>
    </row>
    <row r="101" spans="1:10" x14ac:dyDescent="0.3">
      <c r="A101">
        <v>36</v>
      </c>
      <c r="B101" t="s">
        <v>526</v>
      </c>
      <c r="C101">
        <v>1643724575</v>
      </c>
      <c r="D101">
        <v>-3.2549999999999999</v>
      </c>
      <c r="E101">
        <v>11.250999999999999</v>
      </c>
      <c r="F101">
        <v>1.482</v>
      </c>
      <c r="G101">
        <v>0.87780000000000002</v>
      </c>
      <c r="H101">
        <v>0.77859999999999996</v>
      </c>
      <c r="I101">
        <v>12.452</v>
      </c>
      <c r="J101">
        <v>11.243</v>
      </c>
    </row>
    <row r="102" spans="1:10" x14ac:dyDescent="0.3">
      <c r="A102">
        <v>37</v>
      </c>
      <c r="B102" t="s">
        <v>525</v>
      </c>
      <c r="C102">
        <v>1643724697</v>
      </c>
      <c r="D102">
        <v>-3.2549999999999999</v>
      </c>
      <c r="E102">
        <v>11.38</v>
      </c>
      <c r="F102">
        <v>2.9</v>
      </c>
      <c r="G102">
        <v>0.87790000000000001</v>
      </c>
      <c r="H102">
        <v>0.78169999999999995</v>
      </c>
      <c r="I102">
        <v>12.452999999999999</v>
      </c>
      <c r="J102">
        <v>11.366</v>
      </c>
    </row>
    <row r="103" spans="1:10" x14ac:dyDescent="0.3">
      <c r="A103">
        <v>38</v>
      </c>
      <c r="B103" t="s">
        <v>524</v>
      </c>
      <c r="C103">
        <v>1643729506</v>
      </c>
      <c r="D103">
        <v>-3.1920000000000002</v>
      </c>
      <c r="E103">
        <v>12.25</v>
      </c>
      <c r="F103">
        <v>30.712</v>
      </c>
      <c r="G103">
        <v>0.88139999999999996</v>
      </c>
      <c r="H103">
        <v>0.81859999999999999</v>
      </c>
      <c r="I103">
        <v>12.481</v>
      </c>
      <c r="J103">
        <v>11.987</v>
      </c>
    </row>
    <row r="104" spans="1:10" x14ac:dyDescent="0.3">
      <c r="A104">
        <v>39</v>
      </c>
      <c r="B104" t="s">
        <v>523</v>
      </c>
      <c r="C104">
        <v>1643731307</v>
      </c>
      <c r="D104">
        <v>-3.1920000000000002</v>
      </c>
      <c r="E104">
        <v>12.757999999999999</v>
      </c>
      <c r="F104">
        <v>1.8520000000000001</v>
      </c>
      <c r="G104">
        <v>0.91890000000000005</v>
      </c>
      <c r="H104">
        <v>0.9224</v>
      </c>
      <c r="I104">
        <v>12.723000000000001</v>
      </c>
      <c r="J104">
        <v>12.736000000000001</v>
      </c>
    </row>
    <row r="105" spans="1:10" x14ac:dyDescent="0.3">
      <c r="A105">
        <v>40</v>
      </c>
      <c r="B105" t="s">
        <v>522</v>
      </c>
      <c r="C105">
        <v>1643733106</v>
      </c>
      <c r="D105">
        <v>-1.875</v>
      </c>
      <c r="E105">
        <v>12.731999999999999</v>
      </c>
      <c r="F105">
        <v>6.3E-2</v>
      </c>
      <c r="G105">
        <v>0.90810000000000002</v>
      </c>
      <c r="H105">
        <v>0.9204</v>
      </c>
      <c r="I105">
        <v>12.669</v>
      </c>
      <c r="J105">
        <v>12.731999999999999</v>
      </c>
    </row>
    <row r="106" spans="1:10" x14ac:dyDescent="0.3">
      <c r="A106">
        <v>41</v>
      </c>
      <c r="B106" t="s">
        <v>521</v>
      </c>
      <c r="C106">
        <v>1643733769</v>
      </c>
      <c r="D106">
        <v>-1.585</v>
      </c>
      <c r="E106">
        <v>13.378</v>
      </c>
      <c r="F106">
        <v>29.91</v>
      </c>
      <c r="G106">
        <v>0.92130000000000001</v>
      </c>
      <c r="H106">
        <v>0.97989999999999999</v>
      </c>
      <c r="I106">
        <v>12.733000000000001</v>
      </c>
      <c r="J106">
        <v>13.022</v>
      </c>
    </row>
    <row r="107" spans="1:10" x14ac:dyDescent="0.3">
      <c r="A107">
        <v>42</v>
      </c>
      <c r="B107" t="s">
        <v>520</v>
      </c>
      <c r="C107">
        <v>1643733814</v>
      </c>
      <c r="D107">
        <v>-1.585</v>
      </c>
      <c r="E107">
        <v>12.977</v>
      </c>
      <c r="F107">
        <v>-0.61299999999999999</v>
      </c>
      <c r="G107">
        <v>0.92369999999999997</v>
      </c>
      <c r="H107">
        <v>0.93259999999999998</v>
      </c>
      <c r="I107">
        <v>12.744999999999999</v>
      </c>
      <c r="J107">
        <v>12.776999999999999</v>
      </c>
    </row>
    <row r="108" spans="1:10" x14ac:dyDescent="0.3">
      <c r="A108">
        <v>43</v>
      </c>
      <c r="B108" t="s">
        <v>519</v>
      </c>
      <c r="C108">
        <v>1643734907</v>
      </c>
      <c r="D108">
        <v>-0.95</v>
      </c>
      <c r="E108">
        <v>12.862</v>
      </c>
      <c r="F108">
        <v>-0.24299999999999999</v>
      </c>
      <c r="G108">
        <v>0.91659999999999997</v>
      </c>
      <c r="H108">
        <v>0.94730000000000003</v>
      </c>
      <c r="I108">
        <v>12.711</v>
      </c>
      <c r="J108">
        <v>12.864000000000001</v>
      </c>
    </row>
    <row r="109" spans="1:10" x14ac:dyDescent="0.3">
      <c r="A109">
        <v>44</v>
      </c>
      <c r="B109" t="s">
        <v>518</v>
      </c>
      <c r="C109">
        <v>1643736706</v>
      </c>
      <c r="D109">
        <v>-0.193</v>
      </c>
      <c r="E109">
        <v>12.84</v>
      </c>
      <c r="F109">
        <v>0.187</v>
      </c>
      <c r="G109">
        <v>0.90910000000000002</v>
      </c>
      <c r="H109">
        <v>0.94410000000000005</v>
      </c>
      <c r="I109">
        <v>12.675000000000001</v>
      </c>
      <c r="J109">
        <v>12.837999999999999</v>
      </c>
    </row>
    <row r="110" spans="1:10" x14ac:dyDescent="0.3">
      <c r="A110">
        <v>45</v>
      </c>
      <c r="B110" t="s">
        <v>517</v>
      </c>
      <c r="C110">
        <v>1643738506</v>
      </c>
      <c r="D110">
        <v>0.56799999999999995</v>
      </c>
      <c r="E110">
        <v>12.827999999999999</v>
      </c>
      <c r="F110">
        <v>-0.182</v>
      </c>
      <c r="G110">
        <v>0.90049999999999997</v>
      </c>
      <c r="H110">
        <v>0.9375</v>
      </c>
      <c r="I110">
        <v>12.646000000000001</v>
      </c>
      <c r="J110">
        <v>12.829000000000001</v>
      </c>
    </row>
    <row r="111" spans="1:10" x14ac:dyDescent="0.3">
      <c r="A111">
        <v>46</v>
      </c>
      <c r="B111" t="s">
        <v>516</v>
      </c>
      <c r="C111">
        <v>1643740307</v>
      </c>
      <c r="D111">
        <v>1.552</v>
      </c>
      <c r="E111">
        <v>12.818</v>
      </c>
      <c r="F111">
        <v>2E-3</v>
      </c>
      <c r="G111">
        <v>0.88990000000000002</v>
      </c>
      <c r="H111">
        <v>0.93169999999999997</v>
      </c>
      <c r="I111">
        <v>12.583</v>
      </c>
      <c r="J111">
        <v>12.818</v>
      </c>
    </row>
    <row r="112" spans="1:10" x14ac:dyDescent="0.3">
      <c r="A112">
        <v>47</v>
      </c>
      <c r="B112" t="s">
        <v>515</v>
      </c>
      <c r="C112">
        <v>1643742106</v>
      </c>
      <c r="D112">
        <v>2.6949999999999998</v>
      </c>
      <c r="E112">
        <v>12.771000000000001</v>
      </c>
      <c r="F112">
        <v>-0.98499999999999999</v>
      </c>
      <c r="G112">
        <v>0.87460000000000004</v>
      </c>
      <c r="H112">
        <v>0.92100000000000004</v>
      </c>
      <c r="I112">
        <v>12.488</v>
      </c>
      <c r="J112">
        <v>12.782999999999999</v>
      </c>
    </row>
    <row r="113" spans="1:10" x14ac:dyDescent="0.3">
      <c r="A113">
        <v>48</v>
      </c>
      <c r="B113" t="s">
        <v>514</v>
      </c>
      <c r="C113">
        <v>1643743909</v>
      </c>
      <c r="D113">
        <v>3.9049999999999998</v>
      </c>
      <c r="E113">
        <v>12.724</v>
      </c>
      <c r="F113">
        <v>-1.54</v>
      </c>
      <c r="G113">
        <v>0.85560000000000003</v>
      </c>
      <c r="H113">
        <v>0.90639999999999998</v>
      </c>
      <c r="I113">
        <v>12.359</v>
      </c>
      <c r="J113">
        <v>12.742000000000001</v>
      </c>
    </row>
    <row r="114" spans="1:10" x14ac:dyDescent="0.3">
      <c r="A114">
        <v>49</v>
      </c>
      <c r="B114" t="s">
        <v>513</v>
      </c>
      <c r="C114">
        <v>1643745709</v>
      </c>
      <c r="D114">
        <v>5.173</v>
      </c>
      <c r="E114">
        <v>12.612</v>
      </c>
      <c r="F114">
        <v>-2.0329999999999999</v>
      </c>
      <c r="G114">
        <v>0.8337</v>
      </c>
      <c r="H114">
        <v>0.88660000000000005</v>
      </c>
      <c r="I114">
        <v>12.21</v>
      </c>
      <c r="J114">
        <v>12.637</v>
      </c>
    </row>
    <row r="115" spans="1:10" x14ac:dyDescent="0.3">
      <c r="A115">
        <v>50</v>
      </c>
      <c r="B115" t="s">
        <v>512</v>
      </c>
      <c r="C115">
        <v>1643747510</v>
      </c>
      <c r="D115">
        <v>6.4580000000000002</v>
      </c>
      <c r="E115">
        <v>12.422000000000001</v>
      </c>
      <c r="F115">
        <v>-2.2799999999999998</v>
      </c>
      <c r="G115">
        <v>0.80989999999999995</v>
      </c>
      <c r="H115">
        <v>0.86080000000000001</v>
      </c>
      <c r="I115">
        <v>12.045999999999999</v>
      </c>
      <c r="J115">
        <v>12.45</v>
      </c>
    </row>
    <row r="116" spans="1:10" x14ac:dyDescent="0.3">
      <c r="A116">
        <v>51</v>
      </c>
      <c r="B116" t="s">
        <v>511</v>
      </c>
      <c r="C116">
        <v>1643749310</v>
      </c>
      <c r="D116">
        <v>7.7080000000000002</v>
      </c>
      <c r="E116">
        <v>12.177</v>
      </c>
      <c r="F116">
        <v>-2.4649999999999999</v>
      </c>
      <c r="G116">
        <v>0.78539999999999999</v>
      </c>
      <c r="H116">
        <v>0.82740000000000002</v>
      </c>
      <c r="I116">
        <v>11.627000000000001</v>
      </c>
      <c r="J116">
        <v>12.207000000000001</v>
      </c>
    </row>
    <row r="117" spans="1:10" x14ac:dyDescent="0.3">
      <c r="A117">
        <v>52</v>
      </c>
      <c r="B117" t="s">
        <v>510</v>
      </c>
      <c r="C117">
        <v>1643751110</v>
      </c>
      <c r="D117">
        <v>8.9030000000000005</v>
      </c>
      <c r="E117">
        <v>11.811</v>
      </c>
      <c r="F117">
        <v>-2.65</v>
      </c>
      <c r="G117">
        <v>0.76019999999999999</v>
      </c>
      <c r="H117">
        <v>0.79310000000000003</v>
      </c>
      <c r="I117">
        <v>10.44</v>
      </c>
      <c r="J117">
        <v>11.843</v>
      </c>
    </row>
    <row r="118" spans="1:10" x14ac:dyDescent="0.3">
      <c r="A118">
        <v>53</v>
      </c>
      <c r="B118" t="s">
        <v>509</v>
      </c>
      <c r="C118">
        <v>1643752910</v>
      </c>
      <c r="D118">
        <v>10.023</v>
      </c>
      <c r="E118">
        <v>11.221</v>
      </c>
      <c r="F118">
        <v>-2.4649999999999999</v>
      </c>
      <c r="G118">
        <v>0.73550000000000004</v>
      </c>
      <c r="H118">
        <v>0.77459999999999996</v>
      </c>
      <c r="I118">
        <v>7.952</v>
      </c>
      <c r="J118">
        <v>11.252000000000001</v>
      </c>
    </row>
    <row r="119" spans="1:10" x14ac:dyDescent="0.3">
      <c r="A119">
        <v>54</v>
      </c>
      <c r="B119" t="s">
        <v>508</v>
      </c>
      <c r="C119">
        <v>1643808650</v>
      </c>
      <c r="D119">
        <v>3.3119999999999998</v>
      </c>
      <c r="E119">
        <v>7.29</v>
      </c>
      <c r="F119">
        <v>2E-3</v>
      </c>
      <c r="G119">
        <v>0.80940000000000001</v>
      </c>
      <c r="H119">
        <v>0.73080000000000001</v>
      </c>
      <c r="I119">
        <v>11.975</v>
      </c>
      <c r="J119">
        <v>7.29</v>
      </c>
    </row>
    <row r="120" spans="1:10" x14ac:dyDescent="0.3">
      <c r="A120">
        <v>55</v>
      </c>
      <c r="B120" t="s">
        <v>507</v>
      </c>
      <c r="C120">
        <v>1643809287</v>
      </c>
      <c r="D120">
        <v>18.864999999999998</v>
      </c>
      <c r="E120">
        <v>11.988</v>
      </c>
      <c r="F120">
        <v>29.417000000000002</v>
      </c>
      <c r="G120">
        <v>0.61729999999999996</v>
      </c>
      <c r="H120">
        <v>9.0999999999999998E-2</v>
      </c>
      <c r="I120">
        <v>12.276</v>
      </c>
      <c r="J120">
        <v>11.731999999999999</v>
      </c>
    </row>
    <row r="121" spans="1:10" x14ac:dyDescent="0.3">
      <c r="A121">
        <v>56</v>
      </c>
      <c r="B121" t="s">
        <v>506</v>
      </c>
      <c r="C121">
        <v>1643811087</v>
      </c>
      <c r="D121">
        <v>4.2649999999999997</v>
      </c>
      <c r="E121">
        <v>12.891999999999999</v>
      </c>
      <c r="F121">
        <v>-1.0469999999999999</v>
      </c>
      <c r="G121">
        <v>0.89290000000000003</v>
      </c>
      <c r="H121">
        <v>0.93820000000000003</v>
      </c>
      <c r="I121">
        <v>12.667999999999999</v>
      </c>
      <c r="J121">
        <v>12.904999999999999</v>
      </c>
    </row>
    <row r="122" spans="1:10" x14ac:dyDescent="0.3">
      <c r="A122">
        <v>57</v>
      </c>
      <c r="B122" t="s">
        <v>505</v>
      </c>
      <c r="C122">
        <v>1643812888</v>
      </c>
      <c r="D122">
        <v>4.5819999999999999</v>
      </c>
      <c r="E122">
        <v>12.879</v>
      </c>
      <c r="F122">
        <v>0.125</v>
      </c>
      <c r="G122">
        <v>0.88859999999999995</v>
      </c>
      <c r="H122">
        <v>0.93049999999999999</v>
      </c>
      <c r="I122">
        <v>12.64</v>
      </c>
      <c r="J122">
        <v>12.877000000000001</v>
      </c>
    </row>
    <row r="123" spans="1:10" x14ac:dyDescent="0.3">
      <c r="A123">
        <v>58</v>
      </c>
      <c r="B123" t="s">
        <v>504</v>
      </c>
      <c r="C123">
        <v>1643814688</v>
      </c>
      <c r="D123">
        <v>4.6230000000000002</v>
      </c>
      <c r="E123">
        <v>12.896000000000001</v>
      </c>
      <c r="F123">
        <v>1.913</v>
      </c>
      <c r="G123">
        <v>0.8911</v>
      </c>
      <c r="H123">
        <v>0.93169999999999997</v>
      </c>
      <c r="I123">
        <v>12.66</v>
      </c>
      <c r="J123">
        <v>12.872999999999999</v>
      </c>
    </row>
    <row r="124" spans="1:10" x14ac:dyDescent="0.3">
      <c r="A124">
        <v>59</v>
      </c>
      <c r="B124" t="s">
        <v>503</v>
      </c>
      <c r="C124">
        <v>1643816488</v>
      </c>
      <c r="D124">
        <v>5.0570000000000004</v>
      </c>
      <c r="E124">
        <v>12.843999999999999</v>
      </c>
      <c r="F124">
        <v>-5.8000000000000003E-2</v>
      </c>
      <c r="G124">
        <v>0.88590000000000002</v>
      </c>
      <c r="H124">
        <v>0.92359999999999998</v>
      </c>
      <c r="I124">
        <v>12.628</v>
      </c>
      <c r="J124">
        <v>12.847</v>
      </c>
    </row>
    <row r="125" spans="1:10" x14ac:dyDescent="0.3">
      <c r="A125">
        <v>60</v>
      </c>
      <c r="B125" t="s">
        <v>502</v>
      </c>
      <c r="C125">
        <v>1643818287</v>
      </c>
      <c r="D125">
        <v>5.617</v>
      </c>
      <c r="E125">
        <v>12.853</v>
      </c>
      <c r="F125">
        <v>-0.12</v>
      </c>
      <c r="G125">
        <v>0.88119999999999998</v>
      </c>
      <c r="H125">
        <v>0.92079999999999995</v>
      </c>
      <c r="I125">
        <v>12.603999999999999</v>
      </c>
      <c r="J125">
        <v>12.853</v>
      </c>
    </row>
    <row r="126" spans="1:10" x14ac:dyDescent="0.3">
      <c r="A126">
        <v>61</v>
      </c>
      <c r="B126" t="s">
        <v>501</v>
      </c>
      <c r="C126">
        <v>1643820088</v>
      </c>
      <c r="D126">
        <v>6.4349999999999996</v>
      </c>
      <c r="E126">
        <v>12.818</v>
      </c>
      <c r="F126">
        <v>-0.73699999999999999</v>
      </c>
      <c r="G126">
        <v>0.87080000000000002</v>
      </c>
      <c r="H126">
        <v>0.91190000000000004</v>
      </c>
      <c r="I126">
        <v>12.537000000000001</v>
      </c>
      <c r="J126">
        <v>12.827</v>
      </c>
    </row>
    <row r="127" spans="1:10" x14ac:dyDescent="0.3">
      <c r="A127">
        <v>62</v>
      </c>
      <c r="B127" t="s">
        <v>500</v>
      </c>
      <c r="C127">
        <v>1643821888</v>
      </c>
      <c r="D127">
        <v>7.4870000000000001</v>
      </c>
      <c r="E127">
        <v>13.047000000000001</v>
      </c>
      <c r="F127">
        <v>3.3319999999999999</v>
      </c>
      <c r="G127">
        <v>0.91279999999999994</v>
      </c>
      <c r="H127">
        <v>0.94769999999999999</v>
      </c>
      <c r="I127">
        <v>12.852</v>
      </c>
      <c r="J127">
        <v>13.01</v>
      </c>
    </row>
    <row r="128" spans="1:10" x14ac:dyDescent="0.3">
      <c r="A128">
        <v>63</v>
      </c>
      <c r="B128" t="s">
        <v>499</v>
      </c>
      <c r="C128">
        <v>1643823688</v>
      </c>
      <c r="D128">
        <v>7.4980000000000002</v>
      </c>
      <c r="E128">
        <v>13.047000000000001</v>
      </c>
      <c r="F128">
        <v>3.0230000000000001</v>
      </c>
      <c r="G128">
        <v>0.92490000000000006</v>
      </c>
      <c r="H128">
        <v>0.94850000000000001</v>
      </c>
      <c r="I128">
        <v>12.907</v>
      </c>
      <c r="J128">
        <v>13.007999999999999</v>
      </c>
    </row>
    <row r="129" spans="1:10" x14ac:dyDescent="0.3">
      <c r="A129">
        <v>64</v>
      </c>
      <c r="B129" t="s">
        <v>498</v>
      </c>
      <c r="C129">
        <v>1643825488</v>
      </c>
      <c r="D129">
        <v>9.9079999999999995</v>
      </c>
      <c r="E129">
        <v>13.081</v>
      </c>
      <c r="F129">
        <v>1.913</v>
      </c>
      <c r="G129">
        <v>0.91739999999999999</v>
      </c>
      <c r="H129">
        <v>0.94569999999999999</v>
      </c>
      <c r="I129">
        <v>12.923999999999999</v>
      </c>
      <c r="J129">
        <v>13.055999999999999</v>
      </c>
    </row>
    <row r="130" spans="1:10" x14ac:dyDescent="0.3">
      <c r="A130">
        <v>65</v>
      </c>
      <c r="B130" t="s">
        <v>497</v>
      </c>
      <c r="C130">
        <v>1643827289</v>
      </c>
      <c r="D130">
        <v>11.505000000000001</v>
      </c>
      <c r="E130">
        <v>13.051</v>
      </c>
      <c r="F130">
        <v>0.433</v>
      </c>
      <c r="G130">
        <v>0.90229999999999999</v>
      </c>
      <c r="H130">
        <v>0.92510000000000003</v>
      </c>
      <c r="I130">
        <v>12.955</v>
      </c>
      <c r="J130">
        <v>13.047000000000001</v>
      </c>
    </row>
    <row r="131" spans="1:10" x14ac:dyDescent="0.3">
      <c r="A131">
        <v>66</v>
      </c>
      <c r="B131" t="s">
        <v>496</v>
      </c>
      <c r="C131">
        <v>1643829089</v>
      </c>
      <c r="D131">
        <v>12.752000000000001</v>
      </c>
      <c r="E131">
        <v>13.047000000000001</v>
      </c>
      <c r="F131">
        <v>0.495</v>
      </c>
      <c r="G131">
        <v>0.89159999999999995</v>
      </c>
      <c r="H131">
        <v>0.90459999999999996</v>
      </c>
      <c r="I131">
        <v>12.976000000000001</v>
      </c>
      <c r="J131">
        <v>13.039</v>
      </c>
    </row>
    <row r="132" spans="1:10" x14ac:dyDescent="0.3">
      <c r="A132">
        <v>67</v>
      </c>
      <c r="B132" t="s">
        <v>495</v>
      </c>
      <c r="C132">
        <v>1643830889</v>
      </c>
      <c r="D132">
        <v>14.102</v>
      </c>
      <c r="E132">
        <v>13.029</v>
      </c>
      <c r="F132">
        <v>-0.55200000000000005</v>
      </c>
      <c r="G132">
        <v>0.87690000000000001</v>
      </c>
      <c r="H132">
        <v>0.88439999999999996</v>
      </c>
      <c r="I132">
        <v>12.999000000000001</v>
      </c>
      <c r="J132">
        <v>13.035</v>
      </c>
    </row>
    <row r="133" spans="1:10" x14ac:dyDescent="0.3">
      <c r="A133">
        <v>68</v>
      </c>
      <c r="B133" t="s">
        <v>494</v>
      </c>
      <c r="C133">
        <v>1643832688</v>
      </c>
      <c r="D133">
        <v>15.347</v>
      </c>
      <c r="E133">
        <v>13.051</v>
      </c>
      <c r="F133">
        <v>1.2350000000000001</v>
      </c>
      <c r="G133">
        <v>0.86460000000000004</v>
      </c>
      <c r="H133">
        <v>0.86219999999999997</v>
      </c>
      <c r="I133">
        <v>13.053000000000001</v>
      </c>
      <c r="J133">
        <v>13.036</v>
      </c>
    </row>
    <row r="134" spans="1:10" x14ac:dyDescent="0.3">
      <c r="A134">
        <v>69</v>
      </c>
      <c r="B134" t="s">
        <v>493</v>
      </c>
      <c r="C134">
        <v>1643834490</v>
      </c>
      <c r="D134">
        <v>16.417000000000002</v>
      </c>
      <c r="E134">
        <v>13.064</v>
      </c>
      <c r="F134">
        <v>0.92700000000000005</v>
      </c>
      <c r="G134">
        <v>0.85809999999999997</v>
      </c>
      <c r="H134">
        <v>0.83450000000000002</v>
      </c>
      <c r="I134">
        <v>13.128</v>
      </c>
      <c r="J134">
        <v>13.052</v>
      </c>
    </row>
    <row r="135" spans="1:10" x14ac:dyDescent="0.3">
      <c r="A135">
        <v>70</v>
      </c>
      <c r="B135" t="s">
        <v>492</v>
      </c>
      <c r="C135">
        <v>1643836290</v>
      </c>
      <c r="D135">
        <v>17.297999999999998</v>
      </c>
      <c r="E135">
        <v>13.055</v>
      </c>
      <c r="F135">
        <v>0.187</v>
      </c>
      <c r="G135">
        <v>0.85089999999999999</v>
      </c>
      <c r="H135">
        <v>0.7984</v>
      </c>
      <c r="I135">
        <v>13.195</v>
      </c>
      <c r="J135">
        <v>13.053000000000001</v>
      </c>
    </row>
    <row r="136" spans="1:10" x14ac:dyDescent="0.3">
      <c r="A136">
        <v>71</v>
      </c>
      <c r="B136" t="s">
        <v>491</v>
      </c>
      <c r="C136">
        <v>1643838090</v>
      </c>
      <c r="D136">
        <v>17.937999999999999</v>
      </c>
      <c r="E136">
        <v>13.051</v>
      </c>
      <c r="F136">
        <v>-0.12</v>
      </c>
      <c r="G136">
        <v>0.84370000000000001</v>
      </c>
      <c r="H136">
        <v>0.78120000000000001</v>
      </c>
      <c r="I136">
        <v>13.246</v>
      </c>
      <c r="J136">
        <v>13.053000000000001</v>
      </c>
    </row>
    <row r="137" spans="1:10" x14ac:dyDescent="0.3">
      <c r="A137">
        <v>72</v>
      </c>
      <c r="B137" t="s">
        <v>490</v>
      </c>
      <c r="C137">
        <v>1643839890</v>
      </c>
      <c r="D137">
        <v>18.32</v>
      </c>
      <c r="E137">
        <v>13.047000000000001</v>
      </c>
      <c r="F137">
        <v>-0.12</v>
      </c>
      <c r="G137">
        <v>0.83879999999999999</v>
      </c>
      <c r="H137">
        <v>0.77270000000000005</v>
      </c>
      <c r="I137">
        <v>13.278</v>
      </c>
      <c r="J137">
        <v>13.048</v>
      </c>
    </row>
    <row r="138" spans="1:10" x14ac:dyDescent="0.3">
      <c r="A138">
        <v>73</v>
      </c>
      <c r="B138" t="s">
        <v>489</v>
      </c>
      <c r="C138">
        <v>1643841690</v>
      </c>
      <c r="D138">
        <v>18.437000000000001</v>
      </c>
      <c r="E138">
        <v>13.042999999999999</v>
      </c>
      <c r="F138">
        <v>-0.12</v>
      </c>
      <c r="G138">
        <v>0.83689999999999998</v>
      </c>
      <c r="H138">
        <v>0.76919999999999999</v>
      </c>
      <c r="I138">
        <v>13.288</v>
      </c>
      <c r="J138">
        <v>13.044</v>
      </c>
    </row>
    <row r="139" spans="1:10" x14ac:dyDescent="0.3">
      <c r="A139">
        <v>74</v>
      </c>
      <c r="B139" t="s">
        <v>488</v>
      </c>
      <c r="C139">
        <v>1643843490</v>
      </c>
      <c r="D139">
        <v>18.396999999999998</v>
      </c>
      <c r="E139">
        <v>13.047000000000001</v>
      </c>
      <c r="F139">
        <v>-0.12</v>
      </c>
      <c r="G139">
        <v>0.83679999999999999</v>
      </c>
      <c r="H139">
        <v>0.77010000000000001</v>
      </c>
      <c r="I139">
        <v>13.284000000000001</v>
      </c>
      <c r="J139">
        <v>13.048</v>
      </c>
    </row>
    <row r="140" spans="1:10" x14ac:dyDescent="0.3">
      <c r="A140">
        <v>75</v>
      </c>
      <c r="B140" t="s">
        <v>487</v>
      </c>
      <c r="C140">
        <v>1643845291</v>
      </c>
      <c r="D140">
        <v>18.03</v>
      </c>
      <c r="E140">
        <v>13.029</v>
      </c>
      <c r="F140">
        <v>-0.12</v>
      </c>
      <c r="G140">
        <v>0.84040000000000004</v>
      </c>
      <c r="H140">
        <v>0.77749999999999997</v>
      </c>
      <c r="I140">
        <v>13.249000000000001</v>
      </c>
      <c r="J140">
        <v>13.031000000000001</v>
      </c>
    </row>
    <row r="141" spans="1:10" x14ac:dyDescent="0.3">
      <c r="A141">
        <v>76</v>
      </c>
      <c r="B141" t="s">
        <v>486</v>
      </c>
      <c r="C141">
        <v>1643847091</v>
      </c>
      <c r="D141">
        <v>17.553000000000001</v>
      </c>
      <c r="E141">
        <v>13.029</v>
      </c>
      <c r="F141">
        <v>-0.12</v>
      </c>
      <c r="G141">
        <v>0.84530000000000005</v>
      </c>
      <c r="H141">
        <v>0.78890000000000005</v>
      </c>
      <c r="I141">
        <v>13.208</v>
      </c>
      <c r="J141">
        <v>13.031000000000001</v>
      </c>
    </row>
    <row r="142" spans="1:10" x14ac:dyDescent="0.3">
      <c r="A142">
        <v>77</v>
      </c>
      <c r="B142" t="s">
        <v>485</v>
      </c>
      <c r="C142">
        <v>1643848891</v>
      </c>
      <c r="D142">
        <v>16.98</v>
      </c>
      <c r="E142">
        <v>13.025</v>
      </c>
      <c r="F142">
        <v>-0.12</v>
      </c>
      <c r="G142">
        <v>0.85129999999999995</v>
      </c>
      <c r="H142">
        <v>0.80089999999999995</v>
      </c>
      <c r="I142">
        <v>13.164</v>
      </c>
      <c r="J142">
        <v>13.026999999999999</v>
      </c>
    </row>
    <row r="143" spans="1:10" x14ac:dyDescent="0.3">
      <c r="A143">
        <v>78</v>
      </c>
      <c r="B143" t="s">
        <v>484</v>
      </c>
      <c r="C143">
        <v>1643850691</v>
      </c>
      <c r="D143">
        <v>16.356999999999999</v>
      </c>
      <c r="E143">
        <v>13.025</v>
      </c>
      <c r="F143">
        <v>-0.12</v>
      </c>
      <c r="G143">
        <v>0.85780000000000001</v>
      </c>
      <c r="H143">
        <v>0.82730000000000004</v>
      </c>
      <c r="I143">
        <v>13.122</v>
      </c>
      <c r="J143">
        <v>13.026999999999999</v>
      </c>
    </row>
    <row r="144" spans="1:10" x14ac:dyDescent="0.3">
      <c r="A144">
        <v>79</v>
      </c>
      <c r="B144" t="s">
        <v>483</v>
      </c>
      <c r="C144">
        <v>1643852491</v>
      </c>
      <c r="D144">
        <v>15.708</v>
      </c>
      <c r="E144">
        <v>12.957000000000001</v>
      </c>
      <c r="F144">
        <v>-3.1429999999999998</v>
      </c>
      <c r="G144">
        <v>0.86309999999999998</v>
      </c>
      <c r="H144">
        <v>0.83889999999999998</v>
      </c>
      <c r="I144">
        <v>13.077999999999999</v>
      </c>
      <c r="J144">
        <v>12.993</v>
      </c>
    </row>
    <row r="145" spans="1:10" x14ac:dyDescent="0.3">
      <c r="A145">
        <v>80</v>
      </c>
      <c r="B145" t="s">
        <v>482</v>
      </c>
      <c r="C145">
        <v>1643854291</v>
      </c>
      <c r="D145">
        <v>15.092000000000001</v>
      </c>
      <c r="E145">
        <v>12.887</v>
      </c>
      <c r="F145">
        <v>-2.8969999999999998</v>
      </c>
      <c r="G145">
        <v>0.85640000000000005</v>
      </c>
      <c r="H145">
        <v>0.83889999999999998</v>
      </c>
      <c r="I145">
        <v>12.993</v>
      </c>
      <c r="J145">
        <v>12.923</v>
      </c>
    </row>
    <row r="146" spans="1:10" x14ac:dyDescent="0.3">
      <c r="A146">
        <v>81</v>
      </c>
      <c r="B146" t="s">
        <v>481</v>
      </c>
      <c r="C146">
        <v>1643856091</v>
      </c>
      <c r="D146">
        <v>14.568</v>
      </c>
      <c r="E146">
        <v>12.843999999999999</v>
      </c>
      <c r="F146">
        <v>-2.835</v>
      </c>
      <c r="G146">
        <v>0.84950000000000003</v>
      </c>
      <c r="H146">
        <v>0.84179999999999999</v>
      </c>
      <c r="I146">
        <v>12.911</v>
      </c>
      <c r="J146">
        <v>12.879</v>
      </c>
    </row>
    <row r="147" spans="1:10" x14ac:dyDescent="0.3">
      <c r="A147">
        <v>82</v>
      </c>
      <c r="B147" t="s">
        <v>480</v>
      </c>
      <c r="C147">
        <v>1643857891</v>
      </c>
      <c r="D147">
        <v>14.085000000000001</v>
      </c>
      <c r="E147">
        <v>12.802</v>
      </c>
      <c r="F147">
        <v>-2.7730000000000001</v>
      </c>
      <c r="G147">
        <v>0.84230000000000005</v>
      </c>
      <c r="H147">
        <v>0.84409999999999996</v>
      </c>
      <c r="I147">
        <v>12.826000000000001</v>
      </c>
      <c r="J147">
        <v>12.836</v>
      </c>
    </row>
    <row r="148" spans="1:10" x14ac:dyDescent="0.3">
      <c r="A148">
        <v>83</v>
      </c>
      <c r="B148" t="s">
        <v>479</v>
      </c>
      <c r="C148">
        <v>1643859691</v>
      </c>
      <c r="D148">
        <v>13.702999999999999</v>
      </c>
      <c r="E148">
        <v>12.754</v>
      </c>
      <c r="F148">
        <v>-2.7730000000000001</v>
      </c>
      <c r="G148">
        <v>0.83420000000000005</v>
      </c>
      <c r="H148">
        <v>0.84340000000000004</v>
      </c>
      <c r="I148">
        <v>12.742000000000001</v>
      </c>
      <c r="J148">
        <v>12.788</v>
      </c>
    </row>
    <row r="149" spans="1:10" x14ac:dyDescent="0.3">
      <c r="A149">
        <v>84</v>
      </c>
      <c r="B149" t="s">
        <v>478</v>
      </c>
      <c r="C149">
        <v>1643861491</v>
      </c>
      <c r="D149">
        <v>13.494999999999999</v>
      </c>
      <c r="E149">
        <v>12.718999999999999</v>
      </c>
      <c r="F149">
        <v>-2.7730000000000001</v>
      </c>
      <c r="G149">
        <v>0.82420000000000004</v>
      </c>
      <c r="H149">
        <v>0.84089999999999998</v>
      </c>
      <c r="I149">
        <v>12.663</v>
      </c>
      <c r="J149">
        <v>12.753</v>
      </c>
    </row>
    <row r="150" spans="1:10" x14ac:dyDescent="0.3">
      <c r="A150">
        <v>85</v>
      </c>
      <c r="B150" t="s">
        <v>477</v>
      </c>
      <c r="C150">
        <v>1643863291</v>
      </c>
      <c r="D150">
        <v>13.494999999999999</v>
      </c>
      <c r="E150">
        <v>12.698</v>
      </c>
      <c r="F150">
        <v>-2.7730000000000001</v>
      </c>
      <c r="G150">
        <v>0.81169999999999998</v>
      </c>
      <c r="H150">
        <v>0.8377</v>
      </c>
      <c r="I150">
        <v>12.596</v>
      </c>
      <c r="J150">
        <v>12.731999999999999</v>
      </c>
    </row>
    <row r="151" spans="1:10" x14ac:dyDescent="0.3">
      <c r="A151">
        <v>86</v>
      </c>
      <c r="B151" t="s">
        <v>476</v>
      </c>
      <c r="C151">
        <v>1643865091</v>
      </c>
      <c r="D151">
        <v>13.593</v>
      </c>
      <c r="E151">
        <v>12.685</v>
      </c>
      <c r="F151">
        <v>-2.7730000000000001</v>
      </c>
      <c r="G151">
        <v>0.79810000000000003</v>
      </c>
      <c r="H151">
        <v>0.83289999999999997</v>
      </c>
      <c r="I151">
        <v>12.516999999999999</v>
      </c>
      <c r="J151">
        <v>12.718999999999999</v>
      </c>
    </row>
    <row r="152" spans="1:10" x14ac:dyDescent="0.3">
      <c r="A152">
        <v>87</v>
      </c>
      <c r="B152" t="s">
        <v>475</v>
      </c>
      <c r="C152">
        <v>1643866892</v>
      </c>
      <c r="D152">
        <v>13.955</v>
      </c>
      <c r="E152">
        <v>12.659000000000001</v>
      </c>
      <c r="F152">
        <v>-2.7120000000000002</v>
      </c>
      <c r="G152">
        <v>0.78139999999999998</v>
      </c>
      <c r="H152">
        <v>0.82110000000000005</v>
      </c>
      <c r="I152">
        <v>12.311999999999999</v>
      </c>
      <c r="J152">
        <v>12.693</v>
      </c>
    </row>
    <row r="153" spans="1:10" x14ac:dyDescent="0.3">
      <c r="A153">
        <v>88</v>
      </c>
      <c r="B153" t="s">
        <v>474</v>
      </c>
      <c r="C153">
        <v>1643868692</v>
      </c>
      <c r="D153">
        <v>14.44</v>
      </c>
      <c r="E153">
        <v>12.629</v>
      </c>
      <c r="F153">
        <v>-2.7120000000000002</v>
      </c>
      <c r="G153">
        <v>0.76329999999999998</v>
      </c>
      <c r="H153">
        <v>0.80059999999999998</v>
      </c>
      <c r="I153">
        <v>11.872</v>
      </c>
      <c r="J153">
        <v>12.662000000000001</v>
      </c>
    </row>
    <row r="154" spans="1:10" x14ac:dyDescent="0.3">
      <c r="A154">
        <v>89</v>
      </c>
      <c r="B154" t="s">
        <v>473</v>
      </c>
      <c r="C154">
        <v>1643870492</v>
      </c>
      <c r="D154">
        <v>15</v>
      </c>
      <c r="E154">
        <v>12.518000000000001</v>
      </c>
      <c r="F154">
        <v>-2.7120000000000002</v>
      </c>
      <c r="G154">
        <v>0.74419999999999997</v>
      </c>
      <c r="H154">
        <v>0.78469999999999995</v>
      </c>
      <c r="I154">
        <v>11.121</v>
      </c>
      <c r="J154">
        <v>12.551</v>
      </c>
    </row>
    <row r="155" spans="1:10" x14ac:dyDescent="0.3">
      <c r="A155">
        <v>90</v>
      </c>
      <c r="B155" t="s">
        <v>472</v>
      </c>
      <c r="C155">
        <v>1643872292</v>
      </c>
      <c r="D155">
        <v>15.582000000000001</v>
      </c>
      <c r="E155">
        <v>12.552</v>
      </c>
      <c r="F155">
        <v>-0.12</v>
      </c>
      <c r="G155">
        <v>0.73560000000000003</v>
      </c>
      <c r="H155">
        <v>0.77839999999999998</v>
      </c>
      <c r="I155">
        <v>10.994999999999999</v>
      </c>
      <c r="J155">
        <v>12.553000000000001</v>
      </c>
    </row>
    <row r="156" spans="1:10" x14ac:dyDescent="0.3">
      <c r="A156">
        <v>91</v>
      </c>
      <c r="B156" t="s">
        <v>471</v>
      </c>
      <c r="C156">
        <v>1643874092</v>
      </c>
      <c r="D156">
        <v>16.077999999999999</v>
      </c>
      <c r="E156">
        <v>12.547000000000001</v>
      </c>
      <c r="F156">
        <v>-0.12</v>
      </c>
      <c r="G156">
        <v>0.7288</v>
      </c>
      <c r="H156">
        <v>0.77380000000000004</v>
      </c>
      <c r="I156">
        <v>10.992000000000001</v>
      </c>
      <c r="J156">
        <v>12.548999999999999</v>
      </c>
    </row>
    <row r="157" spans="1:10" x14ac:dyDescent="0.3">
      <c r="A157">
        <v>92</v>
      </c>
      <c r="B157" t="s">
        <v>470</v>
      </c>
      <c r="C157">
        <v>1643875892</v>
      </c>
      <c r="D157">
        <v>16.483000000000001</v>
      </c>
      <c r="E157">
        <v>12.547000000000001</v>
      </c>
      <c r="F157">
        <v>-0.12</v>
      </c>
      <c r="G157">
        <v>0.72319999999999995</v>
      </c>
      <c r="H157">
        <v>0.76880000000000004</v>
      </c>
      <c r="I157">
        <v>11.035</v>
      </c>
      <c r="J157">
        <v>12.548999999999999</v>
      </c>
    </row>
    <row r="158" spans="1:10" x14ac:dyDescent="0.3">
      <c r="A158">
        <v>93</v>
      </c>
      <c r="B158" t="s">
        <v>469</v>
      </c>
      <c r="C158">
        <v>1643877692</v>
      </c>
      <c r="D158">
        <v>16.745000000000001</v>
      </c>
      <c r="E158">
        <v>12.542999999999999</v>
      </c>
      <c r="F158">
        <v>-0.12</v>
      </c>
      <c r="G158">
        <v>0.71940000000000004</v>
      </c>
      <c r="H158">
        <v>0.76480000000000004</v>
      </c>
      <c r="I158">
        <v>11.081</v>
      </c>
      <c r="J158">
        <v>12.544</v>
      </c>
    </row>
    <row r="159" spans="1:10" x14ac:dyDescent="0.3">
      <c r="A159">
        <v>94</v>
      </c>
      <c r="B159" t="s">
        <v>468</v>
      </c>
      <c r="C159">
        <v>1643879492</v>
      </c>
      <c r="D159">
        <v>16.847000000000001</v>
      </c>
      <c r="E159">
        <v>12.526</v>
      </c>
      <c r="F159">
        <v>-0.12</v>
      </c>
      <c r="G159">
        <v>0.71750000000000003</v>
      </c>
      <c r="H159">
        <v>0.76259999999999994</v>
      </c>
      <c r="I159">
        <v>11.092000000000001</v>
      </c>
      <c r="J159">
        <v>12.526999999999999</v>
      </c>
    </row>
    <row r="160" spans="1:10" x14ac:dyDescent="0.3">
      <c r="A160">
        <v>95</v>
      </c>
      <c r="B160" t="s">
        <v>467</v>
      </c>
      <c r="C160">
        <v>1643881292</v>
      </c>
      <c r="D160">
        <v>16.87</v>
      </c>
      <c r="E160">
        <v>12.518000000000001</v>
      </c>
      <c r="F160">
        <v>-0.12</v>
      </c>
      <c r="G160">
        <v>0.71660000000000001</v>
      </c>
      <c r="H160">
        <v>0.76170000000000004</v>
      </c>
      <c r="I160">
        <v>11.082000000000001</v>
      </c>
      <c r="J160">
        <v>12.518000000000001</v>
      </c>
    </row>
    <row r="161" spans="1:10" x14ac:dyDescent="0.3">
      <c r="A161">
        <v>96</v>
      </c>
      <c r="B161" t="s">
        <v>466</v>
      </c>
      <c r="C161">
        <v>1643883092</v>
      </c>
      <c r="D161">
        <v>16.655000000000001</v>
      </c>
      <c r="E161">
        <v>12.5</v>
      </c>
      <c r="F161">
        <v>-0.12</v>
      </c>
      <c r="G161">
        <v>0.71879999999999999</v>
      </c>
      <c r="H161">
        <v>0.76429999999999998</v>
      </c>
      <c r="I161">
        <v>10.997999999999999</v>
      </c>
      <c r="J161">
        <v>12.502000000000001</v>
      </c>
    </row>
    <row r="162" spans="1:10" x14ac:dyDescent="0.3">
      <c r="A162">
        <v>97</v>
      </c>
      <c r="B162" t="s">
        <v>465</v>
      </c>
      <c r="C162">
        <v>1643884892</v>
      </c>
      <c r="D162">
        <v>16.315000000000001</v>
      </c>
      <c r="E162">
        <v>12.496</v>
      </c>
      <c r="F162">
        <v>-0.12</v>
      </c>
      <c r="G162">
        <v>0.72250000000000003</v>
      </c>
      <c r="H162">
        <v>0.76819999999999999</v>
      </c>
      <c r="I162">
        <v>10.896000000000001</v>
      </c>
      <c r="J162">
        <v>12.497999999999999</v>
      </c>
    </row>
    <row r="163" spans="1:10" x14ac:dyDescent="0.3">
      <c r="A163">
        <v>98</v>
      </c>
      <c r="B163" t="s">
        <v>464</v>
      </c>
      <c r="C163">
        <v>1643886692</v>
      </c>
      <c r="D163">
        <v>15.891999999999999</v>
      </c>
      <c r="E163">
        <v>12.487</v>
      </c>
      <c r="F163">
        <v>-0.12</v>
      </c>
      <c r="G163">
        <v>0.72719999999999996</v>
      </c>
      <c r="H163">
        <v>0.77239999999999998</v>
      </c>
      <c r="I163">
        <v>10.811</v>
      </c>
      <c r="J163">
        <v>12.488</v>
      </c>
    </row>
    <row r="164" spans="1:10" x14ac:dyDescent="0.3">
      <c r="A164">
        <v>99</v>
      </c>
      <c r="B164" t="s">
        <v>463</v>
      </c>
      <c r="C164">
        <v>1643888493</v>
      </c>
      <c r="D164">
        <v>15.413</v>
      </c>
      <c r="E164">
        <v>12.259</v>
      </c>
      <c r="F164">
        <v>-2.835</v>
      </c>
      <c r="G164">
        <v>0.72589999999999999</v>
      </c>
      <c r="H164">
        <v>0.76919999999999999</v>
      </c>
      <c r="I164">
        <v>10.443</v>
      </c>
      <c r="J164">
        <v>12.292999999999999</v>
      </c>
    </row>
    <row r="165" spans="1:10" x14ac:dyDescent="0.3">
      <c r="A165">
        <v>100</v>
      </c>
      <c r="B165" t="s">
        <v>462</v>
      </c>
      <c r="C165">
        <v>1643890293</v>
      </c>
      <c r="D165">
        <v>14.984999999999999</v>
      </c>
      <c r="E165">
        <v>11.962</v>
      </c>
      <c r="F165">
        <v>-2.65</v>
      </c>
      <c r="G165">
        <v>0.71879999999999999</v>
      </c>
      <c r="H165">
        <v>0.76239999999999997</v>
      </c>
      <c r="I165">
        <v>9.7989999999999995</v>
      </c>
      <c r="J165">
        <v>11.994</v>
      </c>
    </row>
    <row r="166" spans="1:10" x14ac:dyDescent="0.3">
      <c r="A166">
        <v>101</v>
      </c>
      <c r="B166" t="s">
        <v>641</v>
      </c>
      <c r="C166">
        <v>1643891953</v>
      </c>
      <c r="D166">
        <v>14.66</v>
      </c>
      <c r="E166">
        <v>11.557</v>
      </c>
      <c r="F166">
        <v>-2.5270000000000001</v>
      </c>
      <c r="G166">
        <v>0.71189999999999998</v>
      </c>
      <c r="H166">
        <v>0.75549999999999995</v>
      </c>
      <c r="I166">
        <v>9.1859999999999999</v>
      </c>
      <c r="J166">
        <v>11.587999999999999</v>
      </c>
    </row>
    <row r="167" spans="1:10" x14ac:dyDescent="0.3">
      <c r="A167">
        <v>102</v>
      </c>
      <c r="B167" t="s">
        <v>640</v>
      </c>
      <c r="C167">
        <v>1643892093</v>
      </c>
      <c r="D167">
        <v>14.635</v>
      </c>
      <c r="E167">
        <v>11.513999999999999</v>
      </c>
      <c r="F167">
        <v>-2.5270000000000001</v>
      </c>
      <c r="G167">
        <v>0.71130000000000004</v>
      </c>
      <c r="H167">
        <v>0.75480000000000003</v>
      </c>
      <c r="I167">
        <v>9.1340000000000003</v>
      </c>
      <c r="J167">
        <v>11.545</v>
      </c>
    </row>
    <row r="168" spans="1:10" x14ac:dyDescent="0.3">
      <c r="A168">
        <v>103</v>
      </c>
      <c r="B168" t="s">
        <v>639</v>
      </c>
      <c r="C168">
        <v>1643893893</v>
      </c>
      <c r="D168">
        <v>14.375</v>
      </c>
      <c r="E168">
        <v>10.648</v>
      </c>
      <c r="F168">
        <v>-2.218</v>
      </c>
      <c r="G168">
        <v>0.70379999999999998</v>
      </c>
      <c r="H168">
        <v>0.74139999999999995</v>
      </c>
      <c r="I168">
        <v>8.4960000000000004</v>
      </c>
      <c r="J168">
        <v>10.676</v>
      </c>
    </row>
    <row r="169" spans="1:10" x14ac:dyDescent="0.3">
      <c r="A169">
        <v>104</v>
      </c>
      <c r="B169" t="s">
        <v>638</v>
      </c>
      <c r="C169">
        <v>1643894815</v>
      </c>
      <c r="D169">
        <v>14.186999999999999</v>
      </c>
      <c r="E169">
        <v>7.9569999999999999</v>
      </c>
      <c r="F169">
        <v>2E-3</v>
      </c>
      <c r="G169">
        <v>0.70279999999999998</v>
      </c>
      <c r="H169">
        <v>0.17979999999999999</v>
      </c>
      <c r="I169">
        <v>8.2720000000000002</v>
      </c>
      <c r="J169">
        <v>7.9569999999999999</v>
      </c>
    </row>
    <row r="170" spans="1:10" x14ac:dyDescent="0.3">
      <c r="A170">
        <v>105</v>
      </c>
      <c r="B170" t="s">
        <v>637</v>
      </c>
      <c r="C170">
        <v>1643896962</v>
      </c>
      <c r="D170">
        <v>14.186999999999999</v>
      </c>
      <c r="E170">
        <v>7.4450000000000003</v>
      </c>
      <c r="F170">
        <v>6.3E-2</v>
      </c>
      <c r="G170">
        <v>0.70279999999999998</v>
      </c>
      <c r="H170">
        <v>8.1100000000000005E-2</v>
      </c>
      <c r="I170">
        <v>8.2729999999999997</v>
      </c>
      <c r="J170">
        <v>7.444</v>
      </c>
    </row>
    <row r="171" spans="1:10" x14ac:dyDescent="0.3">
      <c r="A171">
        <v>106</v>
      </c>
      <c r="B171" t="s">
        <v>636</v>
      </c>
      <c r="C171">
        <v>1643897104</v>
      </c>
      <c r="D171">
        <v>14.128</v>
      </c>
      <c r="E171">
        <v>7.2290000000000001</v>
      </c>
      <c r="F171">
        <v>6.3E-2</v>
      </c>
      <c r="G171">
        <v>0.7036</v>
      </c>
      <c r="H171">
        <v>6.9400000000000003E-2</v>
      </c>
      <c r="I171">
        <v>8.2710000000000008</v>
      </c>
      <c r="J171">
        <v>7.2290000000000001</v>
      </c>
    </row>
    <row r="172" spans="1:10" x14ac:dyDescent="0.3">
      <c r="A172">
        <v>107</v>
      </c>
      <c r="B172" t="s">
        <v>635</v>
      </c>
      <c r="C172">
        <v>1643897411</v>
      </c>
      <c r="D172">
        <v>14.186999999999999</v>
      </c>
      <c r="E172">
        <v>7.3419999999999996</v>
      </c>
      <c r="F172">
        <v>6.3E-2</v>
      </c>
      <c r="G172">
        <v>0.70289999999999997</v>
      </c>
      <c r="H172">
        <v>7.8E-2</v>
      </c>
      <c r="I172">
        <v>8.2750000000000004</v>
      </c>
      <c r="J172">
        <v>7.3410000000000002</v>
      </c>
    </row>
    <row r="173" spans="1:10" x14ac:dyDescent="0.3">
      <c r="A173">
        <v>108</v>
      </c>
      <c r="B173" t="s">
        <v>634</v>
      </c>
      <c r="C173">
        <v>1643898050</v>
      </c>
      <c r="D173">
        <v>19.606999999999999</v>
      </c>
      <c r="E173">
        <v>7.1260000000000003</v>
      </c>
      <c r="F173">
        <v>6.3E-2</v>
      </c>
      <c r="G173">
        <v>0.63180000000000003</v>
      </c>
      <c r="H173">
        <v>0</v>
      </c>
      <c r="I173">
        <v>12.957000000000001</v>
      </c>
      <c r="J173">
        <v>7.1260000000000003</v>
      </c>
    </row>
    <row r="174" spans="1:10" x14ac:dyDescent="0.3">
      <c r="A174">
        <v>109</v>
      </c>
      <c r="B174" t="s">
        <v>633</v>
      </c>
      <c r="C174">
        <v>1643898234</v>
      </c>
      <c r="D174">
        <v>14.186999999999999</v>
      </c>
      <c r="E174">
        <v>7.2210000000000001</v>
      </c>
      <c r="F174">
        <v>6.3E-2</v>
      </c>
      <c r="G174">
        <v>0.70860000000000001</v>
      </c>
      <c r="H174">
        <v>6.59E-2</v>
      </c>
      <c r="I174">
        <v>8.6170000000000009</v>
      </c>
      <c r="J174">
        <v>7.22</v>
      </c>
    </row>
    <row r="175" spans="1:10" x14ac:dyDescent="0.3">
      <c r="A175">
        <v>110</v>
      </c>
      <c r="B175" t="s">
        <v>632</v>
      </c>
      <c r="C175">
        <v>1643898912</v>
      </c>
      <c r="D175">
        <v>14.311999999999999</v>
      </c>
      <c r="E175">
        <v>6.6609999999999996</v>
      </c>
      <c r="F175">
        <v>2E-3</v>
      </c>
      <c r="G175">
        <v>0.71</v>
      </c>
      <c r="H175">
        <v>1.2699999999999999E-2</v>
      </c>
      <c r="I175">
        <v>8.8019999999999996</v>
      </c>
      <c r="J175">
        <v>6.6609999999999996</v>
      </c>
    </row>
    <row r="176" spans="1:10" x14ac:dyDescent="0.3">
      <c r="A176">
        <v>111</v>
      </c>
      <c r="B176" t="s">
        <v>631</v>
      </c>
      <c r="C176">
        <v>1643901706</v>
      </c>
      <c r="D176">
        <v>14.503</v>
      </c>
      <c r="E176">
        <v>6.8330000000000002</v>
      </c>
      <c r="F176">
        <v>6.3E-2</v>
      </c>
      <c r="G176">
        <v>0.70760000000000001</v>
      </c>
      <c r="H176">
        <v>1.9199999999999998E-2</v>
      </c>
      <c r="I176">
        <v>8.8239999999999998</v>
      </c>
      <c r="J176">
        <v>6.8319999999999999</v>
      </c>
    </row>
    <row r="177" spans="1:13" x14ac:dyDescent="0.3">
      <c r="A177">
        <v>112</v>
      </c>
      <c r="B177" t="s">
        <v>630</v>
      </c>
      <c r="C177">
        <v>1643902681</v>
      </c>
      <c r="D177">
        <v>19.637</v>
      </c>
      <c r="E177">
        <v>10.023999999999999</v>
      </c>
      <c r="F177">
        <v>0.125</v>
      </c>
      <c r="G177">
        <v>0.63790000000000002</v>
      </c>
      <c r="H177">
        <v>2.4400000000000002E-2</v>
      </c>
      <c r="I177">
        <v>12.99</v>
      </c>
      <c r="J177">
        <v>10.023</v>
      </c>
    </row>
    <row r="178" spans="1:13" x14ac:dyDescent="0.3">
      <c r="A178">
        <v>113</v>
      </c>
      <c r="B178" t="s">
        <v>629</v>
      </c>
      <c r="C178">
        <v>1643903338</v>
      </c>
      <c r="D178">
        <v>14.686999999999999</v>
      </c>
      <c r="E178">
        <v>7.4660000000000002</v>
      </c>
      <c r="F178">
        <v>6.3E-2</v>
      </c>
      <c r="G178">
        <v>0.70789999999999997</v>
      </c>
      <c r="H178">
        <v>5.8400000000000001E-2</v>
      </c>
      <c r="I178">
        <v>8.9909999999999997</v>
      </c>
      <c r="J178">
        <v>7.4660000000000002</v>
      </c>
    </row>
    <row r="179" spans="1:13" x14ac:dyDescent="0.3">
      <c r="A179">
        <v>114</v>
      </c>
      <c r="B179" t="s">
        <v>628</v>
      </c>
      <c r="C179">
        <v>1643903426</v>
      </c>
      <c r="D179">
        <v>20</v>
      </c>
      <c r="E179">
        <v>9.266</v>
      </c>
      <c r="F179">
        <v>0.125</v>
      </c>
      <c r="G179">
        <v>0.64</v>
      </c>
      <c r="H179">
        <v>0</v>
      </c>
      <c r="I179">
        <v>13.32</v>
      </c>
      <c r="J179">
        <v>9.2650000000000006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602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627</v>
      </c>
      <c r="B186" t="s">
        <v>219</v>
      </c>
    </row>
    <row r="187" spans="1:13" x14ac:dyDescent="0.3">
      <c r="A187" t="s">
        <v>600</v>
      </c>
      <c r="B187" t="s">
        <v>221</v>
      </c>
    </row>
    <row r="188" spans="1:13" x14ac:dyDescent="0.3">
      <c r="A188" t="s">
        <v>626</v>
      </c>
      <c r="B188" t="s">
        <v>223</v>
      </c>
      <c r="C188" t="s">
        <v>27</v>
      </c>
    </row>
    <row r="189" spans="1:13" x14ac:dyDescent="0.3">
      <c r="A189" t="s">
        <v>625</v>
      </c>
      <c r="B189" t="s">
        <v>27</v>
      </c>
    </row>
    <row r="190" spans="1:13" x14ac:dyDescent="0.3">
      <c r="A190" t="s">
        <v>624</v>
      </c>
      <c r="B190" t="s">
        <v>27</v>
      </c>
    </row>
    <row r="191" spans="1:13" x14ac:dyDescent="0.3">
      <c r="A191" t="s">
        <v>597</v>
      </c>
      <c r="B191" t="s">
        <v>27</v>
      </c>
    </row>
    <row r="192" spans="1:13" x14ac:dyDescent="0.3">
      <c r="A192" t="s">
        <v>623</v>
      </c>
      <c r="B192" t="s">
        <v>27</v>
      </c>
    </row>
    <row r="193" spans="1:3" x14ac:dyDescent="0.3">
      <c r="A193" t="s">
        <v>596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622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304</v>
      </c>
      <c r="B197" t="s">
        <v>233</v>
      </c>
    </row>
    <row r="198" spans="1:3" x14ac:dyDescent="0.3">
      <c r="A198" t="s">
        <v>621</v>
      </c>
    </row>
    <row r="199" spans="1:3" x14ac:dyDescent="0.3">
      <c r="A199" t="s">
        <v>620</v>
      </c>
    </row>
    <row r="200" spans="1:3" x14ac:dyDescent="0.3">
      <c r="A200" t="s">
        <v>619</v>
      </c>
      <c r="B200" t="s">
        <v>238</v>
      </c>
    </row>
    <row r="201" spans="1:3" x14ac:dyDescent="0.3">
      <c r="A201" t="s">
        <v>618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617</v>
      </c>
      <c r="B208" t="s">
        <v>230</v>
      </c>
    </row>
    <row r="209" spans="1:2" x14ac:dyDescent="0.3">
      <c r="A209" t="s">
        <v>616</v>
      </c>
      <c r="B209" t="s">
        <v>230</v>
      </c>
    </row>
    <row r="210" spans="1:2" x14ac:dyDescent="0.3">
      <c r="A210" t="s">
        <v>615</v>
      </c>
      <c r="B210" t="s">
        <v>230</v>
      </c>
    </row>
    <row r="211" spans="1:2" x14ac:dyDescent="0.3">
      <c r="A211" t="s">
        <v>614</v>
      </c>
    </row>
    <row r="212" spans="1:2" x14ac:dyDescent="0.3">
      <c r="A212" t="s">
        <v>613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588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587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586</v>
      </c>
      <c r="B222" t="s">
        <v>612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584</v>
      </c>
      <c r="B225" t="s">
        <v>611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582</v>
      </c>
      <c r="B228" t="s">
        <v>581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610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609</v>
      </c>
    </row>
    <row r="235" spans="1:4" x14ac:dyDescent="0.3">
      <c r="A235" t="s">
        <v>286</v>
      </c>
    </row>
    <row r="236" spans="1:4" x14ac:dyDescent="0.3">
      <c r="A236" t="s">
        <v>608</v>
      </c>
    </row>
    <row r="237" spans="1:4" x14ac:dyDescent="0.3">
      <c r="A237" t="s">
        <v>607</v>
      </c>
    </row>
    <row r="238" spans="1:4" x14ac:dyDescent="0.3">
      <c r="A238" t="s">
        <v>606</v>
      </c>
      <c r="B238" t="s">
        <v>27</v>
      </c>
    </row>
    <row r="239" spans="1:4" x14ac:dyDescent="0.3">
      <c r="A239" t="s">
        <v>605</v>
      </c>
    </row>
    <row r="240" spans="1:4" x14ac:dyDescent="0.3">
      <c r="A240" t="s">
        <v>604</v>
      </c>
    </row>
    <row r="241" spans="1:13" x14ac:dyDescent="0.3">
      <c r="A241" t="s">
        <v>603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602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601</v>
      </c>
      <c r="B249" t="s">
        <v>219</v>
      </c>
    </row>
    <row r="250" spans="1:13" x14ac:dyDescent="0.3">
      <c r="A250" t="s">
        <v>600</v>
      </c>
      <c r="B250" t="s">
        <v>221</v>
      </c>
    </row>
    <row r="251" spans="1:13" x14ac:dyDescent="0.3">
      <c r="A251" t="s">
        <v>599</v>
      </c>
      <c r="B251" t="s">
        <v>223</v>
      </c>
      <c r="C251" t="s">
        <v>27</v>
      </c>
    </row>
    <row r="252" spans="1:13" x14ac:dyDescent="0.3">
      <c r="A252" t="s">
        <v>598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597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596</v>
      </c>
      <c r="B256" t="s">
        <v>27</v>
      </c>
    </row>
    <row r="257" spans="1:6" x14ac:dyDescent="0.3">
      <c r="A257" t="s">
        <v>595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594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593</v>
      </c>
      <c r="B279" t="s">
        <v>230</v>
      </c>
    </row>
    <row r="280" spans="1:3" x14ac:dyDescent="0.3">
      <c r="A280" t="s">
        <v>592</v>
      </c>
      <c r="B280" t="s">
        <v>230</v>
      </c>
    </row>
    <row r="281" spans="1:3" x14ac:dyDescent="0.3">
      <c r="A281" t="s">
        <v>591</v>
      </c>
      <c r="B281" t="s">
        <v>230</v>
      </c>
    </row>
    <row r="282" spans="1:3" x14ac:dyDescent="0.3">
      <c r="A282" t="s">
        <v>590</v>
      </c>
    </row>
    <row r="283" spans="1:3" x14ac:dyDescent="0.3">
      <c r="A283" t="s">
        <v>589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588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587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586</v>
      </c>
      <c r="B293" t="s">
        <v>585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584</v>
      </c>
      <c r="B296" t="s">
        <v>583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582</v>
      </c>
      <c r="B299" t="s">
        <v>581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580</v>
      </c>
      <c r="C302" t="s">
        <v>579</v>
      </c>
      <c r="D302" t="s">
        <v>578</v>
      </c>
      <c r="E302" t="s">
        <v>577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576</v>
      </c>
    </row>
    <row r="310" spans="1:7" x14ac:dyDescent="0.3">
      <c r="A310" t="s">
        <v>575</v>
      </c>
    </row>
    <row r="311" spans="1:7" x14ac:dyDescent="0.3">
      <c r="A311" t="s">
        <v>574</v>
      </c>
    </row>
    <row r="312" spans="1:7" x14ac:dyDescent="0.3">
      <c r="A312" t="s">
        <v>573</v>
      </c>
    </row>
    <row r="313" spans="1:7" x14ac:dyDescent="0.3">
      <c r="A313" t="s">
        <v>572</v>
      </c>
    </row>
    <row r="314" spans="1:7" x14ac:dyDescent="0.3">
      <c r="A314" t="s">
        <v>571</v>
      </c>
    </row>
    <row r="315" spans="1:7" x14ac:dyDescent="0.3">
      <c r="A315" t="s">
        <v>570</v>
      </c>
    </row>
    <row r="316" spans="1:7" x14ac:dyDescent="0.3">
      <c r="A316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0" workbookViewId="0">
      <selection activeCell="A167" sqref="A167:J175"/>
    </sheetView>
  </sheetViews>
  <sheetFormatPr defaultRowHeight="14.4" x14ac:dyDescent="0.3"/>
  <cols>
    <col min="2" max="2" width="23.6640625" customWidth="1"/>
    <col min="3" max="3" width="17.332031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491</v>
      </c>
      <c r="C65">
        <v>1643838090</v>
      </c>
      <c r="D65">
        <v>17.937999999999999</v>
      </c>
      <c r="E65">
        <v>13.051</v>
      </c>
      <c r="F65">
        <v>-0.12</v>
      </c>
      <c r="G65">
        <v>0.84370000000000001</v>
      </c>
      <c r="H65">
        <v>0.78120000000000001</v>
      </c>
      <c r="I65">
        <v>13.246</v>
      </c>
      <c r="J65">
        <v>13.053000000000001</v>
      </c>
    </row>
    <row r="66" spans="1:10" x14ac:dyDescent="0.3">
      <c r="A66">
        <v>1</v>
      </c>
      <c r="B66" t="s">
        <v>490</v>
      </c>
      <c r="C66">
        <v>1643839890</v>
      </c>
      <c r="D66">
        <v>18.32</v>
      </c>
      <c r="E66">
        <v>13.047000000000001</v>
      </c>
      <c r="F66">
        <v>-0.12</v>
      </c>
      <c r="G66">
        <v>0.83879999999999999</v>
      </c>
      <c r="H66">
        <v>0.77270000000000005</v>
      </c>
      <c r="I66">
        <v>13.278</v>
      </c>
      <c r="J66">
        <v>13.048</v>
      </c>
    </row>
    <row r="67" spans="1:10" x14ac:dyDescent="0.3">
      <c r="A67">
        <v>2</v>
      </c>
      <c r="B67" t="s">
        <v>489</v>
      </c>
      <c r="C67">
        <v>1643841690</v>
      </c>
      <c r="D67">
        <v>18.437000000000001</v>
      </c>
      <c r="E67">
        <v>13.042999999999999</v>
      </c>
      <c r="F67">
        <v>-0.12</v>
      </c>
      <c r="G67">
        <v>0.83689999999999998</v>
      </c>
      <c r="H67">
        <v>0.76919999999999999</v>
      </c>
      <c r="I67">
        <v>13.288</v>
      </c>
      <c r="J67">
        <v>13.044</v>
      </c>
    </row>
    <row r="68" spans="1:10" x14ac:dyDescent="0.3">
      <c r="A68">
        <v>3</v>
      </c>
      <c r="B68" t="s">
        <v>488</v>
      </c>
      <c r="C68">
        <v>1643843490</v>
      </c>
      <c r="D68">
        <v>18.396999999999998</v>
      </c>
      <c r="E68">
        <v>13.047000000000001</v>
      </c>
      <c r="F68">
        <v>-0.12</v>
      </c>
      <c r="G68">
        <v>0.83679999999999999</v>
      </c>
      <c r="H68">
        <v>0.77010000000000001</v>
      </c>
      <c r="I68">
        <v>13.284000000000001</v>
      </c>
      <c r="J68">
        <v>13.048</v>
      </c>
    </row>
    <row r="69" spans="1:10" x14ac:dyDescent="0.3">
      <c r="A69">
        <v>4</v>
      </c>
      <c r="B69" t="s">
        <v>487</v>
      </c>
      <c r="C69">
        <v>1643845291</v>
      </c>
      <c r="D69">
        <v>18.03</v>
      </c>
      <c r="E69">
        <v>13.029</v>
      </c>
      <c r="F69">
        <v>-0.12</v>
      </c>
      <c r="G69">
        <v>0.84040000000000004</v>
      </c>
      <c r="H69">
        <v>0.77749999999999997</v>
      </c>
      <c r="I69">
        <v>13.249000000000001</v>
      </c>
      <c r="J69">
        <v>13.031000000000001</v>
      </c>
    </row>
    <row r="70" spans="1:10" x14ac:dyDescent="0.3">
      <c r="A70">
        <v>5</v>
      </c>
      <c r="B70" t="s">
        <v>486</v>
      </c>
      <c r="C70">
        <v>1643847091</v>
      </c>
      <c r="D70">
        <v>17.553000000000001</v>
      </c>
      <c r="E70">
        <v>13.029</v>
      </c>
      <c r="F70">
        <v>-0.12</v>
      </c>
      <c r="G70">
        <v>0.84530000000000005</v>
      </c>
      <c r="H70">
        <v>0.78890000000000005</v>
      </c>
      <c r="I70">
        <v>13.208</v>
      </c>
      <c r="J70">
        <v>13.031000000000001</v>
      </c>
    </row>
    <row r="71" spans="1:10" x14ac:dyDescent="0.3">
      <c r="A71">
        <v>6</v>
      </c>
      <c r="B71" t="s">
        <v>485</v>
      </c>
      <c r="C71">
        <v>1643848891</v>
      </c>
      <c r="D71">
        <v>16.98</v>
      </c>
      <c r="E71">
        <v>13.025</v>
      </c>
      <c r="F71">
        <v>-0.12</v>
      </c>
      <c r="G71">
        <v>0.85129999999999995</v>
      </c>
      <c r="H71">
        <v>0.80089999999999995</v>
      </c>
      <c r="I71">
        <v>13.164</v>
      </c>
      <c r="J71">
        <v>13.026999999999999</v>
      </c>
    </row>
    <row r="72" spans="1:10" x14ac:dyDescent="0.3">
      <c r="A72">
        <v>7</v>
      </c>
      <c r="B72" t="s">
        <v>484</v>
      </c>
      <c r="C72">
        <v>1643850691</v>
      </c>
      <c r="D72">
        <v>16.356999999999999</v>
      </c>
      <c r="E72">
        <v>13.025</v>
      </c>
      <c r="F72">
        <v>-0.12</v>
      </c>
      <c r="G72">
        <v>0.85780000000000001</v>
      </c>
      <c r="H72">
        <v>0.82730000000000004</v>
      </c>
      <c r="I72">
        <v>13.122</v>
      </c>
      <c r="J72">
        <v>13.026999999999999</v>
      </c>
    </row>
    <row r="73" spans="1:10" x14ac:dyDescent="0.3">
      <c r="A73">
        <v>8</v>
      </c>
      <c r="B73" t="s">
        <v>483</v>
      </c>
      <c r="C73">
        <v>1643852491</v>
      </c>
      <c r="D73">
        <v>15.708</v>
      </c>
      <c r="E73">
        <v>12.957000000000001</v>
      </c>
      <c r="F73">
        <v>-3.1429999999999998</v>
      </c>
      <c r="G73">
        <v>0.86309999999999998</v>
      </c>
      <c r="H73">
        <v>0.83889999999999998</v>
      </c>
      <c r="I73">
        <v>13.077999999999999</v>
      </c>
      <c r="J73">
        <v>12.993</v>
      </c>
    </row>
    <row r="74" spans="1:10" x14ac:dyDescent="0.3">
      <c r="A74">
        <v>9</v>
      </c>
      <c r="B74" t="s">
        <v>482</v>
      </c>
      <c r="C74">
        <v>1643854291</v>
      </c>
      <c r="D74">
        <v>15.092000000000001</v>
      </c>
      <c r="E74">
        <v>12.887</v>
      </c>
      <c r="F74">
        <v>-2.8969999999999998</v>
      </c>
      <c r="G74">
        <v>0.85640000000000005</v>
      </c>
      <c r="H74">
        <v>0.83889999999999998</v>
      </c>
      <c r="I74">
        <v>12.993</v>
      </c>
      <c r="J74">
        <v>12.923</v>
      </c>
    </row>
    <row r="75" spans="1:10" x14ac:dyDescent="0.3">
      <c r="A75">
        <v>10</v>
      </c>
      <c r="B75" t="s">
        <v>481</v>
      </c>
      <c r="C75">
        <v>1643856091</v>
      </c>
      <c r="D75">
        <v>14.568</v>
      </c>
      <c r="E75">
        <v>12.843999999999999</v>
      </c>
      <c r="F75">
        <v>-2.835</v>
      </c>
      <c r="G75">
        <v>0.84950000000000003</v>
      </c>
      <c r="H75">
        <v>0.84179999999999999</v>
      </c>
      <c r="I75">
        <v>12.911</v>
      </c>
      <c r="J75">
        <v>12.879</v>
      </c>
    </row>
    <row r="76" spans="1:10" x14ac:dyDescent="0.3">
      <c r="A76">
        <v>11</v>
      </c>
      <c r="B76" t="s">
        <v>480</v>
      </c>
      <c r="C76">
        <v>1643857891</v>
      </c>
      <c r="D76">
        <v>14.085000000000001</v>
      </c>
      <c r="E76">
        <v>12.802</v>
      </c>
      <c r="F76">
        <v>-2.7730000000000001</v>
      </c>
      <c r="G76">
        <v>0.84230000000000005</v>
      </c>
      <c r="H76">
        <v>0.84409999999999996</v>
      </c>
      <c r="I76">
        <v>12.826000000000001</v>
      </c>
      <c r="J76">
        <v>12.836</v>
      </c>
    </row>
    <row r="77" spans="1:10" x14ac:dyDescent="0.3">
      <c r="A77">
        <v>12</v>
      </c>
      <c r="B77" t="s">
        <v>479</v>
      </c>
      <c r="C77">
        <v>1643859691</v>
      </c>
      <c r="D77">
        <v>13.702999999999999</v>
      </c>
      <c r="E77">
        <v>12.754</v>
      </c>
      <c r="F77">
        <v>-2.7730000000000001</v>
      </c>
      <c r="G77">
        <v>0.83420000000000005</v>
      </c>
      <c r="H77">
        <v>0.84340000000000004</v>
      </c>
      <c r="I77">
        <v>12.742000000000001</v>
      </c>
      <c r="J77">
        <v>12.788</v>
      </c>
    </row>
    <row r="78" spans="1:10" x14ac:dyDescent="0.3">
      <c r="A78">
        <v>13</v>
      </c>
      <c r="B78" t="s">
        <v>478</v>
      </c>
      <c r="C78">
        <v>1643861491</v>
      </c>
      <c r="D78">
        <v>13.494999999999999</v>
      </c>
      <c r="E78">
        <v>12.718999999999999</v>
      </c>
      <c r="F78">
        <v>-2.7730000000000001</v>
      </c>
      <c r="G78">
        <v>0.82420000000000004</v>
      </c>
      <c r="H78">
        <v>0.84089999999999998</v>
      </c>
      <c r="I78">
        <v>12.663</v>
      </c>
      <c r="J78">
        <v>12.753</v>
      </c>
    </row>
    <row r="79" spans="1:10" x14ac:dyDescent="0.3">
      <c r="A79">
        <v>14</v>
      </c>
      <c r="B79" t="s">
        <v>477</v>
      </c>
      <c r="C79">
        <v>1643863291</v>
      </c>
      <c r="D79">
        <v>13.494999999999999</v>
      </c>
      <c r="E79">
        <v>12.698</v>
      </c>
      <c r="F79">
        <v>-2.7730000000000001</v>
      </c>
      <c r="G79">
        <v>0.81169999999999998</v>
      </c>
      <c r="H79">
        <v>0.8377</v>
      </c>
      <c r="I79">
        <v>12.596</v>
      </c>
      <c r="J79">
        <v>12.731999999999999</v>
      </c>
    </row>
    <row r="80" spans="1:10" x14ac:dyDescent="0.3">
      <c r="A80">
        <v>15</v>
      </c>
      <c r="B80" t="s">
        <v>476</v>
      </c>
      <c r="C80">
        <v>1643865091</v>
      </c>
      <c r="D80">
        <v>13.593</v>
      </c>
      <c r="E80">
        <v>12.685</v>
      </c>
      <c r="F80">
        <v>-2.7730000000000001</v>
      </c>
      <c r="G80">
        <v>0.79810000000000003</v>
      </c>
      <c r="H80">
        <v>0.83289999999999997</v>
      </c>
      <c r="I80">
        <v>12.516999999999999</v>
      </c>
      <c r="J80">
        <v>12.718999999999999</v>
      </c>
    </row>
    <row r="81" spans="1:10" x14ac:dyDescent="0.3">
      <c r="A81">
        <v>16</v>
      </c>
      <c r="B81" t="s">
        <v>475</v>
      </c>
      <c r="C81">
        <v>1643866892</v>
      </c>
      <c r="D81">
        <v>13.955</v>
      </c>
      <c r="E81">
        <v>12.659000000000001</v>
      </c>
      <c r="F81">
        <v>-2.7120000000000002</v>
      </c>
      <c r="G81">
        <v>0.78139999999999998</v>
      </c>
      <c r="H81">
        <v>0.82110000000000005</v>
      </c>
      <c r="I81">
        <v>12.311999999999999</v>
      </c>
      <c r="J81">
        <v>12.693</v>
      </c>
    </row>
    <row r="82" spans="1:10" x14ac:dyDescent="0.3">
      <c r="A82">
        <v>17</v>
      </c>
      <c r="B82" t="s">
        <v>474</v>
      </c>
      <c r="C82">
        <v>1643868692</v>
      </c>
      <c r="D82">
        <v>14.44</v>
      </c>
      <c r="E82">
        <v>12.629</v>
      </c>
      <c r="F82">
        <v>-2.7120000000000002</v>
      </c>
      <c r="G82">
        <v>0.76329999999999998</v>
      </c>
      <c r="H82">
        <v>0.80059999999999998</v>
      </c>
      <c r="I82">
        <v>11.872</v>
      </c>
      <c r="J82">
        <v>12.662000000000001</v>
      </c>
    </row>
    <row r="83" spans="1:10" x14ac:dyDescent="0.3">
      <c r="A83">
        <v>18</v>
      </c>
      <c r="B83" t="s">
        <v>473</v>
      </c>
      <c r="C83">
        <v>1643870492</v>
      </c>
      <c r="D83">
        <v>15</v>
      </c>
      <c r="E83">
        <v>12.518000000000001</v>
      </c>
      <c r="F83">
        <v>-2.7120000000000002</v>
      </c>
      <c r="G83">
        <v>0.74419999999999997</v>
      </c>
      <c r="H83">
        <v>0.78469999999999995</v>
      </c>
      <c r="I83">
        <v>11.121</v>
      </c>
      <c r="J83">
        <v>12.551</v>
      </c>
    </row>
    <row r="84" spans="1:10" x14ac:dyDescent="0.3">
      <c r="A84">
        <v>19</v>
      </c>
      <c r="B84" t="s">
        <v>472</v>
      </c>
      <c r="C84">
        <v>1643872292</v>
      </c>
      <c r="D84">
        <v>15.582000000000001</v>
      </c>
      <c r="E84">
        <v>12.552</v>
      </c>
      <c r="F84">
        <v>-0.12</v>
      </c>
      <c r="G84">
        <v>0.73560000000000003</v>
      </c>
      <c r="H84">
        <v>0.77839999999999998</v>
      </c>
      <c r="I84">
        <v>10.994999999999999</v>
      </c>
      <c r="J84">
        <v>12.553000000000001</v>
      </c>
    </row>
    <row r="85" spans="1:10" x14ac:dyDescent="0.3">
      <c r="A85">
        <v>20</v>
      </c>
      <c r="B85" t="s">
        <v>471</v>
      </c>
      <c r="C85">
        <v>1643874092</v>
      </c>
      <c r="D85">
        <v>16.077999999999999</v>
      </c>
      <c r="E85">
        <v>12.547000000000001</v>
      </c>
      <c r="F85">
        <v>-0.12</v>
      </c>
      <c r="G85">
        <v>0.7288</v>
      </c>
      <c r="H85">
        <v>0.77380000000000004</v>
      </c>
      <c r="I85">
        <v>10.992000000000001</v>
      </c>
      <c r="J85">
        <v>12.548999999999999</v>
      </c>
    </row>
    <row r="86" spans="1:10" x14ac:dyDescent="0.3">
      <c r="A86">
        <v>21</v>
      </c>
      <c r="B86" t="s">
        <v>470</v>
      </c>
      <c r="C86">
        <v>1643875892</v>
      </c>
      <c r="D86">
        <v>16.483000000000001</v>
      </c>
      <c r="E86">
        <v>12.547000000000001</v>
      </c>
      <c r="F86">
        <v>-0.12</v>
      </c>
      <c r="G86">
        <v>0.72319999999999995</v>
      </c>
      <c r="H86">
        <v>0.76880000000000004</v>
      </c>
      <c r="I86">
        <v>11.035</v>
      </c>
      <c r="J86">
        <v>12.548999999999999</v>
      </c>
    </row>
    <row r="87" spans="1:10" x14ac:dyDescent="0.3">
      <c r="A87">
        <v>22</v>
      </c>
      <c r="B87" t="s">
        <v>469</v>
      </c>
      <c r="C87">
        <v>1643877692</v>
      </c>
      <c r="D87">
        <v>16.745000000000001</v>
      </c>
      <c r="E87">
        <v>12.542999999999999</v>
      </c>
      <c r="F87">
        <v>-0.12</v>
      </c>
      <c r="G87">
        <v>0.71940000000000004</v>
      </c>
      <c r="H87">
        <v>0.76480000000000004</v>
      </c>
      <c r="I87">
        <v>11.081</v>
      </c>
      <c r="J87">
        <v>12.544</v>
      </c>
    </row>
    <row r="88" spans="1:10" x14ac:dyDescent="0.3">
      <c r="A88">
        <v>23</v>
      </c>
      <c r="B88" t="s">
        <v>468</v>
      </c>
      <c r="C88">
        <v>1643879492</v>
      </c>
      <c r="D88">
        <v>16.847000000000001</v>
      </c>
      <c r="E88">
        <v>12.526</v>
      </c>
      <c r="F88">
        <v>-0.12</v>
      </c>
      <c r="G88">
        <v>0.71750000000000003</v>
      </c>
      <c r="H88">
        <v>0.76259999999999994</v>
      </c>
      <c r="I88">
        <v>11.092000000000001</v>
      </c>
      <c r="J88">
        <v>12.526999999999999</v>
      </c>
    </row>
    <row r="89" spans="1:10" x14ac:dyDescent="0.3">
      <c r="A89">
        <v>24</v>
      </c>
      <c r="B89" t="s">
        <v>467</v>
      </c>
      <c r="C89">
        <v>1643881292</v>
      </c>
      <c r="D89">
        <v>16.87</v>
      </c>
      <c r="E89">
        <v>12.518000000000001</v>
      </c>
      <c r="F89">
        <v>-0.12</v>
      </c>
      <c r="G89">
        <v>0.71660000000000001</v>
      </c>
      <c r="H89">
        <v>0.76170000000000004</v>
      </c>
      <c r="I89">
        <v>11.082000000000001</v>
      </c>
      <c r="J89">
        <v>12.518000000000001</v>
      </c>
    </row>
    <row r="90" spans="1:10" x14ac:dyDescent="0.3">
      <c r="A90">
        <v>25</v>
      </c>
      <c r="B90" t="s">
        <v>466</v>
      </c>
      <c r="C90">
        <v>1643883092</v>
      </c>
      <c r="D90">
        <v>16.655000000000001</v>
      </c>
      <c r="E90">
        <v>12.5</v>
      </c>
      <c r="F90">
        <v>-0.12</v>
      </c>
      <c r="G90">
        <v>0.71879999999999999</v>
      </c>
      <c r="H90">
        <v>0.76429999999999998</v>
      </c>
      <c r="I90">
        <v>10.997999999999999</v>
      </c>
      <c r="J90">
        <v>12.502000000000001</v>
      </c>
    </row>
    <row r="91" spans="1:10" x14ac:dyDescent="0.3">
      <c r="A91">
        <v>26</v>
      </c>
      <c r="B91" t="s">
        <v>465</v>
      </c>
      <c r="C91">
        <v>1643884892</v>
      </c>
      <c r="D91">
        <v>16.315000000000001</v>
      </c>
      <c r="E91">
        <v>12.496</v>
      </c>
      <c r="F91">
        <v>-0.12</v>
      </c>
      <c r="G91">
        <v>0.72250000000000003</v>
      </c>
      <c r="H91">
        <v>0.76819999999999999</v>
      </c>
      <c r="I91">
        <v>10.896000000000001</v>
      </c>
      <c r="J91">
        <v>12.497999999999999</v>
      </c>
    </row>
    <row r="92" spans="1:10" x14ac:dyDescent="0.3">
      <c r="A92">
        <v>27</v>
      </c>
      <c r="B92" t="s">
        <v>464</v>
      </c>
      <c r="C92">
        <v>1643886692</v>
      </c>
      <c r="D92">
        <v>15.891999999999999</v>
      </c>
      <c r="E92">
        <v>12.487</v>
      </c>
      <c r="F92">
        <v>-0.12</v>
      </c>
      <c r="G92">
        <v>0.72719999999999996</v>
      </c>
      <c r="H92">
        <v>0.77239999999999998</v>
      </c>
      <c r="I92">
        <v>10.811</v>
      </c>
      <c r="J92">
        <v>12.488</v>
      </c>
    </row>
    <row r="93" spans="1:10" x14ac:dyDescent="0.3">
      <c r="A93">
        <v>28</v>
      </c>
      <c r="B93" t="s">
        <v>463</v>
      </c>
      <c r="C93">
        <v>1643888493</v>
      </c>
      <c r="D93">
        <v>15.413</v>
      </c>
      <c r="E93">
        <v>12.259</v>
      </c>
      <c r="F93">
        <v>-2.835</v>
      </c>
      <c r="G93">
        <v>0.72589999999999999</v>
      </c>
      <c r="H93">
        <v>0.76919999999999999</v>
      </c>
      <c r="I93">
        <v>10.443</v>
      </c>
      <c r="J93">
        <v>12.292999999999999</v>
      </c>
    </row>
    <row r="94" spans="1:10" x14ac:dyDescent="0.3">
      <c r="A94">
        <v>29</v>
      </c>
      <c r="B94" t="s">
        <v>462</v>
      </c>
      <c r="C94">
        <v>1643890293</v>
      </c>
      <c r="D94">
        <v>14.984999999999999</v>
      </c>
      <c r="E94">
        <v>11.962</v>
      </c>
      <c r="F94">
        <v>-2.65</v>
      </c>
      <c r="G94">
        <v>0.71879999999999999</v>
      </c>
      <c r="H94">
        <v>0.76239999999999997</v>
      </c>
      <c r="I94">
        <v>9.7989999999999995</v>
      </c>
      <c r="J94">
        <v>11.994</v>
      </c>
    </row>
    <row r="95" spans="1:10" x14ac:dyDescent="0.3">
      <c r="A95">
        <v>30</v>
      </c>
      <c r="B95" t="s">
        <v>641</v>
      </c>
      <c r="C95">
        <v>1643891953</v>
      </c>
      <c r="D95">
        <v>14.66</v>
      </c>
      <c r="E95">
        <v>11.557</v>
      </c>
      <c r="F95">
        <v>-2.5270000000000001</v>
      </c>
      <c r="G95">
        <v>0.71189999999999998</v>
      </c>
      <c r="H95">
        <v>0.75549999999999995</v>
      </c>
      <c r="I95">
        <v>9.1859999999999999</v>
      </c>
      <c r="J95">
        <v>11.587999999999999</v>
      </c>
    </row>
    <row r="96" spans="1:10" x14ac:dyDescent="0.3">
      <c r="A96">
        <v>31</v>
      </c>
      <c r="B96" t="s">
        <v>640</v>
      </c>
      <c r="C96">
        <v>1643892093</v>
      </c>
      <c r="D96">
        <v>14.635</v>
      </c>
      <c r="E96">
        <v>11.513999999999999</v>
      </c>
      <c r="F96">
        <v>-2.5270000000000001</v>
      </c>
      <c r="G96">
        <v>0.71130000000000004</v>
      </c>
      <c r="H96">
        <v>0.75480000000000003</v>
      </c>
      <c r="I96">
        <v>9.1340000000000003</v>
      </c>
      <c r="J96">
        <v>11.545</v>
      </c>
    </row>
    <row r="97" spans="1:10" x14ac:dyDescent="0.3">
      <c r="A97">
        <v>32</v>
      </c>
      <c r="B97" t="s">
        <v>639</v>
      </c>
      <c r="C97">
        <v>1643893893</v>
      </c>
      <c r="D97">
        <v>14.375</v>
      </c>
      <c r="E97">
        <v>10.648</v>
      </c>
      <c r="F97">
        <v>-2.218</v>
      </c>
      <c r="G97">
        <v>0.70379999999999998</v>
      </c>
      <c r="H97">
        <v>0.74139999999999995</v>
      </c>
      <c r="I97">
        <v>8.4960000000000004</v>
      </c>
      <c r="J97">
        <v>10.676</v>
      </c>
    </row>
    <row r="98" spans="1:10" x14ac:dyDescent="0.3">
      <c r="A98">
        <v>33</v>
      </c>
      <c r="B98" t="s">
        <v>638</v>
      </c>
      <c r="C98">
        <v>1643894815</v>
      </c>
      <c r="D98">
        <v>14.186999999999999</v>
      </c>
      <c r="E98">
        <v>7.9569999999999999</v>
      </c>
      <c r="F98">
        <v>2E-3</v>
      </c>
      <c r="G98">
        <v>0.70279999999999998</v>
      </c>
      <c r="H98">
        <v>0.17979999999999999</v>
      </c>
      <c r="I98">
        <v>8.2720000000000002</v>
      </c>
      <c r="J98">
        <v>7.9569999999999999</v>
      </c>
    </row>
    <row r="99" spans="1:10" x14ac:dyDescent="0.3">
      <c r="A99">
        <v>34</v>
      </c>
      <c r="B99" t="s">
        <v>637</v>
      </c>
      <c r="C99">
        <v>1643896962</v>
      </c>
      <c r="D99">
        <v>14.186999999999999</v>
      </c>
      <c r="E99">
        <v>7.4450000000000003</v>
      </c>
      <c r="F99">
        <v>6.3E-2</v>
      </c>
      <c r="G99">
        <v>0.70279999999999998</v>
      </c>
      <c r="H99">
        <v>8.1100000000000005E-2</v>
      </c>
      <c r="I99">
        <v>8.2729999999999997</v>
      </c>
      <c r="J99">
        <v>7.444</v>
      </c>
    </row>
    <row r="100" spans="1:10" x14ac:dyDescent="0.3">
      <c r="A100">
        <v>35</v>
      </c>
      <c r="B100" t="s">
        <v>636</v>
      </c>
      <c r="C100">
        <v>1643897104</v>
      </c>
      <c r="D100">
        <v>14.128</v>
      </c>
      <c r="E100">
        <v>7.2290000000000001</v>
      </c>
      <c r="F100">
        <v>6.3E-2</v>
      </c>
      <c r="G100">
        <v>0.7036</v>
      </c>
      <c r="H100">
        <v>6.9400000000000003E-2</v>
      </c>
      <c r="I100">
        <v>8.2710000000000008</v>
      </c>
      <c r="J100">
        <v>7.2290000000000001</v>
      </c>
    </row>
    <row r="101" spans="1:10" x14ac:dyDescent="0.3">
      <c r="A101">
        <v>36</v>
      </c>
      <c r="B101" t="s">
        <v>635</v>
      </c>
      <c r="C101">
        <v>1643897411</v>
      </c>
      <c r="D101">
        <v>14.186999999999999</v>
      </c>
      <c r="E101">
        <v>7.3419999999999996</v>
      </c>
      <c r="F101">
        <v>6.3E-2</v>
      </c>
      <c r="G101">
        <v>0.70289999999999997</v>
      </c>
      <c r="H101">
        <v>7.8E-2</v>
      </c>
      <c r="I101">
        <v>8.2750000000000004</v>
      </c>
      <c r="J101">
        <v>7.3410000000000002</v>
      </c>
    </row>
    <row r="102" spans="1:10" x14ac:dyDescent="0.3">
      <c r="A102">
        <v>37</v>
      </c>
      <c r="B102" t="s">
        <v>634</v>
      </c>
      <c r="C102">
        <v>1643898050</v>
      </c>
      <c r="D102">
        <v>19.606999999999999</v>
      </c>
      <c r="E102">
        <v>7.1260000000000003</v>
      </c>
      <c r="F102">
        <v>6.3E-2</v>
      </c>
      <c r="G102">
        <v>0.63180000000000003</v>
      </c>
      <c r="H102">
        <v>0</v>
      </c>
      <c r="I102">
        <v>12.957000000000001</v>
      </c>
      <c r="J102">
        <v>7.1260000000000003</v>
      </c>
    </row>
    <row r="103" spans="1:10" x14ac:dyDescent="0.3">
      <c r="A103">
        <v>38</v>
      </c>
      <c r="B103" t="s">
        <v>633</v>
      </c>
      <c r="C103">
        <v>1643898234</v>
      </c>
      <c r="D103">
        <v>14.186999999999999</v>
      </c>
      <c r="E103">
        <v>7.2210000000000001</v>
      </c>
      <c r="F103">
        <v>6.3E-2</v>
      </c>
      <c r="G103">
        <v>0.70860000000000001</v>
      </c>
      <c r="H103">
        <v>6.59E-2</v>
      </c>
      <c r="I103">
        <v>8.6170000000000009</v>
      </c>
      <c r="J103">
        <v>7.22</v>
      </c>
    </row>
    <row r="104" spans="1:10" x14ac:dyDescent="0.3">
      <c r="A104">
        <v>39</v>
      </c>
      <c r="B104" t="s">
        <v>632</v>
      </c>
      <c r="C104">
        <v>1643898912</v>
      </c>
      <c r="D104">
        <v>14.311999999999999</v>
      </c>
      <c r="E104">
        <v>6.6609999999999996</v>
      </c>
      <c r="F104">
        <v>2E-3</v>
      </c>
      <c r="G104">
        <v>0.71</v>
      </c>
      <c r="H104">
        <v>1.2699999999999999E-2</v>
      </c>
      <c r="I104">
        <v>8.8019999999999996</v>
      </c>
      <c r="J104">
        <v>6.6609999999999996</v>
      </c>
    </row>
    <row r="105" spans="1:10" x14ac:dyDescent="0.3">
      <c r="A105">
        <v>40</v>
      </c>
      <c r="B105" t="s">
        <v>631</v>
      </c>
      <c r="C105">
        <v>1643901706</v>
      </c>
      <c r="D105">
        <v>14.503</v>
      </c>
      <c r="E105">
        <v>6.8330000000000002</v>
      </c>
      <c r="F105">
        <v>6.3E-2</v>
      </c>
      <c r="G105">
        <v>0.70760000000000001</v>
      </c>
      <c r="H105">
        <v>1.9199999999999998E-2</v>
      </c>
      <c r="I105">
        <v>8.8239999999999998</v>
      </c>
      <c r="J105">
        <v>6.8319999999999999</v>
      </c>
    </row>
    <row r="106" spans="1:10" x14ac:dyDescent="0.3">
      <c r="A106">
        <v>41</v>
      </c>
      <c r="B106" t="s">
        <v>630</v>
      </c>
      <c r="C106">
        <v>1643902681</v>
      </c>
      <c r="D106">
        <v>19.637</v>
      </c>
      <c r="E106">
        <v>10.023999999999999</v>
      </c>
      <c r="F106">
        <v>0.125</v>
      </c>
      <c r="G106">
        <v>0.63790000000000002</v>
      </c>
      <c r="H106">
        <v>2.4400000000000002E-2</v>
      </c>
      <c r="I106">
        <v>12.99</v>
      </c>
      <c r="J106">
        <v>10.023</v>
      </c>
    </row>
    <row r="107" spans="1:10" x14ac:dyDescent="0.3">
      <c r="A107">
        <v>42</v>
      </c>
      <c r="B107" t="s">
        <v>629</v>
      </c>
      <c r="C107">
        <v>1643903338</v>
      </c>
      <c r="D107">
        <v>14.686999999999999</v>
      </c>
      <c r="E107">
        <v>7.4660000000000002</v>
      </c>
      <c r="F107">
        <v>6.3E-2</v>
      </c>
      <c r="G107">
        <v>0.70789999999999997</v>
      </c>
      <c r="H107">
        <v>5.8400000000000001E-2</v>
      </c>
      <c r="I107">
        <v>8.9909999999999997</v>
      </c>
      <c r="J107">
        <v>7.4660000000000002</v>
      </c>
    </row>
    <row r="108" spans="1:10" x14ac:dyDescent="0.3">
      <c r="A108">
        <v>43</v>
      </c>
      <c r="B108" t="s">
        <v>628</v>
      </c>
      <c r="C108">
        <v>1643903426</v>
      </c>
      <c r="D108">
        <v>20</v>
      </c>
      <c r="E108">
        <v>9.266</v>
      </c>
      <c r="F108">
        <v>0.125</v>
      </c>
      <c r="G108">
        <v>0.64</v>
      </c>
      <c r="H108">
        <v>0</v>
      </c>
      <c r="I108">
        <v>13.32</v>
      </c>
      <c r="J108">
        <v>9.2650000000000006</v>
      </c>
    </row>
    <row r="109" spans="1:10" x14ac:dyDescent="0.3">
      <c r="A109">
        <v>44</v>
      </c>
      <c r="B109" t="s">
        <v>775</v>
      </c>
      <c r="C109">
        <v>1643913570</v>
      </c>
      <c r="D109">
        <v>14.75</v>
      </c>
      <c r="E109">
        <v>7.032</v>
      </c>
      <c r="F109">
        <v>6.3E-2</v>
      </c>
      <c r="G109">
        <v>0.70960000000000001</v>
      </c>
      <c r="H109">
        <v>2.0899999999999998E-2</v>
      </c>
      <c r="I109">
        <v>9.1319999999999997</v>
      </c>
      <c r="J109">
        <v>7.0309999999999997</v>
      </c>
    </row>
    <row r="110" spans="1:10" x14ac:dyDescent="0.3">
      <c r="A110">
        <v>45</v>
      </c>
      <c r="B110" t="s">
        <v>774</v>
      </c>
      <c r="C110">
        <v>1643915034</v>
      </c>
      <c r="D110">
        <v>14.628</v>
      </c>
      <c r="E110">
        <v>6.5490000000000004</v>
      </c>
      <c r="F110">
        <v>6.3E-2</v>
      </c>
      <c r="G110">
        <v>0.71109999999999995</v>
      </c>
      <c r="H110">
        <v>0</v>
      </c>
      <c r="I110">
        <v>9.1240000000000006</v>
      </c>
      <c r="J110">
        <v>6.548</v>
      </c>
    </row>
    <row r="111" spans="1:10" x14ac:dyDescent="0.3">
      <c r="A111">
        <v>46</v>
      </c>
      <c r="B111" t="s">
        <v>773</v>
      </c>
      <c r="C111">
        <v>1643915698</v>
      </c>
      <c r="D111">
        <v>14.625</v>
      </c>
      <c r="E111">
        <v>7.01</v>
      </c>
      <c r="F111">
        <v>6.3E-2</v>
      </c>
      <c r="G111">
        <v>0.71130000000000004</v>
      </c>
      <c r="H111">
        <v>2.5700000000000001E-2</v>
      </c>
      <c r="I111">
        <v>9.1229999999999993</v>
      </c>
      <c r="J111">
        <v>7.0090000000000003</v>
      </c>
    </row>
    <row r="112" spans="1:10" x14ac:dyDescent="0.3">
      <c r="A112">
        <v>47</v>
      </c>
      <c r="B112" t="s">
        <v>772</v>
      </c>
      <c r="C112">
        <v>1643916860</v>
      </c>
      <c r="D112">
        <v>14.561999999999999</v>
      </c>
      <c r="E112">
        <v>6.907</v>
      </c>
      <c r="F112">
        <v>6.3E-2</v>
      </c>
      <c r="G112">
        <v>0.71209999999999996</v>
      </c>
      <c r="H112">
        <v>2.0400000000000001E-2</v>
      </c>
      <c r="I112">
        <v>9.1210000000000004</v>
      </c>
      <c r="J112">
        <v>6.9059999999999997</v>
      </c>
    </row>
    <row r="113" spans="1:10" x14ac:dyDescent="0.3">
      <c r="A113">
        <v>48</v>
      </c>
      <c r="B113" t="s">
        <v>771</v>
      </c>
      <c r="C113">
        <v>1643920985</v>
      </c>
      <c r="D113">
        <v>14</v>
      </c>
      <c r="E113">
        <v>6.2519999999999998</v>
      </c>
      <c r="F113">
        <v>6.3E-2</v>
      </c>
      <c r="G113">
        <v>0.71919999999999995</v>
      </c>
      <c r="H113">
        <v>0.69930000000000003</v>
      </c>
      <c r="I113">
        <v>9.1229999999999993</v>
      </c>
      <c r="J113">
        <v>6.2510000000000003</v>
      </c>
    </row>
    <row r="114" spans="1:10" x14ac:dyDescent="0.3">
      <c r="A114">
        <v>49</v>
      </c>
      <c r="B114" t="s">
        <v>770</v>
      </c>
      <c r="C114">
        <v>1643921310</v>
      </c>
      <c r="D114">
        <v>14</v>
      </c>
      <c r="E114">
        <v>7.75</v>
      </c>
      <c r="F114">
        <v>6.3E-2</v>
      </c>
      <c r="G114">
        <v>0.71950000000000003</v>
      </c>
      <c r="H114">
        <v>0.7228</v>
      </c>
      <c r="I114">
        <v>9.1379999999999999</v>
      </c>
      <c r="J114">
        <v>7.7480000000000002</v>
      </c>
    </row>
    <row r="115" spans="1:10" x14ac:dyDescent="0.3">
      <c r="A115">
        <v>50</v>
      </c>
      <c r="B115" t="s">
        <v>769</v>
      </c>
      <c r="C115">
        <v>1643921834</v>
      </c>
      <c r="D115">
        <v>14</v>
      </c>
      <c r="E115">
        <v>7.0579999999999998</v>
      </c>
      <c r="F115">
        <v>6.3E-2</v>
      </c>
      <c r="G115">
        <v>0.72019999999999995</v>
      </c>
      <c r="H115">
        <v>0.71230000000000004</v>
      </c>
      <c r="I115">
        <v>9.1839999999999993</v>
      </c>
      <c r="J115">
        <v>7.0540000000000003</v>
      </c>
    </row>
    <row r="116" spans="1:10" x14ac:dyDescent="0.3">
      <c r="A116">
        <v>51</v>
      </c>
      <c r="B116" t="s">
        <v>768</v>
      </c>
      <c r="C116">
        <v>1643921911</v>
      </c>
      <c r="D116">
        <v>14</v>
      </c>
      <c r="E116">
        <v>6.617</v>
      </c>
      <c r="F116">
        <v>6.3E-2</v>
      </c>
      <c r="G116">
        <v>0.72040000000000004</v>
      </c>
      <c r="H116">
        <v>0.69830000000000003</v>
      </c>
      <c r="I116">
        <v>9.1910000000000007</v>
      </c>
      <c r="J116">
        <v>6.6150000000000002</v>
      </c>
    </row>
    <row r="117" spans="1:10" x14ac:dyDescent="0.3">
      <c r="A117">
        <v>52</v>
      </c>
      <c r="B117" t="s">
        <v>767</v>
      </c>
      <c r="C117">
        <v>1643921987</v>
      </c>
      <c r="D117">
        <v>14.061999999999999</v>
      </c>
      <c r="E117">
        <v>9.9429999999999996</v>
      </c>
      <c r="F117">
        <v>6.3E-2</v>
      </c>
      <c r="G117">
        <v>0.71970000000000001</v>
      </c>
      <c r="H117">
        <v>0.73670000000000002</v>
      </c>
      <c r="I117">
        <v>9.1929999999999996</v>
      </c>
      <c r="J117">
        <v>9.94</v>
      </c>
    </row>
    <row r="118" spans="1:10" x14ac:dyDescent="0.3">
      <c r="A118">
        <v>53</v>
      </c>
      <c r="B118" t="s">
        <v>766</v>
      </c>
      <c r="C118">
        <v>1643922064</v>
      </c>
      <c r="D118">
        <v>14.061999999999999</v>
      </c>
      <c r="E118">
        <v>6.218</v>
      </c>
      <c r="F118">
        <v>6.3E-2</v>
      </c>
      <c r="G118">
        <v>0.7198</v>
      </c>
      <c r="H118">
        <v>0.69610000000000005</v>
      </c>
      <c r="I118">
        <v>9.1969999999999992</v>
      </c>
      <c r="J118">
        <v>6.2149999999999999</v>
      </c>
    </row>
    <row r="119" spans="1:10" x14ac:dyDescent="0.3">
      <c r="A119">
        <v>54</v>
      </c>
      <c r="B119" t="s">
        <v>765</v>
      </c>
      <c r="C119">
        <v>1643922140</v>
      </c>
      <c r="D119">
        <v>14.061999999999999</v>
      </c>
      <c r="E119">
        <v>10.132</v>
      </c>
      <c r="F119">
        <v>6.3E-2</v>
      </c>
      <c r="G119">
        <v>0.7198</v>
      </c>
      <c r="H119">
        <v>0.73960000000000004</v>
      </c>
      <c r="I119">
        <v>9.2029999999999994</v>
      </c>
      <c r="J119">
        <v>10.129</v>
      </c>
    </row>
    <row r="120" spans="1:10" x14ac:dyDescent="0.3">
      <c r="A120">
        <v>55</v>
      </c>
      <c r="B120" t="s">
        <v>764</v>
      </c>
      <c r="C120">
        <v>1643923940</v>
      </c>
      <c r="D120">
        <v>14.311999999999999</v>
      </c>
      <c r="E120">
        <v>11.957000000000001</v>
      </c>
      <c r="F120">
        <v>2E-3</v>
      </c>
      <c r="G120">
        <v>0.73450000000000004</v>
      </c>
      <c r="H120">
        <v>0.7671</v>
      </c>
      <c r="I120">
        <v>10.239000000000001</v>
      </c>
      <c r="J120">
        <v>11.957000000000001</v>
      </c>
    </row>
    <row r="121" spans="1:10" x14ac:dyDescent="0.3">
      <c r="A121">
        <v>56</v>
      </c>
      <c r="B121" t="s">
        <v>763</v>
      </c>
      <c r="C121">
        <v>1643925740</v>
      </c>
      <c r="D121">
        <v>13.917999999999999</v>
      </c>
      <c r="E121">
        <v>11.917999999999999</v>
      </c>
      <c r="F121">
        <v>-5.8000000000000003E-2</v>
      </c>
      <c r="G121">
        <v>0.73909999999999998</v>
      </c>
      <c r="H121">
        <v>0.76910000000000001</v>
      </c>
      <c r="I121">
        <v>10.307</v>
      </c>
      <c r="J121">
        <v>11.919</v>
      </c>
    </row>
    <row r="122" spans="1:10" x14ac:dyDescent="0.3">
      <c r="A122">
        <v>57</v>
      </c>
      <c r="B122" t="s">
        <v>762</v>
      </c>
      <c r="C122">
        <v>1643927540</v>
      </c>
      <c r="D122">
        <v>13.492000000000001</v>
      </c>
      <c r="E122">
        <v>11.897</v>
      </c>
      <c r="F122">
        <v>-5.8000000000000003E-2</v>
      </c>
      <c r="G122">
        <v>0.74409999999999998</v>
      </c>
      <c r="H122">
        <v>0.77139999999999997</v>
      </c>
      <c r="I122">
        <v>10.423</v>
      </c>
      <c r="J122">
        <v>11.898</v>
      </c>
    </row>
    <row r="123" spans="1:10" x14ac:dyDescent="0.3">
      <c r="A123">
        <v>58</v>
      </c>
      <c r="B123" t="s">
        <v>761</v>
      </c>
      <c r="C123">
        <v>1643929340</v>
      </c>
      <c r="D123">
        <v>13.095000000000001</v>
      </c>
      <c r="E123">
        <v>11.858000000000001</v>
      </c>
      <c r="F123">
        <v>-5.8000000000000003E-2</v>
      </c>
      <c r="G123">
        <v>0.74870000000000003</v>
      </c>
      <c r="H123">
        <v>0.77310000000000001</v>
      </c>
      <c r="I123">
        <v>10.568</v>
      </c>
      <c r="J123">
        <v>11.859</v>
      </c>
    </row>
    <row r="124" spans="1:10" x14ac:dyDescent="0.3">
      <c r="A124">
        <v>59</v>
      </c>
      <c r="B124" t="s">
        <v>760</v>
      </c>
      <c r="C124">
        <v>1643931140</v>
      </c>
      <c r="D124">
        <v>12.685</v>
      </c>
      <c r="E124">
        <v>11.840999999999999</v>
      </c>
      <c r="F124">
        <v>-5.8000000000000003E-2</v>
      </c>
      <c r="G124">
        <v>0.75339999999999996</v>
      </c>
      <c r="H124">
        <v>0.77490000000000003</v>
      </c>
      <c r="I124">
        <v>10.755000000000001</v>
      </c>
      <c r="J124">
        <v>11.842000000000001</v>
      </c>
    </row>
    <row r="125" spans="1:10" x14ac:dyDescent="0.3">
      <c r="A125">
        <v>60</v>
      </c>
      <c r="B125" t="s">
        <v>759</v>
      </c>
      <c r="C125">
        <v>1643932940</v>
      </c>
      <c r="D125">
        <v>12.288</v>
      </c>
      <c r="E125">
        <v>11.819000000000001</v>
      </c>
      <c r="F125">
        <v>-5.8000000000000003E-2</v>
      </c>
      <c r="G125">
        <v>0.75790000000000002</v>
      </c>
      <c r="H125">
        <v>0.77639999999999998</v>
      </c>
      <c r="I125">
        <v>10.971</v>
      </c>
      <c r="J125">
        <v>11.82</v>
      </c>
    </row>
    <row r="126" spans="1:10" x14ac:dyDescent="0.3">
      <c r="A126">
        <v>61</v>
      </c>
      <c r="B126" t="s">
        <v>758</v>
      </c>
      <c r="C126">
        <v>1643934740</v>
      </c>
      <c r="D126">
        <v>11.898</v>
      </c>
      <c r="E126">
        <v>11.798</v>
      </c>
      <c r="F126">
        <v>-5.8000000000000003E-2</v>
      </c>
      <c r="G126">
        <v>0.76239999999999997</v>
      </c>
      <c r="H126">
        <v>0.77780000000000005</v>
      </c>
      <c r="I126">
        <v>11.122999999999999</v>
      </c>
      <c r="J126">
        <v>11.798999999999999</v>
      </c>
    </row>
    <row r="127" spans="1:10" x14ac:dyDescent="0.3">
      <c r="A127">
        <v>62</v>
      </c>
      <c r="B127" t="s">
        <v>757</v>
      </c>
      <c r="C127">
        <v>1643936540</v>
      </c>
      <c r="D127">
        <v>11.525</v>
      </c>
      <c r="E127">
        <v>11.781000000000001</v>
      </c>
      <c r="F127">
        <v>-5.8000000000000003E-2</v>
      </c>
      <c r="G127">
        <v>0.76670000000000005</v>
      </c>
      <c r="H127">
        <v>0.77890000000000004</v>
      </c>
      <c r="I127">
        <v>11.212999999999999</v>
      </c>
      <c r="J127">
        <v>11.782</v>
      </c>
    </row>
    <row r="128" spans="1:10" x14ac:dyDescent="0.3">
      <c r="A128">
        <v>63</v>
      </c>
      <c r="B128" t="s">
        <v>756</v>
      </c>
      <c r="C128">
        <v>1643938340</v>
      </c>
      <c r="D128">
        <v>11.15</v>
      </c>
      <c r="E128">
        <v>11.759</v>
      </c>
      <c r="F128">
        <v>-5.8000000000000003E-2</v>
      </c>
      <c r="G128">
        <v>0.77090000000000003</v>
      </c>
      <c r="H128">
        <v>0.77990000000000004</v>
      </c>
      <c r="I128">
        <v>11.321</v>
      </c>
      <c r="J128">
        <v>11.76</v>
      </c>
    </row>
    <row r="129" spans="1:10" x14ac:dyDescent="0.3">
      <c r="A129">
        <v>64</v>
      </c>
      <c r="B129" t="s">
        <v>755</v>
      </c>
      <c r="C129">
        <v>1643940140</v>
      </c>
      <c r="D129">
        <v>10.785</v>
      </c>
      <c r="E129">
        <v>11.725</v>
      </c>
      <c r="F129">
        <v>-5.8000000000000003E-2</v>
      </c>
      <c r="G129">
        <v>0.77510000000000001</v>
      </c>
      <c r="H129">
        <v>0.78180000000000005</v>
      </c>
      <c r="I129">
        <v>11.441000000000001</v>
      </c>
      <c r="J129">
        <v>11.726000000000001</v>
      </c>
    </row>
    <row r="130" spans="1:10" x14ac:dyDescent="0.3">
      <c r="A130">
        <v>65</v>
      </c>
      <c r="B130" t="s">
        <v>754</v>
      </c>
      <c r="C130">
        <v>1643941940</v>
      </c>
      <c r="D130">
        <v>10.435</v>
      </c>
      <c r="E130">
        <v>11.712</v>
      </c>
      <c r="F130">
        <v>-5.8000000000000003E-2</v>
      </c>
      <c r="G130">
        <v>0.77890000000000004</v>
      </c>
      <c r="H130">
        <v>0.78359999999999996</v>
      </c>
      <c r="I130">
        <v>11.569000000000001</v>
      </c>
      <c r="J130">
        <v>11.712999999999999</v>
      </c>
    </row>
    <row r="131" spans="1:10" x14ac:dyDescent="0.3">
      <c r="A131">
        <v>66</v>
      </c>
      <c r="B131" t="s">
        <v>753</v>
      </c>
      <c r="C131">
        <v>1643943741</v>
      </c>
      <c r="D131">
        <v>10.103</v>
      </c>
      <c r="E131">
        <v>11.686</v>
      </c>
      <c r="F131">
        <v>-5.8000000000000003E-2</v>
      </c>
      <c r="G131">
        <v>0.78259999999999996</v>
      </c>
      <c r="H131">
        <v>0.78510000000000002</v>
      </c>
      <c r="I131">
        <v>11.625999999999999</v>
      </c>
      <c r="J131">
        <v>11.686999999999999</v>
      </c>
    </row>
    <row r="132" spans="1:10" x14ac:dyDescent="0.3">
      <c r="A132">
        <v>67</v>
      </c>
      <c r="B132" t="s">
        <v>752</v>
      </c>
      <c r="C132">
        <v>1643945541</v>
      </c>
      <c r="D132">
        <v>9.7669999999999995</v>
      </c>
      <c r="E132">
        <v>11.66</v>
      </c>
      <c r="F132">
        <v>-5.8000000000000003E-2</v>
      </c>
      <c r="G132">
        <v>0.78639999999999999</v>
      </c>
      <c r="H132">
        <v>0.78500000000000003</v>
      </c>
      <c r="I132">
        <v>11.695</v>
      </c>
      <c r="J132">
        <v>11.661</v>
      </c>
    </row>
    <row r="133" spans="1:10" x14ac:dyDescent="0.3">
      <c r="A133">
        <v>68</v>
      </c>
      <c r="B133" t="s">
        <v>751</v>
      </c>
      <c r="C133">
        <v>1643947341</v>
      </c>
      <c r="D133">
        <v>9.4600000000000009</v>
      </c>
      <c r="E133">
        <v>11.63</v>
      </c>
      <c r="F133">
        <v>-5.8000000000000003E-2</v>
      </c>
      <c r="G133">
        <v>0.78969999999999996</v>
      </c>
      <c r="H133">
        <v>0.7843</v>
      </c>
      <c r="I133">
        <v>11.773</v>
      </c>
      <c r="J133">
        <v>11.631</v>
      </c>
    </row>
    <row r="134" spans="1:10" x14ac:dyDescent="0.3">
      <c r="A134">
        <v>69</v>
      </c>
      <c r="B134" t="s">
        <v>750</v>
      </c>
      <c r="C134">
        <v>1643949141</v>
      </c>
      <c r="D134">
        <v>9.15</v>
      </c>
      <c r="E134">
        <v>11.603999999999999</v>
      </c>
      <c r="F134">
        <v>-5.8000000000000003E-2</v>
      </c>
      <c r="G134">
        <v>0.79310000000000003</v>
      </c>
      <c r="H134">
        <v>0.78349999999999997</v>
      </c>
      <c r="I134">
        <v>11.851000000000001</v>
      </c>
      <c r="J134">
        <v>11.605</v>
      </c>
    </row>
    <row r="135" spans="1:10" x14ac:dyDescent="0.3">
      <c r="A135">
        <v>70</v>
      </c>
      <c r="B135" t="s">
        <v>749</v>
      </c>
      <c r="C135">
        <v>1643950941</v>
      </c>
      <c r="D135">
        <v>8.89</v>
      </c>
      <c r="E135">
        <v>11.574</v>
      </c>
      <c r="F135">
        <v>-5.8000000000000003E-2</v>
      </c>
      <c r="G135">
        <v>0.79590000000000005</v>
      </c>
      <c r="H135">
        <v>0.78249999999999997</v>
      </c>
      <c r="I135">
        <v>11.916</v>
      </c>
      <c r="J135">
        <v>11.574999999999999</v>
      </c>
    </row>
    <row r="136" spans="1:10" x14ac:dyDescent="0.3">
      <c r="A136">
        <v>71</v>
      </c>
      <c r="B136" t="s">
        <v>748</v>
      </c>
      <c r="C136">
        <v>1643952741</v>
      </c>
      <c r="D136">
        <v>8.6470000000000002</v>
      </c>
      <c r="E136">
        <v>11.548</v>
      </c>
      <c r="F136">
        <v>-5.8000000000000003E-2</v>
      </c>
      <c r="G136">
        <v>0.79859999999999998</v>
      </c>
      <c r="H136">
        <v>0.78169999999999995</v>
      </c>
      <c r="I136">
        <v>11.976000000000001</v>
      </c>
      <c r="J136">
        <v>11.548999999999999</v>
      </c>
    </row>
    <row r="137" spans="1:10" x14ac:dyDescent="0.3">
      <c r="A137">
        <v>72</v>
      </c>
      <c r="B137" t="s">
        <v>747</v>
      </c>
      <c r="C137">
        <v>1643954541</v>
      </c>
      <c r="D137">
        <v>8.4049999999999994</v>
      </c>
      <c r="E137">
        <v>11.531000000000001</v>
      </c>
      <c r="F137">
        <v>-5.8000000000000003E-2</v>
      </c>
      <c r="G137">
        <v>0.80110000000000003</v>
      </c>
      <c r="H137">
        <v>0.78080000000000005</v>
      </c>
      <c r="I137">
        <v>12.016</v>
      </c>
      <c r="J137">
        <v>11.532</v>
      </c>
    </row>
    <row r="138" spans="1:10" x14ac:dyDescent="0.3">
      <c r="A138">
        <v>73</v>
      </c>
      <c r="B138" t="s">
        <v>746</v>
      </c>
      <c r="C138">
        <v>1643956341</v>
      </c>
      <c r="D138">
        <v>8.1969999999999992</v>
      </c>
      <c r="E138">
        <v>11.492000000000001</v>
      </c>
      <c r="F138">
        <v>-5.8000000000000003E-2</v>
      </c>
      <c r="G138">
        <v>0.80330000000000001</v>
      </c>
      <c r="H138">
        <v>0.77990000000000004</v>
      </c>
      <c r="I138">
        <v>12.029</v>
      </c>
      <c r="J138">
        <v>11.493</v>
      </c>
    </row>
    <row r="139" spans="1:10" x14ac:dyDescent="0.3">
      <c r="A139">
        <v>74</v>
      </c>
      <c r="B139" t="s">
        <v>745</v>
      </c>
      <c r="C139">
        <v>1643958141</v>
      </c>
      <c r="D139">
        <v>8.0050000000000008</v>
      </c>
      <c r="E139">
        <v>11.471</v>
      </c>
      <c r="F139">
        <v>-5.8000000000000003E-2</v>
      </c>
      <c r="G139">
        <v>0.80530000000000002</v>
      </c>
      <c r="H139">
        <v>0.77949999999999997</v>
      </c>
      <c r="I139">
        <v>12.041</v>
      </c>
      <c r="J139">
        <v>11.472</v>
      </c>
    </row>
    <row r="140" spans="1:10" x14ac:dyDescent="0.3">
      <c r="A140">
        <v>75</v>
      </c>
      <c r="B140" t="s">
        <v>744</v>
      </c>
      <c r="C140">
        <v>1643959941</v>
      </c>
      <c r="D140">
        <v>7.7869999999999999</v>
      </c>
      <c r="E140">
        <v>11.436999999999999</v>
      </c>
      <c r="F140">
        <v>-5.8000000000000003E-2</v>
      </c>
      <c r="G140">
        <v>0.80759999999999998</v>
      </c>
      <c r="H140">
        <v>0.77900000000000003</v>
      </c>
      <c r="I140">
        <v>12.055</v>
      </c>
      <c r="J140">
        <v>11.436999999999999</v>
      </c>
    </row>
    <row r="141" spans="1:10" x14ac:dyDescent="0.3">
      <c r="A141">
        <v>76</v>
      </c>
      <c r="B141" t="s">
        <v>743</v>
      </c>
      <c r="C141">
        <v>1643961741</v>
      </c>
      <c r="D141">
        <v>7.5579999999999998</v>
      </c>
      <c r="E141">
        <v>11.398</v>
      </c>
      <c r="F141">
        <v>-5.8000000000000003E-2</v>
      </c>
      <c r="G141">
        <v>0.80989999999999995</v>
      </c>
      <c r="H141">
        <v>0.77839999999999998</v>
      </c>
      <c r="I141">
        <v>12.069000000000001</v>
      </c>
      <c r="J141">
        <v>11.398</v>
      </c>
    </row>
    <row r="142" spans="1:10" x14ac:dyDescent="0.3">
      <c r="A142">
        <v>77</v>
      </c>
      <c r="B142" t="s">
        <v>742</v>
      </c>
      <c r="C142">
        <v>1643963542</v>
      </c>
      <c r="D142">
        <v>7.3079999999999998</v>
      </c>
      <c r="E142">
        <v>11.372</v>
      </c>
      <c r="F142">
        <v>-5.8000000000000003E-2</v>
      </c>
      <c r="G142">
        <v>0.81259999999999999</v>
      </c>
      <c r="H142">
        <v>0.77790000000000004</v>
      </c>
      <c r="I142">
        <v>12.085000000000001</v>
      </c>
      <c r="J142">
        <v>11.372999999999999</v>
      </c>
    </row>
    <row r="143" spans="1:10" x14ac:dyDescent="0.3">
      <c r="A143">
        <v>78</v>
      </c>
      <c r="B143" t="s">
        <v>741</v>
      </c>
      <c r="C143">
        <v>1643965342</v>
      </c>
      <c r="D143">
        <v>7.1070000000000002</v>
      </c>
      <c r="E143">
        <v>11.333</v>
      </c>
      <c r="F143">
        <v>-0.12</v>
      </c>
      <c r="G143">
        <v>0.81469999999999998</v>
      </c>
      <c r="H143">
        <v>0.77739999999999998</v>
      </c>
      <c r="I143">
        <v>12.098000000000001</v>
      </c>
      <c r="J143">
        <v>11.334</v>
      </c>
    </row>
    <row r="144" spans="1:10" x14ac:dyDescent="0.3">
      <c r="A144">
        <v>79</v>
      </c>
      <c r="B144" t="s">
        <v>740</v>
      </c>
      <c r="C144">
        <v>1643967142</v>
      </c>
      <c r="D144">
        <v>6.8970000000000002</v>
      </c>
      <c r="E144">
        <v>11.303000000000001</v>
      </c>
      <c r="F144">
        <v>-5.8000000000000003E-2</v>
      </c>
      <c r="G144">
        <v>0.81679999999999997</v>
      </c>
      <c r="H144">
        <v>0.77690000000000003</v>
      </c>
      <c r="I144">
        <v>12.111000000000001</v>
      </c>
      <c r="J144">
        <v>11.303000000000001</v>
      </c>
    </row>
    <row r="145" spans="1:10" x14ac:dyDescent="0.3">
      <c r="A145">
        <v>80</v>
      </c>
      <c r="B145" t="s">
        <v>739</v>
      </c>
      <c r="C145">
        <v>1643968942</v>
      </c>
      <c r="D145">
        <v>6.702</v>
      </c>
      <c r="E145">
        <v>11.26</v>
      </c>
      <c r="F145">
        <v>-0.12</v>
      </c>
      <c r="G145">
        <v>0.81869999999999998</v>
      </c>
      <c r="H145">
        <v>0.7762</v>
      </c>
      <c r="I145">
        <v>12.122</v>
      </c>
      <c r="J145">
        <v>11.260999999999999</v>
      </c>
    </row>
    <row r="146" spans="1:10" x14ac:dyDescent="0.3">
      <c r="A146">
        <v>81</v>
      </c>
      <c r="B146" t="s">
        <v>738</v>
      </c>
      <c r="C146">
        <v>1643970742</v>
      </c>
      <c r="D146">
        <v>6.468</v>
      </c>
      <c r="E146">
        <v>11.221</v>
      </c>
      <c r="F146">
        <v>-0.12</v>
      </c>
      <c r="G146">
        <v>0.82089999999999996</v>
      </c>
      <c r="H146">
        <v>0.77559999999999996</v>
      </c>
      <c r="I146">
        <v>12.134</v>
      </c>
      <c r="J146">
        <v>11.223000000000001</v>
      </c>
    </row>
    <row r="147" spans="1:10" x14ac:dyDescent="0.3">
      <c r="A147">
        <v>82</v>
      </c>
      <c r="B147" t="s">
        <v>737</v>
      </c>
      <c r="C147">
        <v>1643972542</v>
      </c>
      <c r="D147">
        <v>6.21</v>
      </c>
      <c r="E147">
        <v>11.178000000000001</v>
      </c>
      <c r="F147">
        <v>-0.12</v>
      </c>
      <c r="G147">
        <v>0.82340000000000002</v>
      </c>
      <c r="H147">
        <v>0.77490000000000003</v>
      </c>
      <c r="I147">
        <v>12.148999999999999</v>
      </c>
      <c r="J147">
        <v>11.179</v>
      </c>
    </row>
    <row r="148" spans="1:10" x14ac:dyDescent="0.3">
      <c r="A148">
        <v>83</v>
      </c>
      <c r="B148" t="s">
        <v>736</v>
      </c>
      <c r="C148">
        <v>1643974342</v>
      </c>
      <c r="D148">
        <v>5.9029999999999996</v>
      </c>
      <c r="E148">
        <v>11.138999999999999</v>
      </c>
      <c r="F148">
        <v>-0.12</v>
      </c>
      <c r="G148">
        <v>0.82640000000000002</v>
      </c>
      <c r="H148">
        <v>0.7742</v>
      </c>
      <c r="I148">
        <v>12.167</v>
      </c>
      <c r="J148">
        <v>11.141</v>
      </c>
    </row>
    <row r="149" spans="1:10" x14ac:dyDescent="0.3">
      <c r="A149">
        <v>84</v>
      </c>
      <c r="B149" t="s">
        <v>735</v>
      </c>
      <c r="C149">
        <v>1643976142</v>
      </c>
      <c r="D149">
        <v>5.57</v>
      </c>
      <c r="E149">
        <v>11.096</v>
      </c>
      <c r="F149">
        <v>-0.12</v>
      </c>
      <c r="G149">
        <v>0.82969999999999999</v>
      </c>
      <c r="H149">
        <v>0.77359999999999995</v>
      </c>
      <c r="I149">
        <v>12.186</v>
      </c>
      <c r="J149">
        <v>11.098000000000001</v>
      </c>
    </row>
    <row r="150" spans="1:10" x14ac:dyDescent="0.3">
      <c r="A150">
        <v>85</v>
      </c>
      <c r="B150" t="s">
        <v>734</v>
      </c>
      <c r="C150">
        <v>1643977942</v>
      </c>
      <c r="D150">
        <v>5.2380000000000004</v>
      </c>
      <c r="E150">
        <v>11.057</v>
      </c>
      <c r="F150">
        <v>-5.8000000000000003E-2</v>
      </c>
      <c r="G150">
        <v>0.83309999999999995</v>
      </c>
      <c r="H150">
        <v>0.77310000000000001</v>
      </c>
      <c r="I150">
        <v>12.207000000000001</v>
      </c>
      <c r="J150">
        <v>11.058</v>
      </c>
    </row>
    <row r="151" spans="1:10" x14ac:dyDescent="0.3">
      <c r="A151">
        <v>86</v>
      </c>
      <c r="B151" t="s">
        <v>733</v>
      </c>
      <c r="C151">
        <v>1643979742</v>
      </c>
      <c r="D151">
        <v>4.9180000000000001</v>
      </c>
      <c r="E151">
        <v>11.01</v>
      </c>
      <c r="F151">
        <v>-0.182</v>
      </c>
      <c r="G151">
        <v>0.83640000000000003</v>
      </c>
      <c r="H151">
        <v>0.77239999999999998</v>
      </c>
      <c r="I151">
        <v>12.227</v>
      </c>
      <c r="J151">
        <v>11.012</v>
      </c>
    </row>
    <row r="152" spans="1:10" x14ac:dyDescent="0.3">
      <c r="A152">
        <v>87</v>
      </c>
      <c r="B152" t="s">
        <v>732</v>
      </c>
      <c r="C152">
        <v>1643981542</v>
      </c>
      <c r="D152">
        <v>4.6100000000000003</v>
      </c>
      <c r="E152">
        <v>10.95</v>
      </c>
      <c r="F152">
        <v>2E-3</v>
      </c>
      <c r="G152">
        <v>0.83940000000000003</v>
      </c>
      <c r="H152">
        <v>0.77129999999999999</v>
      </c>
      <c r="I152">
        <v>12.243</v>
      </c>
      <c r="J152">
        <v>10.95</v>
      </c>
    </row>
    <row r="153" spans="1:10" x14ac:dyDescent="0.3">
      <c r="A153">
        <v>88</v>
      </c>
      <c r="B153" t="s">
        <v>731</v>
      </c>
      <c r="C153">
        <v>1643983342</v>
      </c>
      <c r="D153">
        <v>5.0519999999999996</v>
      </c>
      <c r="E153">
        <v>12.961</v>
      </c>
      <c r="F153">
        <v>-2.8969999999999998</v>
      </c>
      <c r="G153">
        <v>0.93440000000000001</v>
      </c>
      <c r="H153">
        <v>0.93130000000000002</v>
      </c>
      <c r="I153">
        <v>12.9</v>
      </c>
      <c r="J153">
        <v>12.888999999999999</v>
      </c>
    </row>
    <row r="154" spans="1:10" x14ac:dyDescent="0.3">
      <c r="A154">
        <v>89</v>
      </c>
      <c r="B154" t="s">
        <v>730</v>
      </c>
      <c r="C154">
        <v>1643985143</v>
      </c>
      <c r="D154">
        <v>5.5</v>
      </c>
      <c r="E154">
        <v>12.81</v>
      </c>
      <c r="F154">
        <v>-2.7730000000000001</v>
      </c>
      <c r="G154">
        <v>0.91779999999999995</v>
      </c>
      <c r="H154">
        <v>0.91959999999999997</v>
      </c>
      <c r="I154">
        <v>12.832000000000001</v>
      </c>
      <c r="J154">
        <v>12.843999999999999</v>
      </c>
    </row>
    <row r="155" spans="1:10" x14ac:dyDescent="0.3">
      <c r="A155">
        <v>90</v>
      </c>
      <c r="B155" t="s">
        <v>729</v>
      </c>
      <c r="C155">
        <v>1643986943</v>
      </c>
      <c r="D155">
        <v>5.3220000000000001</v>
      </c>
      <c r="E155">
        <v>12.766999999999999</v>
      </c>
      <c r="F155">
        <v>-2.7730000000000001</v>
      </c>
      <c r="G155">
        <v>0.90820000000000001</v>
      </c>
      <c r="H155">
        <v>0.9113</v>
      </c>
      <c r="I155">
        <v>12.785</v>
      </c>
      <c r="J155">
        <v>12.801</v>
      </c>
    </row>
    <row r="156" spans="1:10" x14ac:dyDescent="0.3">
      <c r="A156">
        <v>91</v>
      </c>
      <c r="B156" t="s">
        <v>728</v>
      </c>
      <c r="C156">
        <v>1643988743</v>
      </c>
      <c r="D156">
        <v>5.2430000000000003</v>
      </c>
      <c r="E156">
        <v>12.741</v>
      </c>
      <c r="F156">
        <v>-2.7120000000000002</v>
      </c>
      <c r="G156">
        <v>0.89790000000000003</v>
      </c>
      <c r="H156">
        <v>0.90610000000000002</v>
      </c>
      <c r="I156">
        <v>12.728999999999999</v>
      </c>
      <c r="J156">
        <v>12.773999999999999</v>
      </c>
    </row>
    <row r="157" spans="1:10" x14ac:dyDescent="0.3">
      <c r="A157">
        <v>92</v>
      </c>
      <c r="B157" t="s">
        <v>727</v>
      </c>
      <c r="C157">
        <v>1643990543</v>
      </c>
      <c r="D157">
        <v>5.2679999999999998</v>
      </c>
      <c r="E157">
        <v>12.693</v>
      </c>
      <c r="F157">
        <v>-2.7120000000000002</v>
      </c>
      <c r="G157">
        <v>0.88639999999999997</v>
      </c>
      <c r="H157">
        <v>0.89770000000000005</v>
      </c>
      <c r="I157">
        <v>12.637</v>
      </c>
      <c r="J157">
        <v>12.727</v>
      </c>
    </row>
    <row r="158" spans="1:10" x14ac:dyDescent="0.3">
      <c r="A158">
        <v>93</v>
      </c>
      <c r="B158" t="s">
        <v>726</v>
      </c>
      <c r="C158">
        <v>1643992343</v>
      </c>
      <c r="D158">
        <v>5.9470000000000001</v>
      </c>
      <c r="E158">
        <v>13.266999999999999</v>
      </c>
      <c r="F158">
        <v>24.422000000000001</v>
      </c>
      <c r="G158">
        <v>0.94669999999999999</v>
      </c>
      <c r="H158">
        <v>0.94640000000000002</v>
      </c>
      <c r="I158">
        <v>12.975</v>
      </c>
      <c r="J158">
        <v>12.967000000000001</v>
      </c>
    </row>
    <row r="159" spans="1:10" x14ac:dyDescent="0.3">
      <c r="A159">
        <v>94</v>
      </c>
      <c r="B159" t="s">
        <v>725</v>
      </c>
      <c r="C159">
        <v>1643994143</v>
      </c>
      <c r="D159">
        <v>7.3879999999999999</v>
      </c>
      <c r="E159">
        <v>13.407999999999999</v>
      </c>
      <c r="F159">
        <v>23.373000000000001</v>
      </c>
      <c r="G159">
        <v>1</v>
      </c>
      <c r="H159">
        <v>0.97130000000000005</v>
      </c>
      <c r="I159">
        <v>13.452999999999999</v>
      </c>
      <c r="J159">
        <v>13.12</v>
      </c>
    </row>
    <row r="160" spans="1:10" x14ac:dyDescent="0.3">
      <c r="A160">
        <v>95</v>
      </c>
      <c r="B160" t="s">
        <v>724</v>
      </c>
      <c r="C160">
        <v>1643995943</v>
      </c>
      <c r="D160">
        <v>8.2880000000000003</v>
      </c>
      <c r="E160">
        <v>13.051</v>
      </c>
      <c r="F160">
        <v>-2.7120000000000002</v>
      </c>
      <c r="G160">
        <v>0.98019999999999996</v>
      </c>
      <c r="H160">
        <v>0.96060000000000001</v>
      </c>
      <c r="I160">
        <v>13.172000000000001</v>
      </c>
      <c r="J160">
        <v>13.084</v>
      </c>
    </row>
    <row r="161" spans="1:10" x14ac:dyDescent="0.3">
      <c r="A161">
        <v>96</v>
      </c>
      <c r="B161" t="s">
        <v>723</v>
      </c>
      <c r="C161">
        <v>1643997743</v>
      </c>
      <c r="D161">
        <v>8.69</v>
      </c>
      <c r="E161">
        <v>12.999000000000001</v>
      </c>
      <c r="F161">
        <v>-2.7730000000000001</v>
      </c>
      <c r="G161">
        <v>0.96430000000000005</v>
      </c>
      <c r="H161">
        <v>0.94689999999999996</v>
      </c>
      <c r="I161">
        <v>13.106999999999999</v>
      </c>
      <c r="J161">
        <v>13.032999999999999</v>
      </c>
    </row>
    <row r="162" spans="1:10" x14ac:dyDescent="0.3">
      <c r="A162">
        <v>97</v>
      </c>
      <c r="B162" t="s">
        <v>722</v>
      </c>
      <c r="C162">
        <v>1643999543</v>
      </c>
      <c r="D162">
        <v>9.2349999999999994</v>
      </c>
      <c r="E162">
        <v>12.961</v>
      </c>
      <c r="F162">
        <v>-2.7730000000000001</v>
      </c>
      <c r="G162">
        <v>0.94669999999999999</v>
      </c>
      <c r="H162">
        <v>0.93559999999999999</v>
      </c>
      <c r="I162">
        <v>13.039</v>
      </c>
      <c r="J162">
        <v>12.994999999999999</v>
      </c>
    </row>
    <row r="163" spans="1:10" x14ac:dyDescent="0.3">
      <c r="A163">
        <v>98</v>
      </c>
      <c r="B163" t="s">
        <v>721</v>
      </c>
      <c r="C163">
        <v>1644001343</v>
      </c>
      <c r="D163">
        <v>9.8520000000000003</v>
      </c>
      <c r="E163">
        <v>12.913</v>
      </c>
      <c r="F163">
        <v>-2.7730000000000001</v>
      </c>
      <c r="G163">
        <v>0.92830000000000001</v>
      </c>
      <c r="H163">
        <v>0.92430000000000001</v>
      </c>
      <c r="I163">
        <v>12.97</v>
      </c>
      <c r="J163">
        <v>12.946999999999999</v>
      </c>
    </row>
    <row r="164" spans="1:10" x14ac:dyDescent="0.3">
      <c r="A164">
        <v>99</v>
      </c>
      <c r="B164" t="s">
        <v>720</v>
      </c>
      <c r="C164">
        <v>1644003143</v>
      </c>
      <c r="D164">
        <v>10.487</v>
      </c>
      <c r="E164">
        <v>12.879</v>
      </c>
      <c r="F164">
        <v>-2.7730000000000001</v>
      </c>
      <c r="G164">
        <v>0.9093</v>
      </c>
      <c r="H164">
        <v>0.9073</v>
      </c>
      <c r="I164">
        <v>12.92</v>
      </c>
      <c r="J164">
        <v>12.913</v>
      </c>
    </row>
    <row r="165" spans="1:10" x14ac:dyDescent="0.3">
      <c r="A165">
        <v>100</v>
      </c>
      <c r="B165" t="s">
        <v>719</v>
      </c>
      <c r="C165">
        <v>1644004943</v>
      </c>
      <c r="D165">
        <v>11.102</v>
      </c>
      <c r="E165">
        <v>12.836</v>
      </c>
      <c r="F165">
        <v>-2.7730000000000001</v>
      </c>
      <c r="G165">
        <v>0.89039999999999997</v>
      </c>
      <c r="H165">
        <v>0.89270000000000005</v>
      </c>
      <c r="I165">
        <v>12.851000000000001</v>
      </c>
      <c r="J165">
        <v>12.87</v>
      </c>
    </row>
    <row r="166" spans="1:10" x14ac:dyDescent="0.3">
      <c r="A166">
        <v>101</v>
      </c>
      <c r="B166" t="s">
        <v>718</v>
      </c>
      <c r="C166">
        <v>1644006743</v>
      </c>
      <c r="D166">
        <v>11.742000000000001</v>
      </c>
      <c r="E166">
        <v>12.784000000000001</v>
      </c>
      <c r="F166">
        <v>-2.7730000000000001</v>
      </c>
      <c r="G166">
        <v>0.87080000000000002</v>
      </c>
      <c r="H166">
        <v>0.87939999999999996</v>
      </c>
      <c r="I166">
        <v>12.763999999999999</v>
      </c>
      <c r="J166">
        <v>12.818</v>
      </c>
    </row>
    <row r="167" spans="1:10" x14ac:dyDescent="0.3">
      <c r="A167">
        <v>102</v>
      </c>
      <c r="B167" t="s">
        <v>717</v>
      </c>
      <c r="C167">
        <v>1644008544</v>
      </c>
      <c r="D167">
        <v>12.358000000000001</v>
      </c>
      <c r="E167">
        <v>12.75</v>
      </c>
      <c r="F167">
        <v>-2.7730000000000001</v>
      </c>
      <c r="G167">
        <v>0.85160000000000002</v>
      </c>
      <c r="H167">
        <v>0.86470000000000002</v>
      </c>
      <c r="I167">
        <v>12.696999999999999</v>
      </c>
      <c r="J167">
        <v>12.784000000000001</v>
      </c>
    </row>
    <row r="168" spans="1:10" x14ac:dyDescent="0.3">
      <c r="A168">
        <v>103</v>
      </c>
      <c r="B168" t="s">
        <v>716</v>
      </c>
      <c r="C168">
        <v>1644010344</v>
      </c>
      <c r="D168">
        <v>12.922000000000001</v>
      </c>
      <c r="E168">
        <v>12.724</v>
      </c>
      <c r="F168">
        <v>-2.7730000000000001</v>
      </c>
      <c r="G168">
        <v>0.83289999999999997</v>
      </c>
      <c r="H168">
        <v>0.85240000000000005</v>
      </c>
      <c r="I168">
        <v>12.644</v>
      </c>
      <c r="J168">
        <v>12.757999999999999</v>
      </c>
    </row>
    <row r="169" spans="1:10" x14ac:dyDescent="0.3">
      <c r="A169">
        <v>104</v>
      </c>
      <c r="B169" t="s">
        <v>715</v>
      </c>
      <c r="C169">
        <v>1644012144</v>
      </c>
      <c r="D169">
        <v>13.465</v>
      </c>
      <c r="E169">
        <v>12.707000000000001</v>
      </c>
      <c r="F169">
        <v>-2.7730000000000001</v>
      </c>
      <c r="G169">
        <v>0.81420000000000003</v>
      </c>
      <c r="H169">
        <v>0.83930000000000005</v>
      </c>
      <c r="I169">
        <v>12.606</v>
      </c>
      <c r="J169">
        <v>12.741</v>
      </c>
    </row>
    <row r="170" spans="1:10" x14ac:dyDescent="0.3">
      <c r="A170">
        <v>105</v>
      </c>
      <c r="B170" t="s">
        <v>714</v>
      </c>
      <c r="C170">
        <v>1644013944</v>
      </c>
      <c r="D170">
        <v>13.962999999999999</v>
      </c>
      <c r="E170">
        <v>12.693</v>
      </c>
      <c r="F170">
        <v>-2.7730000000000001</v>
      </c>
      <c r="G170">
        <v>0.79590000000000005</v>
      </c>
      <c r="H170">
        <v>0.8246</v>
      </c>
      <c r="I170">
        <v>12.536</v>
      </c>
      <c r="J170">
        <v>12.727</v>
      </c>
    </row>
    <row r="171" spans="1:10" x14ac:dyDescent="0.3">
      <c r="A171">
        <v>106</v>
      </c>
      <c r="B171" t="s">
        <v>713</v>
      </c>
      <c r="C171">
        <v>1644015744</v>
      </c>
      <c r="D171">
        <v>14.391999999999999</v>
      </c>
      <c r="E171">
        <v>12.659000000000001</v>
      </c>
      <c r="F171">
        <v>-2.7730000000000001</v>
      </c>
      <c r="G171">
        <v>0.7782</v>
      </c>
      <c r="H171">
        <v>0.80640000000000001</v>
      </c>
      <c r="I171">
        <v>12.319000000000001</v>
      </c>
      <c r="J171">
        <v>12.693</v>
      </c>
    </row>
    <row r="172" spans="1:10" x14ac:dyDescent="0.3">
      <c r="A172">
        <v>107</v>
      </c>
      <c r="B172" t="s">
        <v>712</v>
      </c>
      <c r="C172">
        <v>1644017544</v>
      </c>
      <c r="D172">
        <v>14.753</v>
      </c>
      <c r="E172">
        <v>12.534000000000001</v>
      </c>
      <c r="F172">
        <v>-2.7730000000000001</v>
      </c>
      <c r="G172">
        <v>0.76129999999999998</v>
      </c>
      <c r="H172">
        <v>0.78979999999999995</v>
      </c>
      <c r="I172">
        <v>11.901999999999999</v>
      </c>
      <c r="J172">
        <v>12.568</v>
      </c>
    </row>
    <row r="173" spans="1:10" x14ac:dyDescent="0.3">
      <c r="A173">
        <v>108</v>
      </c>
      <c r="B173" t="s">
        <v>711</v>
      </c>
      <c r="C173">
        <v>1644019344</v>
      </c>
      <c r="D173">
        <v>15.067</v>
      </c>
      <c r="E173">
        <v>12.340999999999999</v>
      </c>
      <c r="F173">
        <v>-2.7120000000000002</v>
      </c>
      <c r="G173">
        <v>0.74509999999999998</v>
      </c>
      <c r="H173">
        <v>0.77510000000000001</v>
      </c>
      <c r="I173">
        <v>11.196</v>
      </c>
      <c r="J173">
        <v>12.374000000000001</v>
      </c>
    </row>
    <row r="174" spans="1:10" x14ac:dyDescent="0.3">
      <c r="A174">
        <v>109</v>
      </c>
      <c r="B174" t="s">
        <v>710</v>
      </c>
      <c r="C174">
        <v>1644021144</v>
      </c>
      <c r="D174">
        <v>15.355</v>
      </c>
      <c r="E174">
        <v>12.052</v>
      </c>
      <c r="F174">
        <v>-2.65</v>
      </c>
      <c r="G174">
        <v>0.72909999999999997</v>
      </c>
      <c r="H174">
        <v>0.76170000000000004</v>
      </c>
      <c r="I174">
        <v>10.561999999999999</v>
      </c>
      <c r="J174">
        <v>12.085000000000001</v>
      </c>
    </row>
    <row r="175" spans="1:10" x14ac:dyDescent="0.3">
      <c r="A175">
        <v>110</v>
      </c>
      <c r="B175" t="s">
        <v>709</v>
      </c>
      <c r="C175">
        <v>1644022944</v>
      </c>
      <c r="D175">
        <v>15.613</v>
      </c>
      <c r="E175">
        <v>11.656000000000001</v>
      </c>
      <c r="F175">
        <v>-2.5880000000000001</v>
      </c>
      <c r="G175">
        <v>0.71379999999999999</v>
      </c>
      <c r="H175">
        <v>0.75049999999999994</v>
      </c>
      <c r="I175">
        <v>10.026999999999999</v>
      </c>
      <c r="J175">
        <v>11.688000000000001</v>
      </c>
    </row>
    <row r="176" spans="1:10" x14ac:dyDescent="0.3">
      <c r="A176">
        <v>111</v>
      </c>
      <c r="B176" t="s">
        <v>708</v>
      </c>
      <c r="C176">
        <v>1644024744</v>
      </c>
      <c r="D176">
        <v>15.855</v>
      </c>
      <c r="E176">
        <v>10.984</v>
      </c>
      <c r="F176">
        <v>-2.4649999999999999</v>
      </c>
      <c r="G176">
        <v>0.69910000000000005</v>
      </c>
      <c r="H176">
        <v>0.73260000000000003</v>
      </c>
      <c r="I176">
        <v>9.6159999999999997</v>
      </c>
      <c r="J176">
        <v>11.015000000000001</v>
      </c>
    </row>
    <row r="177" spans="1:13" x14ac:dyDescent="0.3">
      <c r="A177">
        <v>112</v>
      </c>
      <c r="B177" t="s">
        <v>707</v>
      </c>
      <c r="C177">
        <v>1644066100</v>
      </c>
      <c r="D177">
        <v>1.6919999999999999</v>
      </c>
      <c r="E177">
        <v>6.5449999999999999</v>
      </c>
      <c r="F177">
        <v>-5.8000000000000003E-2</v>
      </c>
      <c r="G177">
        <v>0.86919999999999997</v>
      </c>
      <c r="H177">
        <v>0.69040000000000001</v>
      </c>
      <c r="I177">
        <v>12.420999999999999</v>
      </c>
      <c r="J177">
        <v>6.5449999999999999</v>
      </c>
    </row>
    <row r="178" spans="1:13" x14ac:dyDescent="0.3">
      <c r="A178">
        <v>113</v>
      </c>
      <c r="B178" t="s">
        <v>706</v>
      </c>
      <c r="C178">
        <v>1644067900</v>
      </c>
      <c r="D178">
        <v>1.415</v>
      </c>
      <c r="E178">
        <v>6.5830000000000002</v>
      </c>
      <c r="F178">
        <v>-5.8000000000000003E-2</v>
      </c>
      <c r="G178">
        <v>0.87209999999999999</v>
      </c>
      <c r="H178">
        <v>0.69040000000000001</v>
      </c>
      <c r="I178">
        <v>12.436</v>
      </c>
      <c r="J178">
        <v>6.5839999999999996</v>
      </c>
    </row>
    <row r="179" spans="1:13" x14ac:dyDescent="0.3">
      <c r="A179">
        <v>114</v>
      </c>
      <c r="B179" t="s">
        <v>705</v>
      </c>
      <c r="C179">
        <v>1644069152</v>
      </c>
      <c r="D179">
        <v>0.875</v>
      </c>
      <c r="E179">
        <v>10.988</v>
      </c>
      <c r="F179">
        <v>0.125</v>
      </c>
      <c r="G179">
        <v>0.87790000000000001</v>
      </c>
      <c r="H179">
        <v>0.77359999999999995</v>
      </c>
      <c r="I179">
        <v>12.472</v>
      </c>
      <c r="J179">
        <v>10.988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675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704</v>
      </c>
      <c r="B186" t="s">
        <v>219</v>
      </c>
    </row>
    <row r="187" spans="1:13" x14ac:dyDescent="0.3">
      <c r="A187" t="s">
        <v>673</v>
      </c>
      <c r="B187" t="s">
        <v>221</v>
      </c>
    </row>
    <row r="188" spans="1:13" x14ac:dyDescent="0.3">
      <c r="A188" t="s">
        <v>703</v>
      </c>
      <c r="B188" t="s">
        <v>223</v>
      </c>
      <c r="C188" t="s">
        <v>27</v>
      </c>
    </row>
    <row r="189" spans="1:13" x14ac:dyDescent="0.3">
      <c r="A189" t="s">
        <v>702</v>
      </c>
      <c r="B189" t="s">
        <v>27</v>
      </c>
    </row>
    <row r="190" spans="1:13" x14ac:dyDescent="0.3">
      <c r="A190" t="s">
        <v>701</v>
      </c>
      <c r="B190" t="s">
        <v>27</v>
      </c>
    </row>
    <row r="191" spans="1:13" x14ac:dyDescent="0.3">
      <c r="A191" t="s">
        <v>670</v>
      </c>
      <c r="B191" t="s">
        <v>27</v>
      </c>
    </row>
    <row r="192" spans="1:13" x14ac:dyDescent="0.3">
      <c r="A192" t="s">
        <v>700</v>
      </c>
      <c r="B192" t="s">
        <v>27</v>
      </c>
    </row>
    <row r="193" spans="1:3" x14ac:dyDescent="0.3">
      <c r="A193" t="s">
        <v>669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699</v>
      </c>
      <c r="B195" t="s">
        <v>230</v>
      </c>
    </row>
    <row r="196" spans="1:3" x14ac:dyDescent="0.3">
      <c r="A196" t="s">
        <v>698</v>
      </c>
      <c r="B196" t="s">
        <v>233</v>
      </c>
    </row>
    <row r="197" spans="1:3" x14ac:dyDescent="0.3">
      <c r="A197" t="s">
        <v>697</v>
      </c>
      <c r="B197" t="s">
        <v>233</v>
      </c>
    </row>
    <row r="198" spans="1:3" x14ac:dyDescent="0.3">
      <c r="A198" t="s">
        <v>696</v>
      </c>
    </row>
    <row r="199" spans="1:3" x14ac:dyDescent="0.3">
      <c r="A199" t="s">
        <v>695</v>
      </c>
    </row>
    <row r="200" spans="1:3" x14ac:dyDescent="0.3">
      <c r="A200" t="s">
        <v>694</v>
      </c>
      <c r="B200" t="s">
        <v>238</v>
      </c>
    </row>
    <row r="201" spans="1:3" x14ac:dyDescent="0.3">
      <c r="A201" t="s">
        <v>693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692</v>
      </c>
      <c r="B208" t="s">
        <v>230</v>
      </c>
    </row>
    <row r="209" spans="1:2" x14ac:dyDescent="0.3">
      <c r="A209" t="s">
        <v>691</v>
      </c>
      <c r="B209" t="s">
        <v>230</v>
      </c>
    </row>
    <row r="210" spans="1:2" x14ac:dyDescent="0.3">
      <c r="A210" t="s">
        <v>690</v>
      </c>
      <c r="B210" t="s">
        <v>230</v>
      </c>
    </row>
    <row r="211" spans="1:2" x14ac:dyDescent="0.3">
      <c r="A211" t="s">
        <v>689</v>
      </c>
    </row>
    <row r="212" spans="1:2" x14ac:dyDescent="0.3">
      <c r="A212" t="s">
        <v>688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661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660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687</v>
      </c>
      <c r="B222" t="s">
        <v>686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657</v>
      </c>
      <c r="B225" t="s">
        <v>685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684</v>
      </c>
      <c r="B228" t="s">
        <v>654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683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682</v>
      </c>
    </row>
    <row r="235" spans="1:4" x14ac:dyDescent="0.3">
      <c r="A235" t="s">
        <v>286</v>
      </c>
    </row>
    <row r="236" spans="1:4" x14ac:dyDescent="0.3">
      <c r="A236" t="s">
        <v>681</v>
      </c>
    </row>
    <row r="237" spans="1:4" x14ac:dyDescent="0.3">
      <c r="A237" t="s">
        <v>680</v>
      </c>
    </row>
    <row r="238" spans="1:4" x14ac:dyDescent="0.3">
      <c r="A238" t="s">
        <v>679</v>
      </c>
      <c r="B238" t="s">
        <v>27</v>
      </c>
    </row>
    <row r="239" spans="1:4" x14ac:dyDescent="0.3">
      <c r="A239" t="s">
        <v>678</v>
      </c>
    </row>
    <row r="240" spans="1:4" x14ac:dyDescent="0.3">
      <c r="A240" t="s">
        <v>677</v>
      </c>
    </row>
    <row r="241" spans="1:13" x14ac:dyDescent="0.3">
      <c r="A241" t="s">
        <v>676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675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674</v>
      </c>
      <c r="B249" t="s">
        <v>219</v>
      </c>
    </row>
    <row r="250" spans="1:13" x14ac:dyDescent="0.3">
      <c r="A250" t="s">
        <v>673</v>
      </c>
      <c r="B250" t="s">
        <v>221</v>
      </c>
    </row>
    <row r="251" spans="1:13" x14ac:dyDescent="0.3">
      <c r="A251" t="s">
        <v>672</v>
      </c>
      <c r="B251" t="s">
        <v>223</v>
      </c>
      <c r="C251" t="s">
        <v>27</v>
      </c>
    </row>
    <row r="252" spans="1:13" x14ac:dyDescent="0.3">
      <c r="A252" t="s">
        <v>671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670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669</v>
      </c>
      <c r="B256" t="s">
        <v>27</v>
      </c>
    </row>
    <row r="257" spans="1:6" x14ac:dyDescent="0.3">
      <c r="A257" t="s">
        <v>668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667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666</v>
      </c>
      <c r="B279" t="s">
        <v>230</v>
      </c>
    </row>
    <row r="280" spans="1:3" x14ac:dyDescent="0.3">
      <c r="A280" t="s">
        <v>665</v>
      </c>
      <c r="B280" t="s">
        <v>230</v>
      </c>
    </row>
    <row r="281" spans="1:3" x14ac:dyDescent="0.3">
      <c r="A281" t="s">
        <v>664</v>
      </c>
      <c r="B281" t="s">
        <v>230</v>
      </c>
    </row>
    <row r="282" spans="1:3" x14ac:dyDescent="0.3">
      <c r="A282" t="s">
        <v>663</v>
      </c>
    </row>
    <row r="283" spans="1:3" x14ac:dyDescent="0.3">
      <c r="A283" t="s">
        <v>662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661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660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659</v>
      </c>
      <c r="B293" t="s">
        <v>658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657</v>
      </c>
      <c r="B296" t="s">
        <v>656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655</v>
      </c>
      <c r="B299" t="s">
        <v>654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653</v>
      </c>
      <c r="C302" t="s">
        <v>652</v>
      </c>
      <c r="D302" t="s">
        <v>651</v>
      </c>
      <c r="E302" t="s">
        <v>650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649</v>
      </c>
    </row>
    <row r="310" spans="1:7" x14ac:dyDescent="0.3">
      <c r="A310" t="s">
        <v>648</v>
      </c>
    </row>
    <row r="311" spans="1:7" x14ac:dyDescent="0.3">
      <c r="A311" t="s">
        <v>647</v>
      </c>
    </row>
    <row r="312" spans="1:7" x14ac:dyDescent="0.3">
      <c r="A312" t="s">
        <v>646</v>
      </c>
    </row>
    <row r="313" spans="1:7" x14ac:dyDescent="0.3">
      <c r="A313" t="s">
        <v>645</v>
      </c>
    </row>
    <row r="314" spans="1:7" x14ac:dyDescent="0.3">
      <c r="A314" t="s">
        <v>644</v>
      </c>
    </row>
    <row r="315" spans="1:7" x14ac:dyDescent="0.3">
      <c r="A315" t="s">
        <v>643</v>
      </c>
    </row>
    <row r="316" spans="1:7" x14ac:dyDescent="0.3">
      <c r="A316" t="s">
        <v>373</v>
      </c>
    </row>
    <row r="317" spans="1:7" x14ac:dyDescent="0.3">
      <c r="A317" t="s">
        <v>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topLeftCell="H1" zoomScaleNormal="100" workbookViewId="0">
      <pane ySplit="1" topLeftCell="A8" activePane="bottomLeft" state="frozen"/>
      <selection pane="bottomLeft" activeCell="AA10" sqref="AA10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568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 s="2">
        <v>58</v>
      </c>
      <c r="C2" s="2" t="s">
        <v>518</v>
      </c>
      <c r="D2" s="2">
        <v>1643736706</v>
      </c>
      <c r="E2" s="2">
        <v>-0.193</v>
      </c>
      <c r="F2" s="2">
        <v>12.84</v>
      </c>
      <c r="G2" s="2">
        <v>0.187</v>
      </c>
      <c r="H2" s="2">
        <v>0.90910000000000002</v>
      </c>
      <c r="I2" s="2">
        <v>0.94410000000000005</v>
      </c>
      <c r="J2" s="2">
        <v>12.675000000000001</v>
      </c>
      <c r="K2" s="2">
        <v>12.837999999999999</v>
      </c>
      <c r="N2" s="2">
        <f>J2-($E2-15)*$W$1</f>
        <v>13.001649500000001</v>
      </c>
      <c r="O2" s="2">
        <f>K2-($E2-20)*$W$1</f>
        <v>13.272149499999999</v>
      </c>
      <c r="P2" s="2">
        <f>$O2-5*$W$1</f>
        <v>13.164649499999999</v>
      </c>
      <c r="Q2" s="2">
        <f>$O2-10*$W$1</f>
        <v>13.0571495</v>
      </c>
      <c r="R2" s="2">
        <f>$O2+20*$W$1</f>
        <v>13.702149499999999</v>
      </c>
      <c r="S2" s="2">
        <f>$O2-20*$W$1</f>
        <v>12.8421495</v>
      </c>
      <c r="T2" s="2">
        <f t="shared" ref="T2:T33" si="0">F2-K2</f>
        <v>2.0000000000006679E-3</v>
      </c>
      <c r="U2" s="2">
        <f t="shared" ref="U2:U33" si="1">T2/G2</f>
        <v>1.0695187165778972E-2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 t="shared" ref="AB2:AB10" si="2">AC2-20*0.006*4</f>
        <v>9.379999999999999</v>
      </c>
      <c r="AC2" s="3">
        <v>9.86</v>
      </c>
    </row>
    <row r="3" spans="1:29" x14ac:dyDescent="0.3">
      <c r="A3" s="2">
        <f t="shared" ref="A3:A48" si="3">A2+0.5</f>
        <v>0.5</v>
      </c>
      <c r="B3" s="2">
        <v>59</v>
      </c>
      <c r="C3" s="2" t="s">
        <v>517</v>
      </c>
      <c r="D3" s="2">
        <v>1643738506</v>
      </c>
      <c r="E3" s="2">
        <v>0.56799999999999995</v>
      </c>
      <c r="F3" s="2">
        <v>12.827999999999999</v>
      </c>
      <c r="G3" s="2">
        <v>-0.182</v>
      </c>
      <c r="H3" s="2">
        <v>0.90049999999999997</v>
      </c>
      <c r="I3" s="2">
        <v>0.9375</v>
      </c>
      <c r="J3" s="2">
        <v>12.646000000000001</v>
      </c>
      <c r="K3" s="2">
        <v>12.829000000000001</v>
      </c>
      <c r="L3" s="2">
        <v>34</v>
      </c>
      <c r="M3" s="1">
        <f>(L3-32)*5/9</f>
        <v>1.1111111111111112</v>
      </c>
      <c r="N3" s="2">
        <f t="shared" ref="N3:N57" si="4">J3-($E3-15)*$W$1</f>
        <v>12.956288000000001</v>
      </c>
      <c r="O3" s="2">
        <f t="shared" ref="O3:O57" si="5">K3-($E3-20)*$W$1</f>
        <v>13.246788</v>
      </c>
      <c r="P3" s="2">
        <f t="shared" ref="P3:P70" si="6">$O3-5*$W$1</f>
        <v>13.139288000000001</v>
      </c>
      <c r="Q3" s="2">
        <f t="shared" ref="Q3:Q70" si="7">$O3-10*$W$1</f>
        <v>13.031788000000001</v>
      </c>
      <c r="R3" s="2">
        <f t="shared" ref="R3:R70" si="8">$O3+20*$W$1</f>
        <v>13.676788</v>
      </c>
      <c r="S3" s="2">
        <f t="shared" ref="S3:S70" si="9">$O3-20*$W$1</f>
        <v>12.816788000000001</v>
      </c>
      <c r="T3" s="2">
        <f t="shared" si="0"/>
        <v>-1.0000000000012221E-3</v>
      </c>
      <c r="U3" s="2">
        <f t="shared" si="1"/>
        <v>5.49450549451221E-3</v>
      </c>
      <c r="X3" s="3">
        <v>0.1</v>
      </c>
      <c r="Y3" s="3">
        <v>4</v>
      </c>
      <c r="Z3" s="3">
        <v>4.3</v>
      </c>
      <c r="AA3" s="3">
        <v>4.5</v>
      </c>
      <c r="AB3" s="3">
        <f t="shared" si="2"/>
        <v>12.18</v>
      </c>
      <c r="AC3" s="3">
        <v>12.66</v>
      </c>
    </row>
    <row r="4" spans="1:29" x14ac:dyDescent="0.3">
      <c r="A4" s="2">
        <f t="shared" si="3"/>
        <v>1</v>
      </c>
      <c r="B4" s="2">
        <v>60</v>
      </c>
      <c r="C4" s="2" t="s">
        <v>516</v>
      </c>
      <c r="D4" s="2">
        <v>1643740307</v>
      </c>
      <c r="E4" s="2">
        <v>1.552</v>
      </c>
      <c r="F4" s="2">
        <v>12.818</v>
      </c>
      <c r="G4" s="2">
        <v>2E-3</v>
      </c>
      <c r="H4" s="2">
        <v>0.88990000000000002</v>
      </c>
      <c r="I4" s="2">
        <v>0.93169999999999997</v>
      </c>
      <c r="J4" s="2">
        <v>12.583</v>
      </c>
      <c r="K4" s="2">
        <v>12.818</v>
      </c>
      <c r="N4" s="2">
        <f t="shared" si="4"/>
        <v>12.872132000000001</v>
      </c>
      <c r="O4" s="2">
        <f t="shared" si="5"/>
        <v>13.214632</v>
      </c>
      <c r="P4" s="2">
        <f t="shared" si="6"/>
        <v>13.107132</v>
      </c>
      <c r="Q4" s="2">
        <f t="shared" si="7"/>
        <v>12.999632</v>
      </c>
      <c r="R4" s="2">
        <f t="shared" si="8"/>
        <v>13.644632</v>
      </c>
      <c r="S4" s="2">
        <f t="shared" si="9"/>
        <v>12.784632</v>
      </c>
      <c r="T4" s="2">
        <f t="shared" si="0"/>
        <v>0</v>
      </c>
      <c r="U4" s="2">
        <f t="shared" si="1"/>
        <v>0</v>
      </c>
      <c r="X4" s="3">
        <v>0.2</v>
      </c>
      <c r="Y4" s="3">
        <v>4</v>
      </c>
      <c r="Z4" s="3">
        <v>4.3</v>
      </c>
      <c r="AA4" s="3">
        <v>4.5</v>
      </c>
      <c r="AB4" s="3">
        <f t="shared" si="2"/>
        <v>12.83</v>
      </c>
      <c r="AC4" s="3">
        <v>13.31</v>
      </c>
    </row>
    <row r="5" spans="1:29" x14ac:dyDescent="0.3">
      <c r="A5" s="2">
        <f t="shared" si="3"/>
        <v>1.5</v>
      </c>
      <c r="B5" s="2">
        <v>61</v>
      </c>
      <c r="C5" s="2" t="s">
        <v>515</v>
      </c>
      <c r="D5" s="2">
        <v>1643742106</v>
      </c>
      <c r="E5" s="2">
        <v>2.6949999999999998</v>
      </c>
      <c r="F5" s="2">
        <v>12.771000000000001</v>
      </c>
      <c r="G5" s="2">
        <v>-0.98499999999999999</v>
      </c>
      <c r="H5" s="2">
        <v>0.87460000000000004</v>
      </c>
      <c r="I5" s="2">
        <v>0.92100000000000004</v>
      </c>
      <c r="J5" s="2">
        <v>12.488</v>
      </c>
      <c r="K5" s="2">
        <v>12.782999999999999</v>
      </c>
      <c r="L5" s="2">
        <v>34</v>
      </c>
      <c r="M5" s="1">
        <f>(L5-32)*5/9</f>
        <v>1.1111111111111112</v>
      </c>
      <c r="N5" s="2">
        <f t="shared" si="4"/>
        <v>12.7525575</v>
      </c>
      <c r="O5" s="2">
        <f t="shared" si="5"/>
        <v>13.1550575</v>
      </c>
      <c r="P5" s="2">
        <f t="shared" si="6"/>
        <v>13.0475575</v>
      </c>
      <c r="Q5" s="2">
        <f t="shared" si="7"/>
        <v>12.9400575</v>
      </c>
      <c r="R5" s="2">
        <f t="shared" si="8"/>
        <v>13.5850575</v>
      </c>
      <c r="S5" s="2">
        <f t="shared" si="9"/>
        <v>12.7250575</v>
      </c>
      <c r="T5" s="2">
        <f t="shared" si="0"/>
        <v>-1.1999999999998678E-2</v>
      </c>
      <c r="U5" s="2">
        <f t="shared" si="1"/>
        <v>1.2182741116749928E-2</v>
      </c>
      <c r="X5" s="3">
        <v>0.3</v>
      </c>
      <c r="Y5" s="3">
        <v>4</v>
      </c>
      <c r="Z5" s="3">
        <v>4.3</v>
      </c>
      <c r="AA5" s="3">
        <v>4.5</v>
      </c>
      <c r="AB5" s="3">
        <f t="shared" si="2"/>
        <v>12.99</v>
      </c>
      <c r="AC5" s="3">
        <v>13.47</v>
      </c>
    </row>
    <row r="6" spans="1:29" x14ac:dyDescent="0.3">
      <c r="A6" s="2">
        <f t="shared" si="3"/>
        <v>2</v>
      </c>
      <c r="B6" s="2">
        <v>62</v>
      </c>
      <c r="C6" s="2" t="s">
        <v>514</v>
      </c>
      <c r="D6" s="2">
        <v>1643743909</v>
      </c>
      <c r="E6" s="2">
        <v>3.9049999999999998</v>
      </c>
      <c r="F6" s="2">
        <v>12.724</v>
      </c>
      <c r="G6" s="2">
        <v>-1.54</v>
      </c>
      <c r="H6" s="2">
        <v>0.85560000000000003</v>
      </c>
      <c r="I6" s="2">
        <v>0.90639999999999998</v>
      </c>
      <c r="J6" s="2">
        <v>12.359</v>
      </c>
      <c r="K6" s="2">
        <v>12.742000000000001</v>
      </c>
      <c r="N6" s="2">
        <f t="shared" si="4"/>
        <v>12.597542499999999</v>
      </c>
      <c r="O6" s="2">
        <f t="shared" si="5"/>
        <v>13.0880425</v>
      </c>
      <c r="P6" s="2">
        <f t="shared" si="6"/>
        <v>12.9805425</v>
      </c>
      <c r="Q6" s="2">
        <f t="shared" si="7"/>
        <v>12.8730425</v>
      </c>
      <c r="R6" s="2">
        <f t="shared" si="8"/>
        <v>13.5180425</v>
      </c>
      <c r="S6" s="2">
        <f t="shared" si="9"/>
        <v>12.658042500000001</v>
      </c>
      <c r="T6" s="2">
        <f t="shared" si="0"/>
        <v>-1.8000000000000682E-2</v>
      </c>
      <c r="U6" s="2">
        <f t="shared" si="1"/>
        <v>1.1688311688312131E-2</v>
      </c>
      <c r="X6" s="3">
        <v>0.4</v>
      </c>
      <c r="Y6" s="3">
        <v>4</v>
      </c>
      <c r="Z6" s="3">
        <v>4.3</v>
      </c>
      <c r="AA6" s="3">
        <v>4.5</v>
      </c>
      <c r="AB6" s="3">
        <f t="shared" si="2"/>
        <v>13.18</v>
      </c>
      <c r="AC6" s="3">
        <v>13.66</v>
      </c>
    </row>
    <row r="7" spans="1:29" x14ac:dyDescent="0.3">
      <c r="A7" s="2">
        <f t="shared" si="3"/>
        <v>2.5</v>
      </c>
      <c r="B7" s="2">
        <v>63</v>
      </c>
      <c r="C7" s="2" t="s">
        <v>513</v>
      </c>
      <c r="D7" s="2">
        <v>1643745709</v>
      </c>
      <c r="E7" s="2">
        <v>5.173</v>
      </c>
      <c r="F7" s="2">
        <v>12.612</v>
      </c>
      <c r="G7" s="2">
        <v>-2.0329999999999999</v>
      </c>
      <c r="H7" s="2">
        <v>0.8337</v>
      </c>
      <c r="I7" s="2">
        <v>0.88660000000000005</v>
      </c>
      <c r="J7" s="2">
        <v>12.21</v>
      </c>
      <c r="K7" s="2">
        <v>12.637</v>
      </c>
      <c r="L7" s="2">
        <v>33</v>
      </c>
      <c r="M7" s="1">
        <f>(L7-32)*5/9</f>
        <v>0.55555555555555558</v>
      </c>
      <c r="N7" s="2">
        <f t="shared" si="4"/>
        <v>12.421280500000002</v>
      </c>
      <c r="O7" s="2">
        <f t="shared" si="5"/>
        <v>12.955780500000001</v>
      </c>
      <c r="P7" s="2">
        <f t="shared" si="6"/>
        <v>12.848280500000001</v>
      </c>
      <c r="Q7" s="2">
        <f t="shared" si="7"/>
        <v>12.740780500000001</v>
      </c>
      <c r="R7" s="2">
        <f t="shared" si="8"/>
        <v>13.385780500000001</v>
      </c>
      <c r="S7" s="2">
        <f t="shared" si="9"/>
        <v>12.525780500000002</v>
      </c>
      <c r="T7" s="2">
        <f t="shared" si="0"/>
        <v>-2.5000000000000355E-2</v>
      </c>
      <c r="U7" s="2">
        <f t="shared" si="1"/>
        <v>1.2297097884899339E-2</v>
      </c>
      <c r="X7" s="3">
        <v>0.5</v>
      </c>
      <c r="Y7" s="3">
        <v>4</v>
      </c>
      <c r="Z7" s="3">
        <v>4.3</v>
      </c>
      <c r="AA7" s="3">
        <v>4.5</v>
      </c>
      <c r="AB7" s="3">
        <f t="shared" si="2"/>
        <v>13.209999999999999</v>
      </c>
      <c r="AC7" s="3">
        <v>13.69</v>
      </c>
    </row>
    <row r="8" spans="1:29" x14ac:dyDescent="0.3">
      <c r="A8" s="2">
        <f t="shared" si="3"/>
        <v>3</v>
      </c>
      <c r="B8" s="2">
        <v>64</v>
      </c>
      <c r="C8" s="2" t="s">
        <v>512</v>
      </c>
      <c r="D8" s="2">
        <v>1643747510</v>
      </c>
      <c r="E8" s="2">
        <v>6.4580000000000002</v>
      </c>
      <c r="F8" s="2">
        <v>12.422000000000001</v>
      </c>
      <c r="G8" s="2">
        <v>-2.2799999999999998</v>
      </c>
      <c r="H8" s="2">
        <v>0.80989999999999995</v>
      </c>
      <c r="I8" s="2">
        <v>0.86080000000000001</v>
      </c>
      <c r="J8" s="2">
        <v>12.045999999999999</v>
      </c>
      <c r="K8" s="2">
        <v>12.45</v>
      </c>
      <c r="N8" s="2">
        <f t="shared" si="4"/>
        <v>12.229652999999999</v>
      </c>
      <c r="O8" s="2">
        <f t="shared" si="5"/>
        <v>12.741152999999999</v>
      </c>
      <c r="P8" s="2">
        <f t="shared" si="6"/>
        <v>12.633652999999999</v>
      </c>
      <c r="Q8" s="2">
        <f t="shared" si="7"/>
        <v>12.526152999999999</v>
      </c>
      <c r="R8" s="2">
        <f t="shared" si="8"/>
        <v>13.171152999999999</v>
      </c>
      <c r="S8" s="2">
        <f t="shared" si="9"/>
        <v>12.311152999999999</v>
      </c>
      <c r="T8" s="2">
        <f t="shared" si="0"/>
        <v>-2.7999999999998693E-2</v>
      </c>
      <c r="U8" s="2">
        <f t="shared" si="1"/>
        <v>1.2280701754385392E-2</v>
      </c>
      <c r="X8" s="3">
        <v>0.6</v>
      </c>
      <c r="Y8" s="3">
        <v>4</v>
      </c>
      <c r="Z8" s="3">
        <v>4.3</v>
      </c>
      <c r="AA8" s="3">
        <v>4.5</v>
      </c>
      <c r="AB8" s="3">
        <f t="shared" si="2"/>
        <v>13.28</v>
      </c>
      <c r="AC8" s="3">
        <v>13.76</v>
      </c>
    </row>
    <row r="9" spans="1:29" x14ac:dyDescent="0.3">
      <c r="A9" s="2">
        <f t="shared" si="3"/>
        <v>3.5</v>
      </c>
      <c r="B9" s="2">
        <v>65</v>
      </c>
      <c r="C9" s="2" t="s">
        <v>511</v>
      </c>
      <c r="D9" s="2">
        <v>1643749310</v>
      </c>
      <c r="E9" s="2">
        <v>7.7080000000000002</v>
      </c>
      <c r="F9" s="2">
        <v>12.177</v>
      </c>
      <c r="G9" s="2">
        <v>-2.4649999999999999</v>
      </c>
      <c r="H9" s="2">
        <v>0.78539999999999999</v>
      </c>
      <c r="I9" s="2">
        <v>0.82740000000000002</v>
      </c>
      <c r="J9" s="2">
        <v>11.627000000000001</v>
      </c>
      <c r="K9" s="2">
        <v>12.207000000000001</v>
      </c>
      <c r="L9" s="2">
        <v>33</v>
      </c>
      <c r="M9" s="1">
        <f>(L9-32)*5/9</f>
        <v>0.55555555555555558</v>
      </c>
      <c r="N9" s="2">
        <f t="shared" si="4"/>
        <v>11.783778</v>
      </c>
      <c r="O9" s="2">
        <f t="shared" si="5"/>
        <v>12.471278</v>
      </c>
      <c r="P9" s="2">
        <f t="shared" si="6"/>
        <v>12.363778</v>
      </c>
      <c r="Q9" s="2">
        <f t="shared" si="7"/>
        <v>12.256278</v>
      </c>
      <c r="R9" s="2">
        <f t="shared" si="8"/>
        <v>12.901278</v>
      </c>
      <c r="S9" s="2">
        <f t="shared" si="9"/>
        <v>12.041278</v>
      </c>
      <c r="T9" s="2">
        <f t="shared" si="0"/>
        <v>-3.0000000000001137E-2</v>
      </c>
      <c r="U9" s="2">
        <f t="shared" si="1"/>
        <v>1.2170385395537987E-2</v>
      </c>
      <c r="X9" s="3">
        <v>0.7</v>
      </c>
      <c r="Y9" s="3">
        <v>4</v>
      </c>
      <c r="Z9" s="3">
        <v>4.3</v>
      </c>
      <c r="AA9" s="3">
        <v>10.5</v>
      </c>
      <c r="AB9" s="3">
        <f t="shared" si="2"/>
        <v>13.379999999999999</v>
      </c>
      <c r="AC9" s="3">
        <v>13.86</v>
      </c>
    </row>
    <row r="10" spans="1:29" x14ac:dyDescent="0.3">
      <c r="A10" s="2">
        <f t="shared" si="3"/>
        <v>4</v>
      </c>
      <c r="B10" s="2">
        <v>66</v>
      </c>
      <c r="C10" s="2" t="s">
        <v>510</v>
      </c>
      <c r="D10" s="2">
        <v>1643751110</v>
      </c>
      <c r="E10" s="2">
        <v>8.9030000000000005</v>
      </c>
      <c r="F10" s="2">
        <v>11.811</v>
      </c>
      <c r="G10" s="2">
        <v>-2.65</v>
      </c>
      <c r="H10" s="2">
        <v>0.76019999999999999</v>
      </c>
      <c r="I10" s="2">
        <v>0.79310000000000003</v>
      </c>
      <c r="J10" s="2">
        <v>10.44</v>
      </c>
      <c r="K10" s="2">
        <v>11.843</v>
      </c>
      <c r="N10" s="2">
        <f t="shared" si="4"/>
        <v>10.571085499999999</v>
      </c>
      <c r="O10" s="2">
        <f t="shared" si="5"/>
        <v>12.081585499999999</v>
      </c>
      <c r="P10" s="2">
        <f t="shared" si="6"/>
        <v>11.974085499999999</v>
      </c>
      <c r="Q10" s="2">
        <f t="shared" si="7"/>
        <v>11.866585499999999</v>
      </c>
      <c r="R10" s="2">
        <f t="shared" si="8"/>
        <v>12.511585499999999</v>
      </c>
      <c r="S10" s="2">
        <f t="shared" si="9"/>
        <v>11.651585499999999</v>
      </c>
      <c r="T10" s="2">
        <f t="shared" si="0"/>
        <v>-3.2000000000000028E-2</v>
      </c>
      <c r="U10" s="2">
        <f t="shared" si="1"/>
        <v>1.2075471698113219E-2</v>
      </c>
      <c r="X10" s="3">
        <v>0.73</v>
      </c>
      <c r="Y10" s="3">
        <v>7</v>
      </c>
      <c r="Z10" s="3">
        <v>7.3</v>
      </c>
      <c r="AA10" s="3">
        <v>12.4</v>
      </c>
      <c r="AB10" s="3">
        <f t="shared" ca="1" si="2"/>
        <v>13.421999999999999</v>
      </c>
      <c r="AC10" s="3">
        <f ca="1">AC$9+(X10-X$9)/(X$12-X$9)*(AC$12-AC$9)</f>
        <v>13.901999999999999</v>
      </c>
    </row>
    <row r="11" spans="1:29" x14ac:dyDescent="0.3">
      <c r="A11" s="2">
        <f t="shared" si="3"/>
        <v>4.5</v>
      </c>
      <c r="B11" s="2">
        <v>67</v>
      </c>
      <c r="C11" s="2" t="s">
        <v>509</v>
      </c>
      <c r="D11" s="2">
        <v>1643752910</v>
      </c>
      <c r="E11" s="2">
        <v>10.023</v>
      </c>
      <c r="F11" s="2">
        <v>11.221</v>
      </c>
      <c r="G11" s="2">
        <v>-2.4649999999999999</v>
      </c>
      <c r="H11" s="2">
        <v>0.73550000000000004</v>
      </c>
      <c r="I11" s="2">
        <v>0.77459999999999996</v>
      </c>
      <c r="J11" s="2">
        <v>7.952</v>
      </c>
      <c r="K11" s="2">
        <v>11.252000000000001</v>
      </c>
      <c r="L11" s="2">
        <v>33</v>
      </c>
      <c r="M11" s="1">
        <f>(L11-32)*5/9</f>
        <v>0.55555555555555558</v>
      </c>
      <c r="N11" s="2">
        <f t="shared" si="4"/>
        <v>8.0590054999999996</v>
      </c>
      <c r="O11" s="2">
        <f t="shared" si="5"/>
        <v>11.4665055</v>
      </c>
      <c r="P11" s="2">
        <f t="shared" si="6"/>
        <v>11.3590055</v>
      </c>
      <c r="Q11" s="2">
        <f t="shared" si="7"/>
        <v>11.2515055</v>
      </c>
      <c r="R11" s="2">
        <f t="shared" si="8"/>
        <v>11.8965055</v>
      </c>
      <c r="S11" s="2">
        <f t="shared" si="9"/>
        <v>11.036505500000001</v>
      </c>
      <c r="T11" s="2">
        <f t="shared" si="0"/>
        <v>-3.1000000000000583E-2</v>
      </c>
      <c r="U11" s="2">
        <f t="shared" si="1"/>
        <v>1.2576064908722347E-2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 t="shared" si="3"/>
        <v>5</v>
      </c>
      <c r="B12" s="2">
        <v>68</v>
      </c>
      <c r="C12" s="2" t="s">
        <v>508</v>
      </c>
      <c r="D12" s="2">
        <v>1643808650</v>
      </c>
      <c r="E12" s="2">
        <v>3.3119999999999998</v>
      </c>
      <c r="F12" s="2">
        <v>7.29</v>
      </c>
      <c r="G12" s="2">
        <v>2E-3</v>
      </c>
      <c r="H12" s="2">
        <v>0.80940000000000001</v>
      </c>
      <c r="I12" s="2">
        <v>0.73080000000000001</v>
      </c>
      <c r="J12" s="2">
        <v>11.975</v>
      </c>
      <c r="K12" s="2">
        <v>7.29</v>
      </c>
      <c r="N12" s="2">
        <f t="shared" si="4"/>
        <v>12.226291999999999</v>
      </c>
      <c r="O12" s="2">
        <f t="shared" si="5"/>
        <v>7.6487920000000003</v>
      </c>
      <c r="P12" s="2">
        <f t="shared" si="6"/>
        <v>7.5412920000000003</v>
      </c>
      <c r="Q12" s="2">
        <f t="shared" si="7"/>
        <v>7.4337920000000004</v>
      </c>
      <c r="R12" s="2">
        <f t="shared" si="8"/>
        <v>8.078792</v>
      </c>
      <c r="S12" s="2">
        <f t="shared" si="9"/>
        <v>7.2187920000000005</v>
      </c>
      <c r="T12" s="2">
        <f t="shared" si="0"/>
        <v>0</v>
      </c>
      <c r="U12" s="2">
        <f t="shared" si="1"/>
        <v>0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 t="shared" si="3"/>
        <v>5.5</v>
      </c>
      <c r="B13" s="2">
        <v>69</v>
      </c>
      <c r="C13" s="2" t="s">
        <v>507</v>
      </c>
      <c r="D13" s="2">
        <v>1643809287</v>
      </c>
      <c r="E13" s="2">
        <v>18.864999999999998</v>
      </c>
      <c r="F13" s="2">
        <v>11.988</v>
      </c>
      <c r="G13" s="2">
        <v>29.417000000000002</v>
      </c>
      <c r="H13" s="2">
        <v>0.61729999999999996</v>
      </c>
      <c r="I13" s="2">
        <v>9.0999999999999998E-2</v>
      </c>
      <c r="J13" s="2">
        <v>12.276</v>
      </c>
      <c r="K13" s="2">
        <v>11.731999999999999</v>
      </c>
      <c r="L13" s="2">
        <v>31</v>
      </c>
      <c r="M13" s="1">
        <f>(L13-32)*5/9</f>
        <v>-0.55555555555555558</v>
      </c>
      <c r="N13" s="2">
        <f t="shared" si="4"/>
        <v>12.192902500000001</v>
      </c>
      <c r="O13" s="2">
        <f t="shared" si="5"/>
        <v>11.7564025</v>
      </c>
      <c r="P13" s="2">
        <f t="shared" si="6"/>
        <v>11.6489025</v>
      </c>
      <c r="Q13" s="2">
        <f t="shared" si="7"/>
        <v>11.5414025</v>
      </c>
      <c r="R13" s="2">
        <f t="shared" si="8"/>
        <v>12.1864025</v>
      </c>
      <c r="S13" s="2">
        <f t="shared" si="9"/>
        <v>11.3264025</v>
      </c>
      <c r="T13" s="2">
        <f t="shared" si="0"/>
        <v>0.25600000000000023</v>
      </c>
      <c r="U13" s="2">
        <f t="shared" si="1"/>
        <v>8.7024509637284638E-3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 t="shared" si="3"/>
        <v>6</v>
      </c>
      <c r="B14" s="2">
        <v>70</v>
      </c>
      <c r="C14" s="2" t="s">
        <v>506</v>
      </c>
      <c r="D14" s="2">
        <v>1643811087</v>
      </c>
      <c r="E14" s="2">
        <v>4.2649999999999997</v>
      </c>
      <c r="F14" s="2">
        <v>12.891999999999999</v>
      </c>
      <c r="G14" s="2">
        <v>-1.0469999999999999</v>
      </c>
      <c r="H14" s="2">
        <v>0.89290000000000003</v>
      </c>
      <c r="I14" s="2">
        <v>0.93820000000000003</v>
      </c>
      <c r="J14" s="2">
        <v>12.667999999999999</v>
      </c>
      <c r="K14" s="2">
        <v>12.904999999999999</v>
      </c>
      <c r="N14" s="2">
        <f t="shared" si="4"/>
        <v>12.898802499999999</v>
      </c>
      <c r="O14" s="2">
        <f t="shared" si="5"/>
        <v>13.243302499999999</v>
      </c>
      <c r="P14" s="2">
        <f t="shared" si="6"/>
        <v>13.135802499999999</v>
      </c>
      <c r="Q14" s="2">
        <f t="shared" si="7"/>
        <v>13.028302499999999</v>
      </c>
      <c r="R14" s="2">
        <f t="shared" si="8"/>
        <v>13.673302499999998</v>
      </c>
      <c r="S14" s="2">
        <f t="shared" si="9"/>
        <v>12.813302499999999</v>
      </c>
      <c r="T14" s="2">
        <f t="shared" si="0"/>
        <v>-1.2999999999999901E-2</v>
      </c>
      <c r="U14" s="2">
        <f t="shared" si="1"/>
        <v>1.2416427889207165E-2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 t="shared" si="3"/>
        <v>6.5</v>
      </c>
      <c r="B15" s="2">
        <v>71</v>
      </c>
      <c r="C15" s="2" t="s">
        <v>505</v>
      </c>
      <c r="D15" s="2">
        <v>1643812888</v>
      </c>
      <c r="E15" s="2">
        <v>4.5819999999999999</v>
      </c>
      <c r="F15" s="2">
        <v>12.879</v>
      </c>
      <c r="G15" s="2">
        <v>0.125</v>
      </c>
      <c r="H15" s="2">
        <v>0.88859999999999995</v>
      </c>
      <c r="I15" s="2">
        <v>0.93049999999999999</v>
      </c>
      <c r="J15" s="2">
        <v>12.64</v>
      </c>
      <c r="K15" s="2">
        <v>12.877000000000001</v>
      </c>
      <c r="L15" s="2">
        <v>37</v>
      </c>
      <c r="M15" s="1">
        <f>(L15-32)*5/9</f>
        <v>2.7777777777777777</v>
      </c>
      <c r="N15" s="2">
        <f t="shared" si="4"/>
        <v>12.863987</v>
      </c>
      <c r="O15" s="2">
        <f t="shared" si="5"/>
        <v>13.208487</v>
      </c>
      <c r="P15" s="2">
        <f t="shared" si="6"/>
        <v>13.100987</v>
      </c>
      <c r="Q15" s="2">
        <f t="shared" si="7"/>
        <v>12.993487</v>
      </c>
      <c r="R15" s="2">
        <f t="shared" si="8"/>
        <v>13.638487</v>
      </c>
      <c r="S15" s="2">
        <f t="shared" si="9"/>
        <v>12.778487</v>
      </c>
      <c r="T15" s="2">
        <f t="shared" si="0"/>
        <v>1.9999999999988916E-3</v>
      </c>
      <c r="U15" s="2">
        <f t="shared" si="1"/>
        <v>1.5999999999991132E-2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 t="shared" si="3"/>
        <v>7</v>
      </c>
      <c r="B16" s="2">
        <v>72</v>
      </c>
      <c r="C16" s="2" t="s">
        <v>504</v>
      </c>
      <c r="D16" s="2">
        <v>1643814688</v>
      </c>
      <c r="E16" s="2">
        <v>4.6230000000000002</v>
      </c>
      <c r="F16" s="2">
        <v>12.896000000000001</v>
      </c>
      <c r="G16" s="2">
        <v>1.913</v>
      </c>
      <c r="H16" s="2">
        <v>0.8911</v>
      </c>
      <c r="I16" s="2">
        <v>0.93169999999999997</v>
      </c>
      <c r="J16" s="2">
        <v>12.66</v>
      </c>
      <c r="K16" s="2">
        <v>12.872999999999999</v>
      </c>
      <c r="N16" s="2">
        <f t="shared" si="4"/>
        <v>12.883105499999999</v>
      </c>
      <c r="O16" s="2">
        <f t="shared" si="5"/>
        <v>13.2036055</v>
      </c>
      <c r="P16" s="2">
        <f t="shared" si="6"/>
        <v>13.0961055</v>
      </c>
      <c r="Q16" s="2">
        <f t="shared" si="7"/>
        <v>12.9886055</v>
      </c>
      <c r="R16" s="2">
        <f t="shared" si="8"/>
        <v>13.6336055</v>
      </c>
      <c r="S16" s="2">
        <f t="shared" si="9"/>
        <v>12.7736055</v>
      </c>
      <c r="T16" s="2">
        <f t="shared" si="0"/>
        <v>2.3000000000001464E-2</v>
      </c>
      <c r="U16" s="2">
        <f t="shared" si="1"/>
        <v>1.2023000522739918E-2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 t="shared" si="3"/>
        <v>7.5</v>
      </c>
      <c r="B17" s="2">
        <v>73</v>
      </c>
      <c r="C17" s="2" t="s">
        <v>503</v>
      </c>
      <c r="D17" s="2">
        <v>1643816488</v>
      </c>
      <c r="E17" s="2">
        <v>5.0570000000000004</v>
      </c>
      <c r="F17" s="2">
        <v>12.843999999999999</v>
      </c>
      <c r="G17" s="2">
        <v>-5.8000000000000003E-2</v>
      </c>
      <c r="H17" s="2">
        <v>0.88590000000000002</v>
      </c>
      <c r="I17" s="2">
        <v>0.92359999999999998</v>
      </c>
      <c r="J17" s="2">
        <v>12.628</v>
      </c>
      <c r="K17" s="2">
        <v>12.847</v>
      </c>
      <c r="L17" s="2">
        <v>37</v>
      </c>
      <c r="M17" s="1">
        <f>(L17-32)*5/9</f>
        <v>2.7777777777777777</v>
      </c>
      <c r="N17" s="2">
        <f t="shared" si="4"/>
        <v>12.8417745</v>
      </c>
      <c r="O17" s="2">
        <f t="shared" si="5"/>
        <v>13.168274499999999</v>
      </c>
      <c r="P17" s="2">
        <f t="shared" si="6"/>
        <v>13.060774499999999</v>
      </c>
      <c r="Q17" s="2">
        <f t="shared" si="7"/>
        <v>12.953274499999999</v>
      </c>
      <c r="R17" s="2">
        <f t="shared" si="8"/>
        <v>13.598274499999999</v>
      </c>
      <c r="S17" s="2">
        <f t="shared" si="9"/>
        <v>12.738274499999999</v>
      </c>
      <c r="T17" s="2">
        <f t="shared" si="0"/>
        <v>-3.0000000000001137E-3</v>
      </c>
      <c r="U17" s="2">
        <f t="shared" si="1"/>
        <v>5.1724137931036439E-2</v>
      </c>
    </row>
    <row r="18" spans="1:26" x14ac:dyDescent="0.3">
      <c r="A18" s="2">
        <f t="shared" si="3"/>
        <v>8</v>
      </c>
      <c r="B18" s="2">
        <v>74</v>
      </c>
      <c r="C18" s="2" t="s">
        <v>502</v>
      </c>
      <c r="D18" s="2">
        <v>1643818287</v>
      </c>
      <c r="E18" s="2">
        <v>5.617</v>
      </c>
      <c r="F18" s="2">
        <v>12.853</v>
      </c>
      <c r="G18" s="2">
        <v>-0.12</v>
      </c>
      <c r="H18" s="2">
        <v>0.88119999999999998</v>
      </c>
      <c r="I18" s="2">
        <v>0.92079999999999995</v>
      </c>
      <c r="J18" s="2">
        <v>12.603999999999999</v>
      </c>
      <c r="K18" s="2">
        <v>12.853</v>
      </c>
      <c r="N18" s="2">
        <f t="shared" si="4"/>
        <v>12.8057345</v>
      </c>
      <c r="O18" s="2">
        <f t="shared" si="5"/>
        <v>13.1622345</v>
      </c>
      <c r="P18" s="2">
        <f t="shared" si="6"/>
        <v>13.0547345</v>
      </c>
      <c r="Q18" s="2">
        <f t="shared" si="7"/>
        <v>12.9472345</v>
      </c>
      <c r="R18" s="2">
        <f t="shared" si="8"/>
        <v>13.5922345</v>
      </c>
      <c r="S18" s="2">
        <f t="shared" si="9"/>
        <v>12.732234500000001</v>
      </c>
      <c r="T18" s="2">
        <f t="shared" si="0"/>
        <v>0</v>
      </c>
      <c r="U18" s="2">
        <f t="shared" si="1"/>
        <v>0</v>
      </c>
      <c r="Z18" s="2">
        <f>20*9/5+32</f>
        <v>68</v>
      </c>
    </row>
    <row r="19" spans="1:26" x14ac:dyDescent="0.3">
      <c r="A19" s="2">
        <f t="shared" si="3"/>
        <v>8.5</v>
      </c>
      <c r="B19" s="2">
        <v>75</v>
      </c>
      <c r="C19" s="2" t="s">
        <v>501</v>
      </c>
      <c r="D19" s="2">
        <v>1643820088</v>
      </c>
      <c r="E19" s="2">
        <v>6.4349999999999996</v>
      </c>
      <c r="F19" s="2">
        <v>12.818</v>
      </c>
      <c r="G19" s="2">
        <v>-0.73699999999999999</v>
      </c>
      <c r="H19" s="2">
        <v>0.87080000000000002</v>
      </c>
      <c r="I19" s="2">
        <v>0.91190000000000004</v>
      </c>
      <c r="J19" s="2">
        <v>12.537000000000001</v>
      </c>
      <c r="K19" s="2">
        <v>12.827</v>
      </c>
      <c r="L19" s="2">
        <v>39</v>
      </c>
      <c r="M19" s="1">
        <f>(L19-32)*5/9</f>
        <v>3.8888888888888888</v>
      </c>
      <c r="N19" s="2">
        <f t="shared" si="4"/>
        <v>12.721147500000001</v>
      </c>
      <c r="O19" s="2">
        <f t="shared" si="5"/>
        <v>13.1186475</v>
      </c>
      <c r="P19" s="2">
        <f t="shared" si="6"/>
        <v>13.0111475</v>
      </c>
      <c r="Q19" s="2">
        <f t="shared" si="7"/>
        <v>12.9036475</v>
      </c>
      <c r="R19" s="2">
        <f t="shared" si="8"/>
        <v>13.5486475</v>
      </c>
      <c r="S19" s="2">
        <f t="shared" si="9"/>
        <v>12.6886475</v>
      </c>
      <c r="T19" s="2">
        <f t="shared" si="0"/>
        <v>-9.0000000000003411E-3</v>
      </c>
      <c r="U19" s="2">
        <f t="shared" si="1"/>
        <v>1.2211668928087302E-2</v>
      </c>
    </row>
    <row r="20" spans="1:26" x14ac:dyDescent="0.3">
      <c r="A20" s="2">
        <f t="shared" si="3"/>
        <v>9</v>
      </c>
      <c r="B20" s="2">
        <v>76</v>
      </c>
      <c r="C20" s="2" t="s">
        <v>500</v>
      </c>
      <c r="D20" s="2">
        <v>1643821888</v>
      </c>
      <c r="E20" s="2">
        <v>7.4870000000000001</v>
      </c>
      <c r="F20" s="2">
        <v>13.047000000000001</v>
      </c>
      <c r="G20" s="2">
        <v>3.3319999999999999</v>
      </c>
      <c r="H20" s="2">
        <v>0.91279999999999994</v>
      </c>
      <c r="I20" s="2">
        <v>0.94769999999999999</v>
      </c>
      <c r="J20" s="2">
        <v>12.852</v>
      </c>
      <c r="K20" s="2">
        <v>13.01</v>
      </c>
      <c r="N20" s="2">
        <f t="shared" si="4"/>
        <v>13.013529500000001</v>
      </c>
      <c r="O20" s="2">
        <f t="shared" si="5"/>
        <v>13.2790295</v>
      </c>
      <c r="P20" s="2">
        <f t="shared" si="6"/>
        <v>13.1715295</v>
      </c>
      <c r="Q20" s="2">
        <f t="shared" si="7"/>
        <v>13.0640295</v>
      </c>
      <c r="R20" s="2">
        <f t="shared" si="8"/>
        <v>13.7090295</v>
      </c>
      <c r="S20" s="2">
        <f t="shared" si="9"/>
        <v>12.8490295</v>
      </c>
      <c r="T20" s="2">
        <f t="shared" si="0"/>
        <v>3.700000000000081E-2</v>
      </c>
      <c r="U20" s="2">
        <f t="shared" si="1"/>
        <v>1.1104441776710928E-2</v>
      </c>
    </row>
    <row r="21" spans="1:26" x14ac:dyDescent="0.3">
      <c r="A21" s="2">
        <f t="shared" si="3"/>
        <v>9.5</v>
      </c>
      <c r="B21" s="2">
        <v>77</v>
      </c>
      <c r="C21" s="2" t="s">
        <v>499</v>
      </c>
      <c r="D21" s="2">
        <v>1643823688</v>
      </c>
      <c r="E21" s="2">
        <v>7.4980000000000002</v>
      </c>
      <c r="F21" s="2">
        <v>13.047000000000001</v>
      </c>
      <c r="G21" s="2">
        <v>3.0230000000000001</v>
      </c>
      <c r="H21" s="2">
        <v>0.92490000000000006</v>
      </c>
      <c r="I21" s="2">
        <v>0.94850000000000001</v>
      </c>
      <c r="J21" s="2">
        <v>12.907</v>
      </c>
      <c r="K21" s="2">
        <v>13.007999999999999</v>
      </c>
      <c r="L21" s="2">
        <v>40</v>
      </c>
      <c r="M21" s="1">
        <f>(L21-32)*5/9</f>
        <v>4.4444444444444446</v>
      </c>
      <c r="N21" s="2">
        <f t="shared" si="4"/>
        <v>13.068293000000001</v>
      </c>
      <c r="O21" s="2">
        <f t="shared" si="5"/>
        <v>13.276793</v>
      </c>
      <c r="P21" s="2">
        <f t="shared" si="6"/>
        <v>13.169293</v>
      </c>
      <c r="Q21" s="2">
        <f t="shared" si="7"/>
        <v>13.061793</v>
      </c>
      <c r="R21" s="2">
        <f t="shared" si="8"/>
        <v>13.706792999999999</v>
      </c>
      <c r="S21" s="2">
        <f t="shared" si="9"/>
        <v>12.846793</v>
      </c>
      <c r="T21" s="2">
        <f t="shared" si="0"/>
        <v>3.9000000000001478E-2</v>
      </c>
      <c r="U21" s="2">
        <f t="shared" si="1"/>
        <v>1.2901091630830789E-2</v>
      </c>
    </row>
    <row r="22" spans="1:26" x14ac:dyDescent="0.3">
      <c r="A22" s="2">
        <f t="shared" si="3"/>
        <v>10</v>
      </c>
      <c r="B22" s="2">
        <v>78</v>
      </c>
      <c r="C22" s="2" t="s">
        <v>498</v>
      </c>
      <c r="D22" s="2">
        <v>1643825488</v>
      </c>
      <c r="E22" s="2">
        <v>9.9079999999999995</v>
      </c>
      <c r="F22" s="2">
        <v>13.081</v>
      </c>
      <c r="G22" s="2">
        <v>1.913</v>
      </c>
      <c r="H22" s="2">
        <v>0.91739999999999999</v>
      </c>
      <c r="I22" s="2">
        <v>0.94569999999999999</v>
      </c>
      <c r="J22" s="2">
        <v>12.923999999999999</v>
      </c>
      <c r="K22" s="2">
        <v>13.055999999999999</v>
      </c>
      <c r="N22" s="2">
        <f t="shared" si="4"/>
        <v>13.033477999999999</v>
      </c>
      <c r="O22" s="2">
        <f t="shared" si="5"/>
        <v>13.272977999999998</v>
      </c>
      <c r="P22" s="2">
        <f t="shared" si="6"/>
        <v>13.165477999999998</v>
      </c>
      <c r="Q22" s="2">
        <f t="shared" si="7"/>
        <v>13.057977999999999</v>
      </c>
      <c r="R22" s="2">
        <f t="shared" si="8"/>
        <v>13.702977999999998</v>
      </c>
      <c r="S22" s="2">
        <f t="shared" si="9"/>
        <v>12.842977999999999</v>
      </c>
      <c r="T22" s="2">
        <f t="shared" si="0"/>
        <v>2.5000000000000355E-2</v>
      </c>
      <c r="U22" s="2">
        <f t="shared" si="1"/>
        <v>1.3068478829064482E-2</v>
      </c>
    </row>
    <row r="23" spans="1:26" x14ac:dyDescent="0.3">
      <c r="A23" s="2">
        <f t="shared" si="3"/>
        <v>10.5</v>
      </c>
      <c r="B23" s="2">
        <v>79</v>
      </c>
      <c r="C23" s="2" t="s">
        <v>497</v>
      </c>
      <c r="D23" s="2">
        <v>1643827289</v>
      </c>
      <c r="E23" s="2">
        <v>11.505000000000001</v>
      </c>
      <c r="F23" s="2">
        <v>13.051</v>
      </c>
      <c r="G23" s="2">
        <v>0.433</v>
      </c>
      <c r="H23" s="2">
        <v>0.90229999999999999</v>
      </c>
      <c r="I23" s="2">
        <v>0.92510000000000003</v>
      </c>
      <c r="J23" s="2">
        <v>12.955</v>
      </c>
      <c r="K23" s="2">
        <v>13.047000000000001</v>
      </c>
      <c r="L23" s="2">
        <v>40</v>
      </c>
      <c r="M23" s="1">
        <f>(L23-32)*5/9</f>
        <v>4.4444444444444446</v>
      </c>
      <c r="N23" s="2">
        <f t="shared" si="4"/>
        <v>13.0301425</v>
      </c>
      <c r="O23" s="2">
        <f t="shared" si="5"/>
        <v>13.229642500000001</v>
      </c>
      <c r="P23" s="2">
        <f t="shared" si="6"/>
        <v>13.122142500000001</v>
      </c>
      <c r="Q23" s="2">
        <f t="shared" si="7"/>
        <v>13.014642500000001</v>
      </c>
      <c r="R23" s="2">
        <f t="shared" si="8"/>
        <v>13.6596425</v>
      </c>
      <c r="S23" s="2">
        <f t="shared" si="9"/>
        <v>12.799642500000001</v>
      </c>
      <c r="T23" s="2">
        <f t="shared" si="0"/>
        <v>3.9999999999995595E-3</v>
      </c>
      <c r="U23" s="2">
        <f t="shared" si="1"/>
        <v>9.2378752886825861E-3</v>
      </c>
    </row>
    <row r="24" spans="1:26" x14ac:dyDescent="0.3">
      <c r="A24" s="2">
        <f t="shared" si="3"/>
        <v>11</v>
      </c>
      <c r="B24" s="2">
        <v>80</v>
      </c>
      <c r="C24" s="2" t="s">
        <v>496</v>
      </c>
      <c r="D24" s="2">
        <v>1643829089</v>
      </c>
      <c r="E24" s="2">
        <v>12.752000000000001</v>
      </c>
      <c r="F24" s="2">
        <v>13.047000000000001</v>
      </c>
      <c r="G24" s="2">
        <v>0.495</v>
      </c>
      <c r="H24" s="2">
        <v>0.89159999999999995</v>
      </c>
      <c r="I24" s="2">
        <v>0.90459999999999996</v>
      </c>
      <c r="J24" s="2">
        <v>12.976000000000001</v>
      </c>
      <c r="K24" s="2">
        <v>13.039</v>
      </c>
      <c r="N24" s="2">
        <f t="shared" si="4"/>
        <v>13.024332000000001</v>
      </c>
      <c r="O24" s="2">
        <f t="shared" si="5"/>
        <v>13.194832</v>
      </c>
      <c r="P24" s="2">
        <f t="shared" si="6"/>
        <v>13.087332</v>
      </c>
      <c r="Q24" s="2">
        <f t="shared" si="7"/>
        <v>12.979832</v>
      </c>
      <c r="R24" s="2">
        <f t="shared" si="8"/>
        <v>13.624832</v>
      </c>
      <c r="S24" s="2">
        <f t="shared" si="9"/>
        <v>12.764832</v>
      </c>
      <c r="T24" s="2">
        <f t="shared" si="0"/>
        <v>8.0000000000008953E-3</v>
      </c>
      <c r="U24" s="2">
        <f t="shared" si="1"/>
        <v>1.6161616161617969E-2</v>
      </c>
    </row>
    <row r="25" spans="1:26" x14ac:dyDescent="0.3">
      <c r="A25" s="2">
        <f t="shared" si="3"/>
        <v>11.5</v>
      </c>
      <c r="B25" s="2">
        <v>81</v>
      </c>
      <c r="C25" s="2" t="s">
        <v>495</v>
      </c>
      <c r="D25" s="2">
        <v>1643830889</v>
      </c>
      <c r="E25" s="2">
        <v>14.102</v>
      </c>
      <c r="F25" s="2">
        <v>13.029</v>
      </c>
      <c r="G25" s="2">
        <v>-0.55200000000000005</v>
      </c>
      <c r="H25" s="2">
        <v>0.87690000000000001</v>
      </c>
      <c r="I25" s="2">
        <v>0.88439999999999996</v>
      </c>
      <c r="J25" s="2">
        <v>12.999000000000001</v>
      </c>
      <c r="K25" s="2">
        <v>13.035</v>
      </c>
      <c r="L25" s="2">
        <v>41</v>
      </c>
      <c r="M25" s="1">
        <f>(L25-32)*5/9</f>
        <v>5</v>
      </c>
      <c r="N25" s="2">
        <f t="shared" si="4"/>
        <v>13.018307</v>
      </c>
      <c r="O25" s="2">
        <f t="shared" si="5"/>
        <v>13.161807</v>
      </c>
      <c r="P25" s="2">
        <f t="shared" si="6"/>
        <v>13.054307</v>
      </c>
      <c r="Q25" s="2">
        <f t="shared" si="7"/>
        <v>12.946807</v>
      </c>
      <c r="R25" s="2">
        <f t="shared" si="8"/>
        <v>13.591806999999999</v>
      </c>
      <c r="S25" s="2">
        <f t="shared" si="9"/>
        <v>12.731807</v>
      </c>
      <c r="T25" s="2">
        <f t="shared" si="0"/>
        <v>-6.0000000000002274E-3</v>
      </c>
      <c r="U25" s="2">
        <f t="shared" si="1"/>
        <v>1.0869565217391715E-2</v>
      </c>
    </row>
    <row r="26" spans="1:26" x14ac:dyDescent="0.3">
      <c r="A26" s="2">
        <f t="shared" si="3"/>
        <v>12</v>
      </c>
      <c r="B26" s="2">
        <v>82</v>
      </c>
      <c r="C26" s="2" t="s">
        <v>494</v>
      </c>
      <c r="D26" s="2">
        <v>1643832688</v>
      </c>
      <c r="E26" s="2">
        <v>15.347</v>
      </c>
      <c r="F26" s="2">
        <v>13.051</v>
      </c>
      <c r="G26" s="2">
        <v>1.2350000000000001</v>
      </c>
      <c r="H26" s="2">
        <v>0.86460000000000004</v>
      </c>
      <c r="I26" s="2">
        <v>0.86219999999999997</v>
      </c>
      <c r="J26" s="2">
        <v>13.053000000000001</v>
      </c>
      <c r="K26" s="2">
        <v>13.036</v>
      </c>
      <c r="N26" s="2">
        <f t="shared" si="4"/>
        <v>13.0455395</v>
      </c>
      <c r="O26" s="2">
        <f t="shared" si="5"/>
        <v>13.136039499999999</v>
      </c>
      <c r="P26" s="2">
        <f t="shared" si="6"/>
        <v>13.028539499999999</v>
      </c>
      <c r="Q26" s="2">
        <f t="shared" si="7"/>
        <v>12.921039499999999</v>
      </c>
      <c r="R26" s="2">
        <f t="shared" si="8"/>
        <v>13.566039499999999</v>
      </c>
      <c r="S26" s="2">
        <f t="shared" si="9"/>
        <v>12.706039499999999</v>
      </c>
      <c r="T26" s="2">
        <f t="shared" si="0"/>
        <v>1.5000000000000568E-2</v>
      </c>
      <c r="U26" s="2">
        <f t="shared" si="1"/>
        <v>1.2145748987854711E-2</v>
      </c>
    </row>
    <row r="27" spans="1:26" x14ac:dyDescent="0.3">
      <c r="A27" s="2">
        <f t="shared" si="3"/>
        <v>12.5</v>
      </c>
      <c r="B27" s="2">
        <v>83</v>
      </c>
      <c r="C27" s="2" t="s">
        <v>493</v>
      </c>
      <c r="D27" s="2">
        <v>1643834490</v>
      </c>
      <c r="E27" s="2">
        <v>16.417000000000002</v>
      </c>
      <c r="F27" s="2">
        <v>13.064</v>
      </c>
      <c r="G27" s="2">
        <v>0.92700000000000005</v>
      </c>
      <c r="H27" s="2">
        <v>0.85809999999999997</v>
      </c>
      <c r="I27" s="2">
        <v>0.83450000000000002</v>
      </c>
      <c r="J27" s="2">
        <v>13.128</v>
      </c>
      <c r="K27" s="2">
        <v>13.052</v>
      </c>
      <c r="L27" s="2">
        <v>40</v>
      </c>
      <c r="M27" s="1">
        <f>(L27-32)*5/9</f>
        <v>4.4444444444444446</v>
      </c>
      <c r="N27" s="2">
        <f t="shared" si="4"/>
        <v>13.0975345</v>
      </c>
      <c r="O27" s="2">
        <f t="shared" si="5"/>
        <v>13.129034499999999</v>
      </c>
      <c r="P27" s="2">
        <f t="shared" si="6"/>
        <v>13.0215345</v>
      </c>
      <c r="Q27" s="2">
        <f t="shared" si="7"/>
        <v>12.9140345</v>
      </c>
      <c r="R27" s="2">
        <f t="shared" si="8"/>
        <v>13.559034499999999</v>
      </c>
      <c r="S27" s="2">
        <f t="shared" si="9"/>
        <v>12.6990345</v>
      </c>
      <c r="T27" s="2">
        <f t="shared" si="0"/>
        <v>1.2000000000000455E-2</v>
      </c>
      <c r="U27" s="2">
        <f t="shared" si="1"/>
        <v>1.2944983818770716E-2</v>
      </c>
    </row>
    <row r="28" spans="1:26" x14ac:dyDescent="0.3">
      <c r="A28" s="2">
        <f t="shared" si="3"/>
        <v>13</v>
      </c>
      <c r="B28" s="2">
        <v>84</v>
      </c>
      <c r="C28" s="2" t="s">
        <v>492</v>
      </c>
      <c r="D28" s="2">
        <v>1643836290</v>
      </c>
      <c r="E28" s="2">
        <v>17.297999999999998</v>
      </c>
      <c r="F28" s="2">
        <v>13.055</v>
      </c>
      <c r="G28" s="2">
        <v>0.187</v>
      </c>
      <c r="H28" s="2">
        <v>0.85089999999999999</v>
      </c>
      <c r="I28" s="2">
        <v>0.7984</v>
      </c>
      <c r="J28" s="2">
        <v>13.195</v>
      </c>
      <c r="K28" s="2">
        <v>13.053000000000001</v>
      </c>
      <c r="N28" s="2">
        <f t="shared" si="4"/>
        <v>13.145593</v>
      </c>
      <c r="O28" s="2">
        <f t="shared" si="5"/>
        <v>13.111093</v>
      </c>
      <c r="P28" s="2">
        <f t="shared" si="6"/>
        <v>13.003593</v>
      </c>
      <c r="Q28" s="2">
        <f t="shared" si="7"/>
        <v>12.896093</v>
      </c>
      <c r="R28" s="2">
        <f t="shared" si="8"/>
        <v>13.541093</v>
      </c>
      <c r="S28" s="2">
        <f t="shared" si="9"/>
        <v>12.681093000000001</v>
      </c>
      <c r="T28" s="2">
        <f t="shared" si="0"/>
        <v>1.9999999999988916E-3</v>
      </c>
      <c r="U28" s="2">
        <f t="shared" si="1"/>
        <v>1.0695187165769473E-2</v>
      </c>
    </row>
    <row r="29" spans="1:26" x14ac:dyDescent="0.3">
      <c r="A29" s="2">
        <f t="shared" si="3"/>
        <v>13.5</v>
      </c>
      <c r="B29" s="2">
        <v>85</v>
      </c>
      <c r="C29" s="2" t="s">
        <v>491</v>
      </c>
      <c r="D29" s="2">
        <v>1643838090</v>
      </c>
      <c r="E29" s="2">
        <v>17.937999999999999</v>
      </c>
      <c r="F29" s="2">
        <v>13.051</v>
      </c>
      <c r="G29" s="2">
        <v>-0.12</v>
      </c>
      <c r="H29" s="2">
        <v>0.84370000000000001</v>
      </c>
      <c r="I29" s="2">
        <v>0.78120000000000001</v>
      </c>
      <c r="J29" s="2">
        <v>13.246</v>
      </c>
      <c r="K29" s="2">
        <v>13.053000000000001</v>
      </c>
      <c r="L29" s="2">
        <v>39</v>
      </c>
      <c r="M29" s="1">
        <f>(L29-32)*5/9</f>
        <v>3.8888888888888888</v>
      </c>
      <c r="N29" s="2">
        <f t="shared" si="4"/>
        <v>13.182833</v>
      </c>
      <c r="O29" s="2">
        <f t="shared" si="5"/>
        <v>13.097333000000001</v>
      </c>
      <c r="P29" s="2">
        <f t="shared" si="6"/>
        <v>12.989833000000001</v>
      </c>
      <c r="Q29" s="2">
        <f t="shared" si="7"/>
        <v>12.882333000000001</v>
      </c>
      <c r="R29" s="2">
        <f t="shared" si="8"/>
        <v>13.527333</v>
      </c>
      <c r="S29" s="2">
        <f t="shared" si="9"/>
        <v>12.667333000000001</v>
      </c>
      <c r="T29" s="2">
        <f t="shared" si="0"/>
        <v>-2.0000000000006679E-3</v>
      </c>
      <c r="U29" s="2">
        <f t="shared" si="1"/>
        <v>1.6666666666672235E-2</v>
      </c>
    </row>
    <row r="30" spans="1:26" x14ac:dyDescent="0.3">
      <c r="A30" s="2">
        <f t="shared" si="3"/>
        <v>14</v>
      </c>
      <c r="B30" s="2">
        <v>86</v>
      </c>
      <c r="C30" s="2" t="s">
        <v>490</v>
      </c>
      <c r="D30" s="2">
        <v>1643839890</v>
      </c>
      <c r="E30" s="2">
        <v>18.32</v>
      </c>
      <c r="F30" s="2">
        <v>13.047000000000001</v>
      </c>
      <c r="G30" s="2">
        <v>-0.12</v>
      </c>
      <c r="H30" s="2">
        <v>0.83879999999999999</v>
      </c>
      <c r="I30" s="2">
        <v>0.77270000000000005</v>
      </c>
      <c r="J30" s="2">
        <v>13.278</v>
      </c>
      <c r="K30" s="2">
        <v>13.048</v>
      </c>
      <c r="N30" s="2">
        <f t="shared" si="4"/>
        <v>13.206620000000001</v>
      </c>
      <c r="O30" s="2">
        <f t="shared" si="5"/>
        <v>13.08412</v>
      </c>
      <c r="P30" s="2">
        <f t="shared" si="6"/>
        <v>12.97662</v>
      </c>
      <c r="Q30" s="2">
        <f t="shared" si="7"/>
        <v>12.869120000000001</v>
      </c>
      <c r="R30" s="2">
        <f t="shared" si="8"/>
        <v>13.51412</v>
      </c>
      <c r="S30" s="2">
        <f t="shared" si="9"/>
        <v>12.654120000000001</v>
      </c>
      <c r="T30" s="2">
        <f t="shared" si="0"/>
        <v>-9.9999999999944578E-4</v>
      </c>
      <c r="U30" s="2">
        <f t="shared" si="1"/>
        <v>8.3333333333287154E-3</v>
      </c>
    </row>
    <row r="31" spans="1:26" x14ac:dyDescent="0.3">
      <c r="A31" s="2">
        <f t="shared" si="3"/>
        <v>14.5</v>
      </c>
      <c r="B31" s="2">
        <v>87</v>
      </c>
      <c r="C31" s="2" t="s">
        <v>489</v>
      </c>
      <c r="D31" s="2">
        <v>1643841690</v>
      </c>
      <c r="E31" s="2">
        <v>18.437000000000001</v>
      </c>
      <c r="F31" s="2">
        <v>13.042999999999999</v>
      </c>
      <c r="G31" s="2">
        <v>-0.12</v>
      </c>
      <c r="H31" s="2">
        <v>0.83689999999999998</v>
      </c>
      <c r="I31" s="2">
        <v>0.76919999999999999</v>
      </c>
      <c r="J31" s="2">
        <v>13.288</v>
      </c>
      <c r="K31" s="2">
        <v>13.044</v>
      </c>
      <c r="L31" s="2">
        <v>38</v>
      </c>
      <c r="M31" s="1">
        <f>(L31-32)*5/9</f>
        <v>3.3333333333333335</v>
      </c>
      <c r="N31" s="2">
        <f t="shared" si="4"/>
        <v>13.214104499999999</v>
      </c>
      <c r="O31" s="2">
        <f t="shared" si="5"/>
        <v>13.0776045</v>
      </c>
      <c r="P31" s="2">
        <f t="shared" si="6"/>
        <v>12.9701045</v>
      </c>
      <c r="Q31" s="2">
        <f t="shared" si="7"/>
        <v>12.8626045</v>
      </c>
      <c r="R31" s="2">
        <f t="shared" si="8"/>
        <v>13.507604499999999</v>
      </c>
      <c r="S31" s="2">
        <f t="shared" si="9"/>
        <v>12.6476045</v>
      </c>
      <c r="T31" s="2">
        <f t="shared" si="0"/>
        <v>-1.0000000000012221E-3</v>
      </c>
      <c r="U31" s="2">
        <f t="shared" si="1"/>
        <v>8.3333333333435178E-3</v>
      </c>
    </row>
    <row r="32" spans="1:26" x14ac:dyDescent="0.3">
      <c r="A32" s="2">
        <f t="shared" si="3"/>
        <v>15</v>
      </c>
      <c r="B32" s="2">
        <v>88</v>
      </c>
      <c r="C32" s="2" t="s">
        <v>488</v>
      </c>
      <c r="D32" s="2">
        <v>1643843490</v>
      </c>
      <c r="E32" s="2">
        <v>18.396999999999998</v>
      </c>
      <c r="F32" s="2">
        <v>13.047000000000001</v>
      </c>
      <c r="G32" s="2">
        <v>-0.12</v>
      </c>
      <c r="H32" s="2">
        <v>0.83679999999999999</v>
      </c>
      <c r="I32" s="2">
        <v>0.77010000000000001</v>
      </c>
      <c r="J32" s="2">
        <v>13.284000000000001</v>
      </c>
      <c r="K32" s="2">
        <v>13.048</v>
      </c>
      <c r="N32" s="2">
        <f t="shared" si="4"/>
        <v>13.210964500000001</v>
      </c>
      <c r="O32" s="2">
        <f t="shared" si="5"/>
        <v>13.0824645</v>
      </c>
      <c r="P32" s="2">
        <f t="shared" si="6"/>
        <v>12.9749645</v>
      </c>
      <c r="Q32" s="2">
        <f t="shared" si="7"/>
        <v>12.867464500000001</v>
      </c>
      <c r="R32" s="2">
        <f t="shared" si="8"/>
        <v>13.5124645</v>
      </c>
      <c r="S32" s="2">
        <f t="shared" si="9"/>
        <v>12.652464500000001</v>
      </c>
      <c r="T32" s="2">
        <f t="shared" si="0"/>
        <v>-9.9999999999944578E-4</v>
      </c>
      <c r="U32" s="2">
        <f t="shared" si="1"/>
        <v>8.3333333333287154E-3</v>
      </c>
    </row>
    <row r="33" spans="1:28" x14ac:dyDescent="0.3">
      <c r="A33" s="2">
        <f t="shared" si="3"/>
        <v>15.5</v>
      </c>
      <c r="B33" s="2">
        <v>89</v>
      </c>
      <c r="C33" s="2" t="s">
        <v>487</v>
      </c>
      <c r="D33" s="2">
        <v>1643845291</v>
      </c>
      <c r="E33" s="2">
        <v>18.03</v>
      </c>
      <c r="F33" s="2">
        <v>13.029</v>
      </c>
      <c r="G33" s="2">
        <v>-0.12</v>
      </c>
      <c r="H33" s="2">
        <v>0.84040000000000004</v>
      </c>
      <c r="I33" s="2">
        <v>0.77749999999999997</v>
      </c>
      <c r="J33" s="2">
        <v>13.249000000000001</v>
      </c>
      <c r="K33" s="2">
        <v>13.031000000000001</v>
      </c>
      <c r="L33" s="2">
        <v>38</v>
      </c>
      <c r="M33" s="1">
        <f>(L33-32)*5/9</f>
        <v>3.3333333333333335</v>
      </c>
      <c r="N33" s="2">
        <f t="shared" si="4"/>
        <v>13.183855000000001</v>
      </c>
      <c r="O33" s="2">
        <f t="shared" si="5"/>
        <v>13.073355000000001</v>
      </c>
      <c r="P33" s="2">
        <f t="shared" si="6"/>
        <v>12.965855000000001</v>
      </c>
      <c r="Q33" s="2">
        <f t="shared" si="7"/>
        <v>12.858355000000001</v>
      </c>
      <c r="R33" s="2">
        <f t="shared" si="8"/>
        <v>13.503355000000001</v>
      </c>
      <c r="S33" s="2">
        <f t="shared" si="9"/>
        <v>12.643355000000001</v>
      </c>
      <c r="T33" s="2">
        <f t="shared" si="0"/>
        <v>-2.0000000000006679E-3</v>
      </c>
      <c r="U33" s="2">
        <f t="shared" si="1"/>
        <v>1.6666666666672235E-2</v>
      </c>
    </row>
    <row r="34" spans="1:28" x14ac:dyDescent="0.3">
      <c r="A34" s="2">
        <f t="shared" si="3"/>
        <v>16</v>
      </c>
      <c r="B34" s="2">
        <v>90</v>
      </c>
      <c r="C34" s="2" t="s">
        <v>486</v>
      </c>
      <c r="D34" s="2">
        <v>1643847091</v>
      </c>
      <c r="E34" s="2">
        <v>17.553000000000001</v>
      </c>
      <c r="F34" s="2">
        <v>13.029</v>
      </c>
      <c r="G34" s="2">
        <v>-0.12</v>
      </c>
      <c r="H34" s="2">
        <v>0.84530000000000005</v>
      </c>
      <c r="I34" s="2">
        <v>0.78890000000000005</v>
      </c>
      <c r="J34" s="2">
        <v>13.208</v>
      </c>
      <c r="K34" s="2">
        <v>13.031000000000001</v>
      </c>
      <c r="N34" s="2">
        <f t="shared" si="4"/>
        <v>13.1531105</v>
      </c>
      <c r="O34" s="2">
        <f t="shared" si="5"/>
        <v>13.083610500000001</v>
      </c>
      <c r="P34" s="2">
        <f t="shared" si="6"/>
        <v>12.976110500000001</v>
      </c>
      <c r="Q34" s="2">
        <f t="shared" si="7"/>
        <v>12.868610500000001</v>
      </c>
      <c r="R34" s="2">
        <f t="shared" si="8"/>
        <v>13.5136105</v>
      </c>
      <c r="S34" s="2">
        <f t="shared" si="9"/>
        <v>12.653610500000001</v>
      </c>
      <c r="T34" s="2">
        <f t="shared" ref="T34:T58" si="10">F34-K34</f>
        <v>-2.0000000000006679E-3</v>
      </c>
      <c r="U34" s="2">
        <f t="shared" ref="U34:U58" si="11">T34/G34</f>
        <v>1.6666666666672235E-2</v>
      </c>
    </row>
    <row r="35" spans="1:28" x14ac:dyDescent="0.3">
      <c r="A35" s="2">
        <f t="shared" si="3"/>
        <v>16.5</v>
      </c>
      <c r="B35" s="2">
        <v>91</v>
      </c>
      <c r="C35" s="2" t="s">
        <v>485</v>
      </c>
      <c r="D35" s="2">
        <v>1643848891</v>
      </c>
      <c r="E35" s="2">
        <v>16.98</v>
      </c>
      <c r="F35" s="2">
        <v>13.025</v>
      </c>
      <c r="G35" s="2">
        <v>-0.12</v>
      </c>
      <c r="H35" s="2">
        <v>0.85129999999999995</v>
      </c>
      <c r="I35" s="2">
        <v>0.80089999999999995</v>
      </c>
      <c r="J35" s="2">
        <v>13.164</v>
      </c>
      <c r="K35" s="2">
        <v>13.026999999999999</v>
      </c>
      <c r="L35" s="2">
        <v>38</v>
      </c>
      <c r="M35" s="1">
        <f>(L35-32)*5/9</f>
        <v>3.3333333333333335</v>
      </c>
      <c r="N35" s="2">
        <f t="shared" si="4"/>
        <v>13.12143</v>
      </c>
      <c r="O35" s="2">
        <f t="shared" si="5"/>
        <v>13.09193</v>
      </c>
      <c r="P35" s="2">
        <f t="shared" si="6"/>
        <v>12.98443</v>
      </c>
      <c r="Q35" s="2">
        <f t="shared" si="7"/>
        <v>12.87693</v>
      </c>
      <c r="R35" s="2">
        <f t="shared" si="8"/>
        <v>13.521929999999999</v>
      </c>
      <c r="S35" s="2">
        <f t="shared" si="9"/>
        <v>12.66193</v>
      </c>
      <c r="T35" s="2">
        <f t="shared" si="10"/>
        <v>-1.9999999999988916E-3</v>
      </c>
      <c r="U35" s="2">
        <f t="shared" si="11"/>
        <v>1.6666666666657431E-2</v>
      </c>
    </row>
    <row r="36" spans="1:28" x14ac:dyDescent="0.3">
      <c r="A36" s="2">
        <f t="shared" si="3"/>
        <v>17</v>
      </c>
      <c r="B36" s="2">
        <v>92</v>
      </c>
      <c r="C36" s="2" t="s">
        <v>484</v>
      </c>
      <c r="D36" s="2">
        <v>1643850691</v>
      </c>
      <c r="E36" s="2">
        <v>16.356999999999999</v>
      </c>
      <c r="F36" s="2">
        <v>13.025</v>
      </c>
      <c r="G36" s="2">
        <v>-0.12</v>
      </c>
      <c r="H36" s="2">
        <v>0.85780000000000001</v>
      </c>
      <c r="I36" s="2">
        <v>0.82730000000000004</v>
      </c>
      <c r="J36" s="2">
        <v>13.122</v>
      </c>
      <c r="K36" s="2">
        <v>13.026999999999999</v>
      </c>
      <c r="N36" s="2">
        <f t="shared" si="4"/>
        <v>13.092824500000001</v>
      </c>
      <c r="O36" s="2">
        <f t="shared" si="5"/>
        <v>13.1053245</v>
      </c>
      <c r="P36" s="2">
        <f t="shared" si="6"/>
        <v>12.9978245</v>
      </c>
      <c r="Q36" s="2">
        <f t="shared" si="7"/>
        <v>12.8903245</v>
      </c>
      <c r="R36" s="2">
        <f t="shared" si="8"/>
        <v>13.5353245</v>
      </c>
      <c r="S36" s="2">
        <f t="shared" si="9"/>
        <v>12.6753245</v>
      </c>
      <c r="T36" s="2">
        <f t="shared" si="10"/>
        <v>-1.9999999999988916E-3</v>
      </c>
      <c r="U36" s="2">
        <f t="shared" si="11"/>
        <v>1.6666666666657431E-2</v>
      </c>
    </row>
    <row r="37" spans="1:28" x14ac:dyDescent="0.3">
      <c r="A37" s="2">
        <f t="shared" si="3"/>
        <v>17.5</v>
      </c>
      <c r="B37" s="2">
        <v>93</v>
      </c>
      <c r="C37" s="2" t="s">
        <v>483</v>
      </c>
      <c r="D37" s="2">
        <v>1643852491</v>
      </c>
      <c r="E37" s="2">
        <v>15.708</v>
      </c>
      <c r="F37" s="2">
        <v>12.957000000000001</v>
      </c>
      <c r="G37" s="2">
        <v>-3.1429999999999998</v>
      </c>
      <c r="H37" s="2">
        <v>0.86309999999999998</v>
      </c>
      <c r="I37" s="2">
        <v>0.83889999999999998</v>
      </c>
      <c r="J37" s="2">
        <v>13.077999999999999</v>
      </c>
      <c r="K37" s="2">
        <v>12.993</v>
      </c>
      <c r="L37" s="2">
        <v>36</v>
      </c>
      <c r="M37" s="1">
        <f>(L37-32)*5/9</f>
        <v>2.2222222222222223</v>
      </c>
      <c r="N37" s="2">
        <f t="shared" si="4"/>
        <v>13.062778</v>
      </c>
      <c r="O37" s="2">
        <f t="shared" si="5"/>
        <v>13.085278000000001</v>
      </c>
      <c r="P37" s="2">
        <f t="shared" si="6"/>
        <v>12.977778000000001</v>
      </c>
      <c r="Q37" s="2">
        <f t="shared" si="7"/>
        <v>12.870278000000001</v>
      </c>
      <c r="R37" s="2">
        <f t="shared" si="8"/>
        <v>13.515278</v>
      </c>
      <c r="S37" s="2">
        <f t="shared" si="9"/>
        <v>12.655278000000001</v>
      </c>
      <c r="T37" s="2">
        <f t="shared" si="10"/>
        <v>-3.5999999999999588E-2</v>
      </c>
      <c r="U37" s="2">
        <f t="shared" si="11"/>
        <v>1.145402481705364E-2</v>
      </c>
    </row>
    <row r="38" spans="1:28" x14ac:dyDescent="0.3">
      <c r="A38" s="2">
        <f t="shared" si="3"/>
        <v>18</v>
      </c>
      <c r="B38" s="2">
        <v>94</v>
      </c>
      <c r="C38" s="2" t="s">
        <v>482</v>
      </c>
      <c r="D38" s="2">
        <v>1643854291</v>
      </c>
      <c r="E38" s="2">
        <v>15.092000000000001</v>
      </c>
      <c r="F38" s="2">
        <v>12.887</v>
      </c>
      <c r="G38" s="2">
        <v>-2.8969999999999998</v>
      </c>
      <c r="H38" s="2">
        <v>0.85640000000000005</v>
      </c>
      <c r="I38" s="2">
        <v>0.83889999999999998</v>
      </c>
      <c r="J38" s="2">
        <v>12.993</v>
      </c>
      <c r="K38" s="2">
        <v>12.923</v>
      </c>
      <c r="N38" s="2">
        <f t="shared" si="4"/>
        <v>12.991022000000001</v>
      </c>
      <c r="O38" s="2">
        <f t="shared" si="5"/>
        <v>13.028522000000001</v>
      </c>
      <c r="P38" s="2">
        <f t="shared" si="6"/>
        <v>12.921022000000001</v>
      </c>
      <c r="Q38" s="2">
        <f t="shared" si="7"/>
        <v>12.813522000000001</v>
      </c>
      <c r="R38" s="2">
        <f t="shared" si="8"/>
        <v>13.458522</v>
      </c>
      <c r="S38" s="2">
        <f t="shared" si="9"/>
        <v>12.598522000000001</v>
      </c>
      <c r="T38" s="2">
        <f t="shared" si="10"/>
        <v>-3.5999999999999588E-2</v>
      </c>
      <c r="U38" s="2">
        <f t="shared" si="11"/>
        <v>1.2426648256817255E-2</v>
      </c>
    </row>
    <row r="39" spans="1:28" x14ac:dyDescent="0.3">
      <c r="A39" s="2">
        <f t="shared" si="3"/>
        <v>18.5</v>
      </c>
      <c r="B39" s="2">
        <v>95</v>
      </c>
      <c r="C39" s="2" t="s">
        <v>481</v>
      </c>
      <c r="D39" s="2">
        <v>1643856091</v>
      </c>
      <c r="E39" s="2">
        <v>14.568</v>
      </c>
      <c r="F39" s="2">
        <v>12.843999999999999</v>
      </c>
      <c r="G39" s="2">
        <v>-2.835</v>
      </c>
      <c r="H39" s="2">
        <v>0.84950000000000003</v>
      </c>
      <c r="I39" s="2">
        <v>0.84179999999999999</v>
      </c>
      <c r="J39" s="2">
        <v>12.911</v>
      </c>
      <c r="K39" s="2">
        <v>12.879</v>
      </c>
      <c r="L39" s="2">
        <v>36</v>
      </c>
      <c r="M39" s="1">
        <f>(L39-32)*5/9</f>
        <v>2.2222222222222223</v>
      </c>
      <c r="N39" s="2">
        <f t="shared" si="4"/>
        <v>12.920287999999999</v>
      </c>
      <c r="O39" s="2">
        <f t="shared" si="5"/>
        <v>12.995787999999999</v>
      </c>
      <c r="P39" s="2">
        <f t="shared" si="6"/>
        <v>12.888287999999999</v>
      </c>
      <c r="Q39" s="2">
        <f t="shared" si="7"/>
        <v>12.780787999999999</v>
      </c>
      <c r="R39" s="2">
        <f t="shared" si="8"/>
        <v>13.425787999999999</v>
      </c>
      <c r="S39" s="2">
        <f t="shared" si="9"/>
        <v>12.565788</v>
      </c>
      <c r="T39" s="2">
        <f t="shared" si="10"/>
        <v>-3.5000000000000142E-2</v>
      </c>
      <c r="U39" s="2">
        <f t="shared" si="11"/>
        <v>1.2345679012345729E-2</v>
      </c>
    </row>
    <row r="40" spans="1:28" x14ac:dyDescent="0.3">
      <c r="A40" s="2">
        <f t="shared" si="3"/>
        <v>19</v>
      </c>
      <c r="B40" s="2">
        <v>96</v>
      </c>
      <c r="C40" s="2" t="s">
        <v>480</v>
      </c>
      <c r="D40" s="2">
        <v>1643857891</v>
      </c>
      <c r="E40" s="2">
        <v>14.085000000000001</v>
      </c>
      <c r="F40" s="2">
        <v>12.802</v>
      </c>
      <c r="G40" s="2">
        <v>-2.7730000000000001</v>
      </c>
      <c r="H40" s="2">
        <v>0.84230000000000005</v>
      </c>
      <c r="I40" s="2">
        <v>0.84409999999999996</v>
      </c>
      <c r="J40" s="2">
        <v>12.826000000000001</v>
      </c>
      <c r="K40" s="2">
        <v>12.836</v>
      </c>
      <c r="N40" s="2">
        <f t="shared" si="4"/>
        <v>12.845672500000001</v>
      </c>
      <c r="O40" s="2">
        <f t="shared" si="5"/>
        <v>12.963172500000001</v>
      </c>
      <c r="P40" s="2">
        <f t="shared" si="6"/>
        <v>12.855672500000001</v>
      </c>
      <c r="Q40" s="2">
        <f t="shared" si="7"/>
        <v>12.748172500000001</v>
      </c>
      <c r="R40" s="2">
        <f t="shared" si="8"/>
        <v>13.3931725</v>
      </c>
      <c r="S40" s="2">
        <f t="shared" si="9"/>
        <v>12.533172500000001</v>
      </c>
      <c r="T40" s="2">
        <f t="shared" si="10"/>
        <v>-3.4000000000000696E-2</v>
      </c>
      <c r="U40" s="2">
        <f t="shared" si="11"/>
        <v>1.2261089073206164E-2</v>
      </c>
    </row>
    <row r="41" spans="1:28" x14ac:dyDescent="0.3">
      <c r="A41" s="2">
        <f t="shared" si="3"/>
        <v>19.5</v>
      </c>
      <c r="B41" s="2">
        <v>97</v>
      </c>
      <c r="C41" s="2" t="s">
        <v>479</v>
      </c>
      <c r="D41" s="2">
        <v>1643859691</v>
      </c>
      <c r="E41" s="2">
        <v>13.702999999999999</v>
      </c>
      <c r="F41" s="2">
        <v>12.754</v>
      </c>
      <c r="G41" s="2">
        <v>-2.7730000000000001</v>
      </c>
      <c r="H41" s="2">
        <v>0.83420000000000005</v>
      </c>
      <c r="I41" s="2">
        <v>0.84340000000000004</v>
      </c>
      <c r="J41" s="2">
        <v>12.742000000000001</v>
      </c>
      <c r="K41" s="2">
        <v>12.788</v>
      </c>
      <c r="M41" s="2"/>
      <c r="N41" s="2">
        <f t="shared" si="4"/>
        <v>12.769885500000001</v>
      </c>
      <c r="O41" s="2">
        <f t="shared" si="5"/>
        <v>12.9233855</v>
      </c>
      <c r="P41" s="2">
        <f t="shared" si="6"/>
        <v>12.8158855</v>
      </c>
      <c r="Q41" s="2">
        <f t="shared" si="7"/>
        <v>12.7083855</v>
      </c>
      <c r="R41" s="2">
        <f t="shared" si="8"/>
        <v>13.3533855</v>
      </c>
      <c r="S41" s="2">
        <f t="shared" si="9"/>
        <v>12.4933855</v>
      </c>
      <c r="T41" s="2">
        <f t="shared" si="10"/>
        <v>-3.4000000000000696E-2</v>
      </c>
      <c r="U41" s="2">
        <f t="shared" si="11"/>
        <v>1.2261089073206164E-2</v>
      </c>
    </row>
    <row r="42" spans="1:28" x14ac:dyDescent="0.3">
      <c r="A42" s="2">
        <f t="shared" si="3"/>
        <v>20</v>
      </c>
      <c r="B42" s="2">
        <v>98</v>
      </c>
      <c r="C42" s="2" t="s">
        <v>478</v>
      </c>
      <c r="D42" s="2">
        <v>1643861491</v>
      </c>
      <c r="E42" s="2">
        <v>13.494999999999999</v>
      </c>
      <c r="F42" s="2">
        <v>12.718999999999999</v>
      </c>
      <c r="G42" s="2">
        <v>-2.7730000000000001</v>
      </c>
      <c r="H42" s="2">
        <v>0.82420000000000004</v>
      </c>
      <c r="I42" s="2">
        <v>0.84089999999999998</v>
      </c>
      <c r="J42" s="2">
        <v>12.663</v>
      </c>
      <c r="K42" s="2">
        <v>12.753</v>
      </c>
      <c r="L42" s="2">
        <v>36</v>
      </c>
      <c r="M42" s="1">
        <f>(L42-32)*5/9</f>
        <v>2.2222222222222223</v>
      </c>
      <c r="N42" s="2">
        <f t="shared" si="4"/>
        <v>12.6953575</v>
      </c>
      <c r="O42" s="2">
        <f t="shared" si="5"/>
        <v>12.8928575</v>
      </c>
      <c r="P42" s="2">
        <f t="shared" si="6"/>
        <v>12.7853575</v>
      </c>
      <c r="Q42" s="2">
        <f t="shared" si="7"/>
        <v>12.6778575</v>
      </c>
      <c r="R42" s="2">
        <f t="shared" si="8"/>
        <v>13.3228575</v>
      </c>
      <c r="S42" s="2">
        <f t="shared" si="9"/>
        <v>12.4628575</v>
      </c>
      <c r="T42" s="2">
        <f t="shared" si="10"/>
        <v>-3.4000000000000696E-2</v>
      </c>
      <c r="U42" s="2">
        <f t="shared" si="11"/>
        <v>1.2261089073206164E-2</v>
      </c>
    </row>
    <row r="43" spans="1:28" x14ac:dyDescent="0.3">
      <c r="A43" s="2">
        <f t="shared" si="3"/>
        <v>20.5</v>
      </c>
      <c r="B43" s="2">
        <v>99</v>
      </c>
      <c r="C43" s="2" t="s">
        <v>477</v>
      </c>
      <c r="D43" s="2">
        <v>1643863291</v>
      </c>
      <c r="E43" s="2">
        <v>13.494999999999999</v>
      </c>
      <c r="F43" s="2">
        <v>12.698</v>
      </c>
      <c r="G43" s="2">
        <v>-2.7730000000000001</v>
      </c>
      <c r="H43" s="2">
        <v>0.81169999999999998</v>
      </c>
      <c r="I43" s="2">
        <v>0.8377</v>
      </c>
      <c r="J43" s="2">
        <v>12.596</v>
      </c>
      <c r="K43" s="2">
        <v>12.731999999999999</v>
      </c>
      <c r="M43" s="2"/>
      <c r="N43" s="2">
        <f t="shared" si="4"/>
        <v>12.6283575</v>
      </c>
      <c r="O43" s="2">
        <f t="shared" si="5"/>
        <v>12.871857499999999</v>
      </c>
      <c r="P43" s="2">
        <f t="shared" si="6"/>
        <v>12.764357499999999</v>
      </c>
      <c r="Q43" s="2">
        <f t="shared" si="7"/>
        <v>12.656857499999999</v>
      </c>
      <c r="R43" s="2">
        <f t="shared" si="8"/>
        <v>13.301857499999999</v>
      </c>
      <c r="S43" s="2">
        <f t="shared" si="9"/>
        <v>12.441857499999999</v>
      </c>
      <c r="T43" s="2">
        <f t="shared" si="10"/>
        <v>-3.399999999999892E-2</v>
      </c>
      <c r="U43" s="2">
        <f t="shared" si="11"/>
        <v>1.2261089073205524E-2</v>
      </c>
    </row>
    <row r="44" spans="1:28" x14ac:dyDescent="0.3">
      <c r="A44" s="2">
        <f t="shared" si="3"/>
        <v>21</v>
      </c>
      <c r="B44" s="2">
        <v>100</v>
      </c>
      <c r="C44" s="2" t="s">
        <v>476</v>
      </c>
      <c r="D44" s="2">
        <v>1643865091</v>
      </c>
      <c r="E44" s="2">
        <v>13.593</v>
      </c>
      <c r="F44" s="2">
        <v>12.685</v>
      </c>
      <c r="G44" s="2">
        <v>-2.7730000000000001</v>
      </c>
      <c r="H44" s="2">
        <v>0.79810000000000003</v>
      </c>
      <c r="I44" s="2">
        <v>0.83289999999999997</v>
      </c>
      <c r="J44" s="2">
        <v>12.516999999999999</v>
      </c>
      <c r="K44" s="2">
        <v>12.718999999999999</v>
      </c>
      <c r="L44" s="2">
        <v>37</v>
      </c>
      <c r="M44" s="1">
        <f>(L44-32)*5/9</f>
        <v>2.7777777777777777</v>
      </c>
      <c r="N44" s="2">
        <f t="shared" si="4"/>
        <v>12.547250499999999</v>
      </c>
      <c r="O44" s="2">
        <f t="shared" si="5"/>
        <v>12.856750499999999</v>
      </c>
      <c r="P44" s="2">
        <f t="shared" si="6"/>
        <v>12.749250499999999</v>
      </c>
      <c r="Q44" s="2">
        <f t="shared" si="7"/>
        <v>12.641750499999999</v>
      </c>
      <c r="R44" s="2">
        <f t="shared" si="8"/>
        <v>13.286750499999998</v>
      </c>
      <c r="S44" s="2">
        <f t="shared" si="9"/>
        <v>12.426750499999999</v>
      </c>
      <c r="T44" s="2">
        <f t="shared" si="10"/>
        <v>-3.399999999999892E-2</v>
      </c>
      <c r="U44" s="2">
        <f t="shared" si="11"/>
        <v>1.2261089073205524E-2</v>
      </c>
    </row>
    <row r="45" spans="1:28" x14ac:dyDescent="0.3">
      <c r="A45" s="2">
        <f t="shared" si="3"/>
        <v>21.5</v>
      </c>
      <c r="B45" s="2">
        <v>101</v>
      </c>
      <c r="C45" s="2" t="s">
        <v>475</v>
      </c>
      <c r="D45" s="2">
        <v>1643866892</v>
      </c>
      <c r="E45" s="2">
        <v>13.955</v>
      </c>
      <c r="F45" s="2">
        <v>12.659000000000001</v>
      </c>
      <c r="G45" s="2">
        <v>-2.7120000000000002</v>
      </c>
      <c r="H45" s="2">
        <v>0.78139999999999998</v>
      </c>
      <c r="I45" s="2">
        <v>0.82110000000000005</v>
      </c>
      <c r="J45" s="2">
        <v>12.311999999999999</v>
      </c>
      <c r="K45" s="2">
        <v>12.693</v>
      </c>
      <c r="M45" s="2"/>
      <c r="N45" s="2">
        <f t="shared" si="4"/>
        <v>12.334467499999999</v>
      </c>
      <c r="O45" s="2">
        <f t="shared" si="5"/>
        <v>12.822967499999999</v>
      </c>
      <c r="P45" s="2">
        <f t="shared" si="6"/>
        <v>12.715467499999999</v>
      </c>
      <c r="Q45" s="2">
        <f t="shared" si="7"/>
        <v>12.607967499999999</v>
      </c>
      <c r="R45" s="2">
        <f t="shared" si="8"/>
        <v>13.252967499999999</v>
      </c>
      <c r="S45" s="2">
        <f t="shared" si="9"/>
        <v>12.392967499999999</v>
      </c>
      <c r="T45" s="2">
        <f t="shared" si="10"/>
        <v>-3.399999999999892E-2</v>
      </c>
      <c r="U45" s="2">
        <f t="shared" si="11"/>
        <v>1.2536873156341784E-2</v>
      </c>
    </row>
    <row r="46" spans="1:28" x14ac:dyDescent="0.3">
      <c r="A46" s="2">
        <f t="shared" si="3"/>
        <v>22</v>
      </c>
      <c r="B46" s="2">
        <v>102</v>
      </c>
      <c r="C46" s="2" t="s">
        <v>474</v>
      </c>
      <c r="D46" s="2">
        <v>1643868692</v>
      </c>
      <c r="E46" s="2">
        <v>14.44</v>
      </c>
      <c r="F46" s="2">
        <v>12.629</v>
      </c>
      <c r="G46" s="2">
        <v>-2.7120000000000002</v>
      </c>
      <c r="H46" s="2">
        <v>0.76329999999999998</v>
      </c>
      <c r="I46" s="2">
        <v>0.80059999999999998</v>
      </c>
      <c r="J46" s="2">
        <v>11.872</v>
      </c>
      <c r="K46" s="2">
        <v>12.662000000000001</v>
      </c>
      <c r="L46" s="2">
        <v>36</v>
      </c>
      <c r="M46" s="1">
        <f>(L46-32)*5/9</f>
        <v>2.2222222222222223</v>
      </c>
      <c r="N46" s="2">
        <f t="shared" si="4"/>
        <v>11.884040000000001</v>
      </c>
      <c r="O46" s="2">
        <f t="shared" si="5"/>
        <v>12.781540000000001</v>
      </c>
      <c r="P46" s="2">
        <f t="shared" si="6"/>
        <v>12.674040000000002</v>
      </c>
      <c r="Q46" s="2">
        <f t="shared" si="7"/>
        <v>12.566540000000002</v>
      </c>
      <c r="R46" s="2">
        <f t="shared" si="8"/>
        <v>13.211540000000001</v>
      </c>
      <c r="S46" s="2">
        <f t="shared" si="9"/>
        <v>12.351540000000002</v>
      </c>
      <c r="T46" s="2">
        <f t="shared" si="10"/>
        <v>-3.3000000000001251E-2</v>
      </c>
      <c r="U46" s="2">
        <f t="shared" si="11"/>
        <v>1.2168141592920814E-2</v>
      </c>
    </row>
    <row r="47" spans="1:28" x14ac:dyDescent="0.3">
      <c r="A47" s="2">
        <f t="shared" si="3"/>
        <v>22.5</v>
      </c>
      <c r="B47" s="2">
        <v>103</v>
      </c>
      <c r="C47" s="2" t="s">
        <v>473</v>
      </c>
      <c r="D47" s="2">
        <v>1643870492</v>
      </c>
      <c r="E47" s="2">
        <v>15</v>
      </c>
      <c r="F47" s="2">
        <v>12.518000000000001</v>
      </c>
      <c r="G47" s="2">
        <v>-2.7120000000000002</v>
      </c>
      <c r="H47" s="2">
        <v>0.74419999999999997</v>
      </c>
      <c r="I47" s="2">
        <v>0.78469999999999995</v>
      </c>
      <c r="J47" s="2">
        <v>11.121</v>
      </c>
      <c r="K47" s="2">
        <v>12.551</v>
      </c>
      <c r="M47" s="2"/>
      <c r="N47" s="2">
        <f t="shared" si="4"/>
        <v>11.121</v>
      </c>
      <c r="O47" s="2">
        <f t="shared" si="5"/>
        <v>12.6585</v>
      </c>
      <c r="P47" s="2">
        <f t="shared" si="6"/>
        <v>12.551</v>
      </c>
      <c r="Q47" s="2">
        <f t="shared" si="7"/>
        <v>12.4435</v>
      </c>
      <c r="R47" s="2">
        <f t="shared" si="8"/>
        <v>13.0885</v>
      </c>
      <c r="S47" s="2">
        <f t="shared" si="9"/>
        <v>12.2285</v>
      </c>
      <c r="T47" s="2">
        <f t="shared" si="10"/>
        <v>-3.2999999999999474E-2</v>
      </c>
      <c r="U47" s="2">
        <f t="shared" si="11"/>
        <v>1.216814159292016E-2</v>
      </c>
    </row>
    <row r="48" spans="1:28" x14ac:dyDescent="0.3">
      <c r="A48" s="2">
        <f t="shared" si="3"/>
        <v>23</v>
      </c>
      <c r="B48" s="2">
        <v>104</v>
      </c>
      <c r="C48" s="2" t="s">
        <v>472</v>
      </c>
      <c r="D48" s="2">
        <v>1643872292</v>
      </c>
      <c r="E48" s="2">
        <v>15.582000000000001</v>
      </c>
      <c r="F48" s="2">
        <v>12.552</v>
      </c>
      <c r="G48" s="2">
        <v>-0.12</v>
      </c>
      <c r="H48" s="2">
        <v>0.73560000000000003</v>
      </c>
      <c r="I48" s="2">
        <v>0.77839999999999998</v>
      </c>
      <c r="J48" s="2">
        <v>10.994999999999999</v>
      </c>
      <c r="K48" s="2">
        <v>12.553000000000001</v>
      </c>
      <c r="L48" s="2">
        <v>36</v>
      </c>
      <c r="M48" s="1">
        <f>(L48-32)*5/9</f>
        <v>2.2222222222222223</v>
      </c>
      <c r="N48" s="2">
        <f t="shared" si="4"/>
        <v>10.982486999999999</v>
      </c>
      <c r="O48" s="2">
        <f t="shared" si="5"/>
        <v>12.647987000000001</v>
      </c>
      <c r="P48" s="2">
        <f t="shared" si="6"/>
        <v>12.540487000000001</v>
      </c>
      <c r="Q48" s="2">
        <f t="shared" si="7"/>
        <v>12.432987000000001</v>
      </c>
      <c r="R48" s="2">
        <f t="shared" si="8"/>
        <v>13.077987</v>
      </c>
      <c r="S48" s="2">
        <f t="shared" si="9"/>
        <v>12.217987000000001</v>
      </c>
      <c r="T48" s="2">
        <f t="shared" si="10"/>
        <v>-1.0000000000012221E-3</v>
      </c>
      <c r="U48" s="2">
        <f t="shared" si="11"/>
        <v>8.3333333333435178E-3</v>
      </c>
      <c r="V48" s="5" t="s">
        <v>397</v>
      </c>
      <c r="W48" s="3"/>
      <c r="X48" s="3"/>
      <c r="Y48" s="3"/>
      <c r="Z48" s="3"/>
      <c r="AA48" s="3"/>
      <c r="AB48" s="3"/>
    </row>
    <row r="49" spans="1:28" x14ac:dyDescent="0.3">
      <c r="A49" s="2">
        <f t="shared" ref="A49:A61" si="12">A48+0.5</f>
        <v>23.5</v>
      </c>
      <c r="B49" s="2">
        <v>105</v>
      </c>
      <c r="C49" s="2" t="s">
        <v>471</v>
      </c>
      <c r="D49" s="2">
        <v>1643874092</v>
      </c>
      <c r="E49" s="2">
        <v>16.077999999999999</v>
      </c>
      <c r="F49" s="2">
        <v>12.547000000000001</v>
      </c>
      <c r="G49" s="2">
        <v>-0.12</v>
      </c>
      <c r="H49" s="2">
        <v>0.7288</v>
      </c>
      <c r="I49" s="2">
        <v>0.77380000000000004</v>
      </c>
      <c r="J49" s="2">
        <v>10.992000000000001</v>
      </c>
      <c r="K49" s="2">
        <v>12.548999999999999</v>
      </c>
      <c r="N49" s="2">
        <f t="shared" si="4"/>
        <v>10.968823</v>
      </c>
      <c r="O49" s="2">
        <f t="shared" si="5"/>
        <v>12.633322999999999</v>
      </c>
      <c r="P49" s="2">
        <f t="shared" si="6"/>
        <v>12.525822999999999</v>
      </c>
      <c r="Q49" s="2">
        <f t="shared" si="7"/>
        <v>12.418322999999999</v>
      </c>
      <c r="R49" s="2">
        <f t="shared" si="8"/>
        <v>13.063322999999999</v>
      </c>
      <c r="S49" s="2">
        <f t="shared" si="9"/>
        <v>12.203322999999999</v>
      </c>
      <c r="T49" s="2">
        <f t="shared" si="10"/>
        <v>-1.9999999999988916E-3</v>
      </c>
      <c r="U49" s="2">
        <f t="shared" si="11"/>
        <v>1.6666666666657431E-2</v>
      </c>
    </row>
    <row r="50" spans="1:28" x14ac:dyDescent="0.3">
      <c r="A50" s="2">
        <f t="shared" si="12"/>
        <v>24</v>
      </c>
      <c r="B50" s="2">
        <v>106</v>
      </c>
      <c r="C50" s="2" t="s">
        <v>470</v>
      </c>
      <c r="D50" s="2">
        <v>1643875892</v>
      </c>
      <c r="E50" s="2">
        <v>16.483000000000001</v>
      </c>
      <c r="F50" s="2">
        <v>12.547000000000001</v>
      </c>
      <c r="G50" s="2">
        <v>-0.12</v>
      </c>
      <c r="H50" s="2">
        <v>0.72319999999999995</v>
      </c>
      <c r="I50" s="2">
        <v>0.76880000000000004</v>
      </c>
      <c r="J50" s="2">
        <v>11.035</v>
      </c>
      <c r="K50" s="2">
        <v>12.548999999999999</v>
      </c>
      <c r="L50" s="2">
        <v>37</v>
      </c>
      <c r="M50" s="1">
        <f>(L50-32)*5/9</f>
        <v>2.7777777777777777</v>
      </c>
      <c r="N50" s="2">
        <f t="shared" si="4"/>
        <v>11.0031155</v>
      </c>
      <c r="O50" s="2">
        <f t="shared" si="5"/>
        <v>12.624615499999999</v>
      </c>
      <c r="P50" s="2">
        <f t="shared" si="6"/>
        <v>12.517115499999999</v>
      </c>
      <c r="Q50" s="2">
        <f t="shared" si="7"/>
        <v>12.409615499999999</v>
      </c>
      <c r="R50" s="2">
        <f t="shared" si="8"/>
        <v>13.054615499999999</v>
      </c>
      <c r="S50" s="2">
        <f t="shared" si="9"/>
        <v>12.194615499999999</v>
      </c>
      <c r="T50" s="2">
        <f t="shared" si="10"/>
        <v>-1.9999999999988916E-3</v>
      </c>
      <c r="U50" s="2">
        <f t="shared" si="11"/>
        <v>1.6666666666657431E-2</v>
      </c>
      <c r="V50" s="8" t="s">
        <v>399</v>
      </c>
      <c r="W50" s="5"/>
      <c r="X50" s="5"/>
      <c r="Y50" s="5"/>
      <c r="Z50" s="3"/>
      <c r="AA50" s="3"/>
      <c r="AB50" s="3"/>
    </row>
    <row r="51" spans="1:28" x14ac:dyDescent="0.3">
      <c r="A51" s="2">
        <f t="shared" si="12"/>
        <v>24.5</v>
      </c>
      <c r="B51" s="2">
        <v>107</v>
      </c>
      <c r="C51" s="2" t="s">
        <v>469</v>
      </c>
      <c r="D51" s="2">
        <v>1643877692</v>
      </c>
      <c r="E51" s="2">
        <v>16.745000000000001</v>
      </c>
      <c r="F51" s="2">
        <v>12.542999999999999</v>
      </c>
      <c r="G51" s="2">
        <v>-0.12</v>
      </c>
      <c r="H51" s="2">
        <v>0.71940000000000004</v>
      </c>
      <c r="I51" s="2">
        <v>0.76480000000000004</v>
      </c>
      <c r="J51" s="2">
        <v>11.081</v>
      </c>
      <c r="K51" s="2">
        <v>12.544</v>
      </c>
      <c r="N51" s="2">
        <f t="shared" si="4"/>
        <v>11.0434825</v>
      </c>
      <c r="O51" s="2">
        <f t="shared" si="5"/>
        <v>12.613982500000001</v>
      </c>
      <c r="P51" s="2">
        <f t="shared" si="6"/>
        <v>12.506482500000001</v>
      </c>
      <c r="Q51" s="2">
        <f t="shared" si="7"/>
        <v>12.398982500000001</v>
      </c>
      <c r="R51" s="2">
        <f t="shared" si="8"/>
        <v>13.0439825</v>
      </c>
      <c r="S51" s="2">
        <f t="shared" si="9"/>
        <v>12.183982500000001</v>
      </c>
      <c r="T51" s="2">
        <f t="shared" si="10"/>
        <v>-1.0000000000012221E-3</v>
      </c>
      <c r="U51" s="2">
        <f t="shared" si="11"/>
        <v>8.3333333333435178E-3</v>
      </c>
      <c r="V51" s="8" t="s">
        <v>398</v>
      </c>
    </row>
    <row r="52" spans="1:28" x14ac:dyDescent="0.3">
      <c r="A52" s="2">
        <f t="shared" si="12"/>
        <v>25</v>
      </c>
      <c r="B52" s="2">
        <v>108</v>
      </c>
      <c r="C52" s="2" t="s">
        <v>468</v>
      </c>
      <c r="D52" s="2">
        <v>1643879492</v>
      </c>
      <c r="E52" s="2">
        <v>16.847000000000001</v>
      </c>
      <c r="F52" s="2">
        <v>12.526</v>
      </c>
      <c r="G52" s="2">
        <v>-0.12</v>
      </c>
      <c r="H52" s="2">
        <v>0.71750000000000003</v>
      </c>
      <c r="I52" s="2">
        <v>0.76259999999999994</v>
      </c>
      <c r="J52" s="2">
        <v>11.092000000000001</v>
      </c>
      <c r="K52" s="2">
        <v>12.526999999999999</v>
      </c>
      <c r="L52" s="2">
        <v>37</v>
      </c>
      <c r="M52" s="1">
        <f>(L52-32)*5/9</f>
        <v>2.7777777777777777</v>
      </c>
      <c r="N52" s="2">
        <f t="shared" si="4"/>
        <v>11.052289500000001</v>
      </c>
      <c r="O52" s="2">
        <f t="shared" si="5"/>
        <v>12.594789499999999</v>
      </c>
      <c r="P52" s="2">
        <f t="shared" si="6"/>
        <v>12.487289499999999</v>
      </c>
      <c r="Q52" s="2">
        <f t="shared" si="7"/>
        <v>12.379789499999999</v>
      </c>
      <c r="R52" s="2">
        <f t="shared" si="8"/>
        <v>13.024789499999999</v>
      </c>
      <c r="S52" s="2">
        <f t="shared" si="9"/>
        <v>12.164789499999999</v>
      </c>
      <c r="T52" s="2">
        <f t="shared" si="10"/>
        <v>-9.9999999999944578E-4</v>
      </c>
      <c r="U52" s="2">
        <f t="shared" si="11"/>
        <v>8.3333333333287154E-3</v>
      </c>
    </row>
    <row r="53" spans="1:28" x14ac:dyDescent="0.3">
      <c r="A53" s="2">
        <f t="shared" si="12"/>
        <v>25.5</v>
      </c>
      <c r="B53" s="2">
        <v>109</v>
      </c>
      <c r="C53" s="2" t="s">
        <v>467</v>
      </c>
      <c r="D53" s="2">
        <v>1643881292</v>
      </c>
      <c r="E53" s="2">
        <v>16.87</v>
      </c>
      <c r="F53" s="2">
        <v>12.518000000000001</v>
      </c>
      <c r="G53" s="2">
        <v>-0.12</v>
      </c>
      <c r="H53" s="2">
        <v>0.71660000000000001</v>
      </c>
      <c r="I53" s="2">
        <v>0.76170000000000004</v>
      </c>
      <c r="J53" s="2">
        <v>11.082000000000001</v>
      </c>
      <c r="K53" s="2">
        <v>12.518000000000001</v>
      </c>
      <c r="N53" s="2">
        <f t="shared" si="4"/>
        <v>11.041795</v>
      </c>
      <c r="O53" s="2">
        <f t="shared" si="5"/>
        <v>12.585295</v>
      </c>
      <c r="P53" s="2">
        <f t="shared" si="6"/>
        <v>12.477795</v>
      </c>
      <c r="Q53" s="2">
        <f t="shared" si="7"/>
        <v>12.370295</v>
      </c>
      <c r="R53" s="2">
        <f t="shared" si="8"/>
        <v>13.015295</v>
      </c>
      <c r="S53" s="2">
        <f t="shared" si="9"/>
        <v>12.155295000000001</v>
      </c>
      <c r="T53" s="2">
        <f t="shared" si="10"/>
        <v>0</v>
      </c>
      <c r="U53" s="2">
        <f t="shared" si="11"/>
        <v>0</v>
      </c>
    </row>
    <row r="54" spans="1:28" s="9" customFormat="1" x14ac:dyDescent="0.3">
      <c r="A54" s="9">
        <f t="shared" si="12"/>
        <v>26</v>
      </c>
      <c r="B54" s="9">
        <v>110</v>
      </c>
      <c r="C54" s="9" t="s">
        <v>466</v>
      </c>
      <c r="D54" s="9">
        <v>1643883092</v>
      </c>
      <c r="E54" s="9">
        <v>16.655000000000001</v>
      </c>
      <c r="F54" s="9">
        <v>12.5</v>
      </c>
      <c r="G54" s="9">
        <v>-0.12</v>
      </c>
      <c r="H54" s="9">
        <v>0.71879999999999999</v>
      </c>
      <c r="I54" s="9">
        <v>0.76429999999999998</v>
      </c>
      <c r="J54" s="9">
        <v>10.997999999999999</v>
      </c>
      <c r="K54" s="9">
        <v>12.502000000000001</v>
      </c>
      <c r="L54" s="9">
        <v>38</v>
      </c>
      <c r="M54" s="10">
        <f>(L54-32)*5/9</f>
        <v>3.3333333333333335</v>
      </c>
      <c r="N54" s="9">
        <f t="shared" si="4"/>
        <v>10.962417499999999</v>
      </c>
      <c r="O54" s="9">
        <f t="shared" si="5"/>
        <v>12.5739175</v>
      </c>
      <c r="P54" s="9">
        <f t="shared" si="6"/>
        <v>12.4664175</v>
      </c>
      <c r="Q54" s="9">
        <f t="shared" si="7"/>
        <v>12.3589175</v>
      </c>
      <c r="R54" s="9">
        <f t="shared" si="8"/>
        <v>13.0039175</v>
      </c>
      <c r="S54" s="9">
        <f t="shared" si="9"/>
        <v>12.143917500000001</v>
      </c>
      <c r="T54" s="9">
        <f t="shared" si="10"/>
        <v>-2.0000000000006679E-3</v>
      </c>
      <c r="U54" s="9">
        <f t="shared" si="11"/>
        <v>1.6666666666672235E-2</v>
      </c>
    </row>
    <row r="55" spans="1:28" x14ac:dyDescent="0.3">
      <c r="A55" s="2">
        <f t="shared" si="12"/>
        <v>26.5</v>
      </c>
      <c r="B55" s="2">
        <v>111</v>
      </c>
      <c r="C55" s="2" t="s">
        <v>465</v>
      </c>
      <c r="D55" s="2">
        <v>1643884892</v>
      </c>
      <c r="E55" s="2">
        <v>16.315000000000001</v>
      </c>
      <c r="F55" s="2">
        <v>12.496</v>
      </c>
      <c r="G55" s="2">
        <v>-0.12</v>
      </c>
      <c r="H55" s="2">
        <v>0.72250000000000003</v>
      </c>
      <c r="I55" s="2">
        <v>0.76819999999999999</v>
      </c>
      <c r="J55" s="2">
        <v>10.896000000000001</v>
      </c>
      <c r="K55" s="2">
        <v>12.497999999999999</v>
      </c>
      <c r="N55" s="2">
        <f t="shared" si="4"/>
        <v>10.867727500000001</v>
      </c>
      <c r="O55" s="2">
        <f t="shared" si="5"/>
        <v>12.577227499999999</v>
      </c>
      <c r="P55" s="2">
        <f t="shared" si="6"/>
        <v>12.469727499999999</v>
      </c>
      <c r="Q55" s="2">
        <f t="shared" si="7"/>
        <v>12.362227499999999</v>
      </c>
      <c r="R55" s="2">
        <f t="shared" si="8"/>
        <v>13.007227499999999</v>
      </c>
      <c r="S55" s="2">
        <f t="shared" si="9"/>
        <v>12.1472275</v>
      </c>
      <c r="T55" s="2">
        <f t="shared" si="10"/>
        <v>-1.9999999999988916E-3</v>
      </c>
      <c r="U55" s="2">
        <f t="shared" si="11"/>
        <v>1.6666666666657431E-2</v>
      </c>
    </row>
    <row r="56" spans="1:28" x14ac:dyDescent="0.3">
      <c r="A56" s="2">
        <f t="shared" si="12"/>
        <v>27</v>
      </c>
      <c r="B56" s="2">
        <v>112</v>
      </c>
      <c r="C56" s="2" t="s">
        <v>464</v>
      </c>
      <c r="D56" s="2">
        <v>1643886692</v>
      </c>
      <c r="E56" s="2">
        <v>15.891999999999999</v>
      </c>
      <c r="F56" s="2">
        <v>12.487</v>
      </c>
      <c r="G56" s="2">
        <v>-0.12</v>
      </c>
      <c r="H56" s="2">
        <v>0.72719999999999996</v>
      </c>
      <c r="I56" s="2">
        <v>0.77239999999999998</v>
      </c>
      <c r="J56" s="2">
        <v>10.811</v>
      </c>
      <c r="K56" s="2">
        <v>12.488</v>
      </c>
      <c r="L56" s="2">
        <v>39</v>
      </c>
      <c r="M56" s="1">
        <f>(L56-32)*5/9</f>
        <v>3.8888888888888888</v>
      </c>
      <c r="N56" s="2">
        <f t="shared" si="4"/>
        <v>10.791822</v>
      </c>
      <c r="O56" s="2">
        <f t="shared" si="5"/>
        <v>12.576321999999999</v>
      </c>
      <c r="P56" s="2">
        <f t="shared" si="6"/>
        <v>12.468821999999999</v>
      </c>
      <c r="Q56" s="2">
        <f t="shared" si="7"/>
        <v>12.361321999999999</v>
      </c>
      <c r="R56" s="2">
        <f t="shared" si="8"/>
        <v>13.006321999999999</v>
      </c>
      <c r="S56" s="2">
        <f t="shared" si="9"/>
        <v>12.146322</v>
      </c>
      <c r="T56" s="2">
        <f t="shared" si="10"/>
        <v>-9.9999999999944578E-4</v>
      </c>
      <c r="U56" s="2">
        <f t="shared" si="11"/>
        <v>8.3333333333287154E-3</v>
      </c>
    </row>
    <row r="57" spans="1:28" x14ac:dyDescent="0.3">
      <c r="A57" s="2">
        <f t="shared" si="12"/>
        <v>27.5</v>
      </c>
      <c r="B57" s="2">
        <v>113</v>
      </c>
      <c r="C57" s="2" t="s">
        <v>463</v>
      </c>
      <c r="D57" s="2">
        <v>1643888493</v>
      </c>
      <c r="E57" s="2">
        <v>15.413</v>
      </c>
      <c r="F57" s="2">
        <v>12.259</v>
      </c>
      <c r="G57" s="2">
        <v>-2.835</v>
      </c>
      <c r="H57" s="2">
        <v>0.72589999999999999</v>
      </c>
      <c r="I57" s="2">
        <v>0.76919999999999999</v>
      </c>
      <c r="J57" s="2">
        <v>10.443</v>
      </c>
      <c r="K57" s="2">
        <v>12.292999999999999</v>
      </c>
      <c r="N57" s="2">
        <f t="shared" si="4"/>
        <v>10.434120499999999</v>
      </c>
      <c r="O57" s="2">
        <f t="shared" si="5"/>
        <v>12.391620499999998</v>
      </c>
      <c r="P57" s="2">
        <f t="shared" si="6"/>
        <v>12.284120499999998</v>
      </c>
      <c r="Q57" s="2">
        <f t="shared" si="7"/>
        <v>12.176620499999999</v>
      </c>
      <c r="R57" s="2">
        <f t="shared" si="8"/>
        <v>12.821620499999998</v>
      </c>
      <c r="S57" s="2">
        <f t="shared" si="9"/>
        <v>11.961620499999999</v>
      </c>
      <c r="T57" s="2">
        <f t="shared" si="10"/>
        <v>-3.399999999999892E-2</v>
      </c>
      <c r="U57" s="2">
        <f t="shared" si="11"/>
        <v>1.1992945326278278E-2</v>
      </c>
    </row>
    <row r="58" spans="1:28" x14ac:dyDescent="0.3">
      <c r="A58" s="2">
        <f t="shared" si="12"/>
        <v>28</v>
      </c>
      <c r="B58" s="2">
        <v>114</v>
      </c>
      <c r="C58" s="2" t="s">
        <v>462</v>
      </c>
      <c r="D58" s="2">
        <v>1643890293</v>
      </c>
      <c r="E58" s="2">
        <v>14.984999999999999</v>
      </c>
      <c r="F58" s="2">
        <v>11.962</v>
      </c>
      <c r="G58" s="2">
        <v>-2.65</v>
      </c>
      <c r="H58" s="2">
        <v>0.71879999999999999</v>
      </c>
      <c r="I58" s="2">
        <v>0.76239999999999997</v>
      </c>
      <c r="J58" s="2">
        <v>9.7989999999999995</v>
      </c>
      <c r="K58" s="2">
        <v>11.994</v>
      </c>
      <c r="L58" s="2">
        <v>38</v>
      </c>
      <c r="M58" s="1">
        <f>(L58-32)*5/9</f>
        <v>3.3333333333333335</v>
      </c>
      <c r="N58" s="2">
        <f t="shared" ref="N58" si="13">J58-($E58-15)*$W$1</f>
        <v>9.7993224999999988</v>
      </c>
      <c r="O58" s="2">
        <f t="shared" ref="O58" si="14">K58-($E58-20)*$W$1</f>
        <v>12.101822499999999</v>
      </c>
      <c r="P58" s="2">
        <f t="shared" si="6"/>
        <v>11.994322499999999</v>
      </c>
      <c r="Q58" s="2">
        <f t="shared" si="7"/>
        <v>11.886822499999999</v>
      </c>
      <c r="R58" s="2">
        <f t="shared" si="8"/>
        <v>12.531822499999999</v>
      </c>
      <c r="S58" s="2">
        <f t="shared" si="9"/>
        <v>11.671822499999999</v>
      </c>
      <c r="T58" s="2">
        <f t="shared" si="10"/>
        <v>-3.2000000000000028E-2</v>
      </c>
      <c r="U58" s="2">
        <f t="shared" si="11"/>
        <v>1.2075471698113219E-2</v>
      </c>
    </row>
    <row r="59" spans="1:28" x14ac:dyDescent="0.3">
      <c r="A59" s="2">
        <f t="shared" si="12"/>
        <v>28.5</v>
      </c>
      <c r="B59" s="2">
        <v>101</v>
      </c>
      <c r="C59" s="2" t="s">
        <v>641</v>
      </c>
      <c r="D59" s="2">
        <v>1643891953</v>
      </c>
      <c r="E59" s="2">
        <v>14.66</v>
      </c>
      <c r="F59" s="2">
        <v>11.557</v>
      </c>
      <c r="G59" s="2">
        <v>-2.5270000000000001</v>
      </c>
      <c r="H59" s="2">
        <v>0.71189999999999998</v>
      </c>
      <c r="I59" s="2">
        <v>0.75549999999999995</v>
      </c>
      <c r="J59" s="2">
        <v>9.1859999999999999</v>
      </c>
      <c r="K59" s="2">
        <v>11.587999999999999</v>
      </c>
      <c r="N59" s="2">
        <f t="shared" ref="N59:N70" si="15">J59-($E59-15)*$W$1</f>
        <v>9.1933100000000003</v>
      </c>
      <c r="O59" s="2">
        <f t="shared" ref="O59:O70" si="16">K59-($E59-20)*$W$1</f>
        <v>11.702809999999999</v>
      </c>
      <c r="P59" s="2">
        <f t="shared" si="6"/>
        <v>11.59531</v>
      </c>
      <c r="Q59" s="2">
        <f t="shared" si="7"/>
        <v>11.48781</v>
      </c>
      <c r="R59" s="2">
        <f t="shared" si="8"/>
        <v>12.132809999999999</v>
      </c>
      <c r="S59" s="2">
        <f t="shared" si="9"/>
        <v>11.27281</v>
      </c>
      <c r="T59" s="2">
        <f t="shared" ref="T59:T70" si="17">F59-K59</f>
        <v>-3.0999999999998806E-2</v>
      </c>
      <c r="U59" s="2">
        <f t="shared" ref="U59:U70" si="18">T59/G59</f>
        <v>1.2267510882468859E-2</v>
      </c>
    </row>
    <row r="60" spans="1:28" x14ac:dyDescent="0.3">
      <c r="A60" s="2">
        <f t="shared" si="12"/>
        <v>29</v>
      </c>
      <c r="B60" s="2">
        <v>102</v>
      </c>
      <c r="C60" s="2" t="s">
        <v>640</v>
      </c>
      <c r="D60" s="2">
        <v>1643892093</v>
      </c>
      <c r="E60" s="2">
        <v>14.635</v>
      </c>
      <c r="F60" s="2">
        <v>11.513999999999999</v>
      </c>
      <c r="G60" s="2">
        <v>-2.5270000000000001</v>
      </c>
      <c r="H60" s="2">
        <v>0.71130000000000004</v>
      </c>
      <c r="I60" s="2">
        <v>0.75480000000000003</v>
      </c>
      <c r="J60" s="2">
        <v>9.1340000000000003</v>
      </c>
      <c r="K60" s="2">
        <v>11.545</v>
      </c>
      <c r="L60" s="2">
        <v>40</v>
      </c>
      <c r="M60" s="1">
        <f>(L60-32)*5/9</f>
        <v>4.4444444444444446</v>
      </c>
      <c r="N60" s="2">
        <f t="shared" si="15"/>
        <v>9.1418475000000008</v>
      </c>
      <c r="O60" s="2">
        <f t="shared" si="16"/>
        <v>11.6603475</v>
      </c>
      <c r="P60" s="2">
        <f t="shared" si="6"/>
        <v>11.5528475</v>
      </c>
      <c r="Q60" s="2">
        <f t="shared" si="7"/>
        <v>11.4453475</v>
      </c>
      <c r="R60" s="2">
        <f t="shared" si="8"/>
        <v>12.0903475</v>
      </c>
      <c r="S60" s="2">
        <f t="shared" si="9"/>
        <v>11.230347500000001</v>
      </c>
      <c r="T60" s="2">
        <f t="shared" si="17"/>
        <v>-3.1000000000000583E-2</v>
      </c>
      <c r="U60" s="2">
        <f t="shared" si="18"/>
        <v>1.2267510882469562E-2</v>
      </c>
    </row>
    <row r="61" spans="1:28" x14ac:dyDescent="0.3">
      <c r="A61" s="2">
        <f t="shared" si="12"/>
        <v>29.5</v>
      </c>
      <c r="B61" s="2">
        <v>103</v>
      </c>
      <c r="C61" s="2" t="s">
        <v>639</v>
      </c>
      <c r="D61" s="2">
        <v>1643893893</v>
      </c>
      <c r="E61" s="2">
        <v>14.375</v>
      </c>
      <c r="F61" s="2">
        <v>10.648</v>
      </c>
      <c r="G61" s="2">
        <v>-2.218</v>
      </c>
      <c r="H61" s="2">
        <v>0.70379999999999998</v>
      </c>
      <c r="I61" s="2">
        <v>0.74139999999999995</v>
      </c>
      <c r="J61" s="2">
        <v>8.4960000000000004</v>
      </c>
      <c r="K61" s="2">
        <v>10.676</v>
      </c>
      <c r="N61" s="2">
        <f t="shared" ref="N61:N69" si="19">J61-($E61-15)*$W$1</f>
        <v>8.5094375000000007</v>
      </c>
      <c r="O61" s="2">
        <f t="shared" ref="O61:O69" si="20">K61-($E61-20)*$W$1</f>
        <v>10.7969375</v>
      </c>
      <c r="P61" s="2">
        <f t="shared" si="6"/>
        <v>10.6894375</v>
      </c>
      <c r="Q61" s="2">
        <f t="shared" si="7"/>
        <v>10.5819375</v>
      </c>
      <c r="R61" s="2">
        <f t="shared" si="8"/>
        <v>11.2269375</v>
      </c>
      <c r="S61" s="2">
        <f t="shared" si="9"/>
        <v>10.366937500000001</v>
      </c>
      <c r="T61" s="2">
        <f t="shared" ref="T61:T69" si="21">F61-K61</f>
        <v>-2.8000000000000469E-2</v>
      </c>
      <c r="U61" s="2">
        <f t="shared" ref="U61:U69" si="22">T61/G61</f>
        <v>1.2623985572588129E-2</v>
      </c>
    </row>
    <row r="62" spans="1:28" x14ac:dyDescent="0.3">
      <c r="A62" s="2">
        <v>39</v>
      </c>
      <c r="B62">
        <v>102</v>
      </c>
      <c r="C62" t="s">
        <v>717</v>
      </c>
      <c r="D62">
        <v>1644008544</v>
      </c>
      <c r="E62">
        <v>12.358000000000001</v>
      </c>
      <c r="F62">
        <v>12.75</v>
      </c>
      <c r="G62">
        <v>-2.7730000000000001</v>
      </c>
      <c r="H62">
        <v>0.85160000000000002</v>
      </c>
      <c r="I62">
        <v>0.86470000000000002</v>
      </c>
      <c r="J62">
        <v>12.696999999999999</v>
      </c>
      <c r="K62">
        <v>12.784000000000001</v>
      </c>
      <c r="L62" s="2">
        <v>25</v>
      </c>
      <c r="M62" s="1">
        <f>(L62-32)*5/9</f>
        <v>-3.8888888888888888</v>
      </c>
      <c r="N62" s="2">
        <f t="shared" si="19"/>
        <v>12.753803</v>
      </c>
      <c r="O62" s="2">
        <f t="shared" si="20"/>
        <v>12.948303000000001</v>
      </c>
      <c r="P62" s="2">
        <f t="shared" si="6"/>
        <v>12.840803000000001</v>
      </c>
      <c r="Q62" s="2">
        <f t="shared" si="7"/>
        <v>12.733303000000001</v>
      </c>
      <c r="R62" s="2">
        <f t="shared" si="8"/>
        <v>13.378303000000001</v>
      </c>
      <c r="S62" s="2">
        <f t="shared" si="9"/>
        <v>12.518303000000001</v>
      </c>
      <c r="T62" s="2">
        <f t="shared" si="21"/>
        <v>-3.4000000000000696E-2</v>
      </c>
      <c r="U62" s="2">
        <f t="shared" si="22"/>
        <v>1.2261089073206164E-2</v>
      </c>
    </row>
    <row r="63" spans="1:28" x14ac:dyDescent="0.3">
      <c r="A63" s="2">
        <f>A62+0.5</f>
        <v>39.5</v>
      </c>
      <c r="B63">
        <v>103</v>
      </c>
      <c r="C63" t="s">
        <v>716</v>
      </c>
      <c r="D63">
        <v>1644010344</v>
      </c>
      <c r="E63">
        <v>12.922000000000001</v>
      </c>
      <c r="F63">
        <v>12.724</v>
      </c>
      <c r="G63">
        <v>-2.7730000000000001</v>
      </c>
      <c r="H63">
        <v>0.83289999999999997</v>
      </c>
      <c r="I63">
        <v>0.85240000000000005</v>
      </c>
      <c r="J63">
        <v>12.644</v>
      </c>
      <c r="K63">
        <v>12.757999999999999</v>
      </c>
      <c r="N63" s="2">
        <f t="shared" si="19"/>
        <v>12.688677</v>
      </c>
      <c r="O63" s="2">
        <f t="shared" si="20"/>
        <v>12.910176999999999</v>
      </c>
      <c r="P63" s="2">
        <f t="shared" si="6"/>
        <v>12.802676999999999</v>
      </c>
      <c r="Q63" s="2">
        <f t="shared" si="7"/>
        <v>12.695176999999999</v>
      </c>
      <c r="R63" s="2">
        <f t="shared" si="8"/>
        <v>13.340176999999999</v>
      </c>
      <c r="S63" s="2">
        <f t="shared" si="9"/>
        <v>12.480176999999999</v>
      </c>
      <c r="T63" s="2">
        <f t="shared" si="21"/>
        <v>-3.399999999999892E-2</v>
      </c>
      <c r="U63" s="2">
        <f t="shared" si="22"/>
        <v>1.2261089073205524E-2</v>
      </c>
    </row>
    <row r="64" spans="1:28" x14ac:dyDescent="0.3">
      <c r="A64" s="2">
        <f t="shared" ref="A64:A70" si="23">A63+0.5</f>
        <v>40</v>
      </c>
      <c r="B64">
        <v>104</v>
      </c>
      <c r="C64" t="s">
        <v>715</v>
      </c>
      <c r="D64">
        <v>1644012144</v>
      </c>
      <c r="E64">
        <v>13.465</v>
      </c>
      <c r="F64">
        <v>12.707000000000001</v>
      </c>
      <c r="G64">
        <v>-2.7730000000000001</v>
      </c>
      <c r="H64">
        <v>0.81420000000000003</v>
      </c>
      <c r="I64">
        <v>0.83930000000000005</v>
      </c>
      <c r="J64">
        <v>12.606</v>
      </c>
      <c r="K64">
        <v>12.741</v>
      </c>
      <c r="L64" s="2">
        <v>25</v>
      </c>
      <c r="M64" s="1">
        <f>(L64-32)*5/9</f>
        <v>-3.8888888888888888</v>
      </c>
      <c r="N64" s="2">
        <f t="shared" si="19"/>
        <v>12.6390025</v>
      </c>
      <c r="O64" s="2">
        <f t="shared" si="20"/>
        <v>12.8815025</v>
      </c>
      <c r="P64" s="2">
        <f t="shared" si="6"/>
        <v>12.7740025</v>
      </c>
      <c r="Q64" s="2">
        <f t="shared" si="7"/>
        <v>12.6665025</v>
      </c>
      <c r="R64" s="2">
        <f t="shared" si="8"/>
        <v>13.3115025</v>
      </c>
      <c r="S64" s="2">
        <f t="shared" si="9"/>
        <v>12.4515025</v>
      </c>
      <c r="T64" s="2">
        <f t="shared" si="21"/>
        <v>-3.399999999999892E-2</v>
      </c>
      <c r="U64" s="2">
        <f t="shared" si="22"/>
        <v>1.2261089073205524E-2</v>
      </c>
    </row>
    <row r="65" spans="1:21" x14ac:dyDescent="0.3">
      <c r="A65" s="2">
        <f t="shared" si="23"/>
        <v>40.5</v>
      </c>
      <c r="B65">
        <v>105</v>
      </c>
      <c r="C65" t="s">
        <v>714</v>
      </c>
      <c r="D65">
        <v>1644013944</v>
      </c>
      <c r="E65">
        <v>13.962999999999999</v>
      </c>
      <c r="F65">
        <v>12.693</v>
      </c>
      <c r="G65">
        <v>-2.7730000000000001</v>
      </c>
      <c r="H65">
        <v>0.79590000000000005</v>
      </c>
      <c r="I65">
        <v>0.8246</v>
      </c>
      <c r="J65">
        <v>12.536</v>
      </c>
      <c r="K65">
        <v>12.727</v>
      </c>
      <c r="N65" s="2">
        <f t="shared" si="19"/>
        <v>12.5582955</v>
      </c>
      <c r="O65" s="2">
        <f t="shared" si="20"/>
        <v>12.8567955</v>
      </c>
      <c r="P65" s="2">
        <f t="shared" si="6"/>
        <v>12.749295500000001</v>
      </c>
      <c r="Q65" s="2">
        <f t="shared" si="7"/>
        <v>12.641795500000001</v>
      </c>
      <c r="R65" s="2">
        <f t="shared" si="8"/>
        <v>13.2867955</v>
      </c>
      <c r="S65" s="2">
        <f t="shared" si="9"/>
        <v>12.426795500000001</v>
      </c>
      <c r="T65" s="2">
        <f t="shared" si="21"/>
        <v>-3.4000000000000696E-2</v>
      </c>
      <c r="U65" s="2">
        <f t="shared" si="22"/>
        <v>1.2261089073206164E-2</v>
      </c>
    </row>
    <row r="66" spans="1:21" x14ac:dyDescent="0.3">
      <c r="A66" s="2">
        <f t="shared" si="23"/>
        <v>41</v>
      </c>
      <c r="B66">
        <v>106</v>
      </c>
      <c r="C66" t="s">
        <v>713</v>
      </c>
      <c r="D66">
        <v>1644015744</v>
      </c>
      <c r="E66">
        <v>14.391999999999999</v>
      </c>
      <c r="F66">
        <v>12.659000000000001</v>
      </c>
      <c r="G66">
        <v>-2.7730000000000001</v>
      </c>
      <c r="H66">
        <v>0.7782</v>
      </c>
      <c r="I66">
        <v>0.80640000000000001</v>
      </c>
      <c r="J66">
        <v>12.319000000000001</v>
      </c>
      <c r="K66">
        <v>12.693</v>
      </c>
      <c r="L66" s="2">
        <v>23</v>
      </c>
      <c r="M66" s="1">
        <f>(L66-32)*5/9</f>
        <v>-5</v>
      </c>
      <c r="N66" s="2">
        <f t="shared" si="19"/>
        <v>12.332072</v>
      </c>
      <c r="O66" s="2">
        <f t="shared" si="20"/>
        <v>12.813571999999999</v>
      </c>
      <c r="P66" s="2">
        <f t="shared" si="6"/>
        <v>12.706071999999999</v>
      </c>
      <c r="Q66" s="2">
        <f t="shared" si="7"/>
        <v>12.598571999999999</v>
      </c>
      <c r="R66" s="2">
        <f t="shared" si="8"/>
        <v>13.243571999999999</v>
      </c>
      <c r="S66" s="2">
        <f t="shared" si="9"/>
        <v>12.383571999999999</v>
      </c>
      <c r="T66" s="2">
        <f t="shared" si="21"/>
        <v>-3.399999999999892E-2</v>
      </c>
      <c r="U66" s="2">
        <f t="shared" si="22"/>
        <v>1.2261089073205524E-2</v>
      </c>
    </row>
    <row r="67" spans="1:21" x14ac:dyDescent="0.3">
      <c r="A67" s="2">
        <f t="shared" si="23"/>
        <v>41.5</v>
      </c>
      <c r="B67">
        <v>107</v>
      </c>
      <c r="C67" t="s">
        <v>712</v>
      </c>
      <c r="D67">
        <v>1644017544</v>
      </c>
      <c r="E67">
        <v>14.753</v>
      </c>
      <c r="F67">
        <v>12.534000000000001</v>
      </c>
      <c r="G67">
        <v>-2.7730000000000001</v>
      </c>
      <c r="H67">
        <v>0.76129999999999998</v>
      </c>
      <c r="I67">
        <v>0.78979999999999995</v>
      </c>
      <c r="J67">
        <v>11.901999999999999</v>
      </c>
      <c r="K67">
        <v>12.568</v>
      </c>
      <c r="N67" s="2">
        <f t="shared" si="19"/>
        <v>11.907310499999999</v>
      </c>
      <c r="O67" s="2">
        <f t="shared" si="20"/>
        <v>12.6808105</v>
      </c>
      <c r="P67" s="2">
        <f t="shared" si="6"/>
        <v>12.5733105</v>
      </c>
      <c r="Q67" s="2">
        <f t="shared" si="7"/>
        <v>12.4658105</v>
      </c>
      <c r="R67" s="2">
        <f t="shared" si="8"/>
        <v>13.110810499999999</v>
      </c>
      <c r="S67" s="2">
        <f t="shared" si="9"/>
        <v>12.2508105</v>
      </c>
      <c r="T67" s="2">
        <f t="shared" si="21"/>
        <v>-3.399999999999892E-2</v>
      </c>
      <c r="U67" s="2">
        <f t="shared" si="22"/>
        <v>1.2261089073205524E-2</v>
      </c>
    </row>
    <row r="68" spans="1:21" x14ac:dyDescent="0.3">
      <c r="A68" s="2">
        <f t="shared" si="23"/>
        <v>42</v>
      </c>
      <c r="B68">
        <v>108</v>
      </c>
      <c r="C68" t="s">
        <v>711</v>
      </c>
      <c r="D68">
        <v>1644019344</v>
      </c>
      <c r="E68">
        <v>15.067</v>
      </c>
      <c r="F68">
        <v>12.340999999999999</v>
      </c>
      <c r="G68">
        <v>-2.7120000000000002</v>
      </c>
      <c r="H68">
        <v>0.74509999999999998</v>
      </c>
      <c r="I68">
        <v>0.77510000000000001</v>
      </c>
      <c r="J68">
        <v>11.196</v>
      </c>
      <c r="K68">
        <v>12.374000000000001</v>
      </c>
      <c r="L68" s="2">
        <v>22</v>
      </c>
      <c r="M68" s="1">
        <f>(L68-32)*5/9</f>
        <v>-5.5555555555555554</v>
      </c>
      <c r="N68" s="2">
        <f t="shared" si="19"/>
        <v>11.1945595</v>
      </c>
      <c r="O68" s="2">
        <f t="shared" si="20"/>
        <v>12.480059500000001</v>
      </c>
      <c r="P68" s="2">
        <f t="shared" si="6"/>
        <v>12.372559500000001</v>
      </c>
      <c r="Q68" s="2">
        <f t="shared" si="7"/>
        <v>12.265059500000001</v>
      </c>
      <c r="R68" s="2">
        <f t="shared" si="8"/>
        <v>12.910059500000001</v>
      </c>
      <c r="S68" s="2">
        <f t="shared" si="9"/>
        <v>12.050059500000001</v>
      </c>
      <c r="T68" s="2">
        <f t="shared" si="21"/>
        <v>-3.3000000000001251E-2</v>
      </c>
      <c r="U68" s="2">
        <f t="shared" si="22"/>
        <v>1.2168141592920814E-2</v>
      </c>
    </row>
    <row r="69" spans="1:21" x14ac:dyDescent="0.3">
      <c r="A69" s="2">
        <f t="shared" si="23"/>
        <v>42.5</v>
      </c>
      <c r="B69">
        <v>109</v>
      </c>
      <c r="C69" t="s">
        <v>710</v>
      </c>
      <c r="D69">
        <v>1644021144</v>
      </c>
      <c r="E69">
        <v>15.355</v>
      </c>
      <c r="F69">
        <v>12.052</v>
      </c>
      <c r="G69">
        <v>-2.65</v>
      </c>
      <c r="H69">
        <v>0.72909999999999997</v>
      </c>
      <c r="I69">
        <v>0.76170000000000004</v>
      </c>
      <c r="J69">
        <v>10.561999999999999</v>
      </c>
      <c r="K69">
        <v>12.085000000000001</v>
      </c>
      <c r="N69" s="2">
        <f t="shared" si="19"/>
        <v>10.5543675</v>
      </c>
      <c r="O69" s="2">
        <f t="shared" si="20"/>
        <v>12.184867500000001</v>
      </c>
      <c r="P69" s="2">
        <f t="shared" si="6"/>
        <v>12.077367500000001</v>
      </c>
      <c r="Q69" s="2">
        <f t="shared" si="7"/>
        <v>11.969867500000001</v>
      </c>
      <c r="R69" s="2">
        <f t="shared" si="8"/>
        <v>12.614867500000001</v>
      </c>
      <c r="S69" s="2">
        <f t="shared" si="9"/>
        <v>11.754867500000001</v>
      </c>
      <c r="T69" s="2">
        <f t="shared" si="21"/>
        <v>-3.3000000000001251E-2</v>
      </c>
      <c r="U69" s="2">
        <f t="shared" si="22"/>
        <v>1.2452830188679717E-2</v>
      </c>
    </row>
    <row r="70" spans="1:21" x14ac:dyDescent="0.3">
      <c r="A70" s="2">
        <f t="shared" si="23"/>
        <v>43</v>
      </c>
      <c r="B70">
        <v>110</v>
      </c>
      <c r="C70" t="s">
        <v>709</v>
      </c>
      <c r="D70">
        <v>1644022944</v>
      </c>
      <c r="E70">
        <v>15.613</v>
      </c>
      <c r="F70">
        <v>11.656000000000001</v>
      </c>
      <c r="G70">
        <v>-2.5880000000000001</v>
      </c>
      <c r="H70">
        <v>0.71379999999999999</v>
      </c>
      <c r="I70">
        <v>0.75049999999999994</v>
      </c>
      <c r="J70">
        <v>10.026999999999999</v>
      </c>
      <c r="K70">
        <v>11.688000000000001</v>
      </c>
      <c r="L70" s="2">
        <v>22</v>
      </c>
      <c r="M70" s="1">
        <f>(L70-32)*5/9</f>
        <v>-5.5555555555555554</v>
      </c>
      <c r="N70" s="2">
        <f t="shared" si="15"/>
        <v>10.0138205</v>
      </c>
      <c r="O70" s="2">
        <f t="shared" si="16"/>
        <v>11.782320500000001</v>
      </c>
      <c r="P70" s="2">
        <f t="shared" si="6"/>
        <v>11.674820500000001</v>
      </c>
      <c r="Q70" s="2">
        <f t="shared" si="7"/>
        <v>11.567320500000001</v>
      </c>
      <c r="R70" s="2">
        <f t="shared" si="8"/>
        <v>12.212320500000001</v>
      </c>
      <c r="S70" s="2">
        <f t="shared" si="9"/>
        <v>11.352320500000001</v>
      </c>
      <c r="T70" s="2">
        <f t="shared" si="17"/>
        <v>-3.2000000000000028E-2</v>
      </c>
      <c r="U70" s="2">
        <f t="shared" si="18"/>
        <v>1.2364760432766625E-2</v>
      </c>
    </row>
    <row r="71" spans="1:21" x14ac:dyDescent="0.3">
      <c r="N71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20220129_063101</vt:lpstr>
      <vt:lpstr>10 C</vt:lpstr>
      <vt:lpstr>20220203_073716</vt:lpstr>
      <vt:lpstr>20220203_110352</vt:lpstr>
      <vt:lpstr>20220205_091800</vt:lpstr>
      <vt:lpstr>15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2022-02-05T18:56:01Z</dcterms:modified>
</cp:coreProperties>
</file>