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attleBorn Calculator" sheetId="7" r:id="rId1"/>
    <sheet name="Cheat Sheet Chart" sheetId="6" r:id="rId2"/>
    <sheet name="Cheat Sheet" sheetId="5" r:id="rId3"/>
    <sheet name="Cap Curves" sheetId="3" r:id="rId4"/>
    <sheet name="Model Build" sheetId="4" r:id="rId5"/>
  </sheets>
  <externalReferences>
    <externalReference r:id="rId6"/>
  </externalReferences>
  <definedNames>
    <definedName name="_xlnm._FilterDatabase" localSheetId="4" hidden="1">'Model Build'!$A$15:$L$28</definedName>
    <definedName name="solver_adj" localSheetId="4" hidden="1">'Model Build'!$C$9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'Model Build'!$B$10</definedName>
    <definedName name="solver_lhs2" localSheetId="4" hidden="1">'Model Build'!$B$10</definedName>
    <definedName name="solver_lhs3" localSheetId="4" hidden="1">'Model Build'!$B$10</definedName>
    <definedName name="solver_lhs4" localSheetId="4" hidden="1">'Model Build'!$B$10</definedName>
    <definedName name="solver_lhs5" localSheetId="4" hidden="1">'Model Build'!$B$12</definedName>
    <definedName name="solver_lhs6" localSheetId="4" hidden="1">'Model Build'!$B$12</definedName>
    <definedName name="solver_lhs7" localSheetId="4" hidden="1">'Model Build'!$B$12</definedName>
    <definedName name="solver_lhs8" localSheetId="4" hidden="1">'Model Build'!$B$12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'Model Build'!$G$29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-1.5</definedName>
    <definedName name="solver_rhs2" localSheetId="4" hidden="1">-1.5</definedName>
    <definedName name="solver_rhs3" localSheetId="4" hidden="1">-1.5</definedName>
    <definedName name="solver_rhs4" localSheetId="4" hidden="1">-1.5</definedName>
    <definedName name="solver_rhs5" localSheetId="4" hidden="1">0.6851</definedName>
    <definedName name="solver_rhs6" localSheetId="4" hidden="1">0.6851</definedName>
    <definedName name="solver_rhs7" localSheetId="4" hidden="1">0.6851</definedName>
    <definedName name="solver_rhs8" localSheetId="4" hidden="1">0.6851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H11" i="7" l="1"/>
  <c r="H4" i="7" s="1"/>
  <c r="H5" i="7"/>
  <c r="H2" i="7"/>
  <c r="F13" i="7" s="1"/>
  <c r="H7" i="7" l="1"/>
  <c r="H8" i="7"/>
  <c r="H9" i="7"/>
  <c r="H3" i="7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H28" i="7" l="1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3" i="5"/>
  <c r="H33" i="5"/>
  <c r="I33" i="5"/>
  <c r="J33" i="5"/>
  <c r="C33" i="5"/>
  <c r="D33" i="5"/>
  <c r="G11" i="5"/>
  <c r="E33" i="5"/>
  <c r="G33" i="5"/>
  <c r="C11" i="5"/>
  <c r="F11" i="5"/>
  <c r="H11" i="5"/>
  <c r="I11" i="5"/>
  <c r="D11" i="5"/>
  <c r="J29" i="5"/>
  <c r="J11" i="5"/>
  <c r="G29" i="5"/>
  <c r="H29" i="5"/>
  <c r="I29" i="5"/>
  <c r="C29" i="5"/>
  <c r="D29" i="5"/>
  <c r="E29" i="5"/>
  <c r="F27" i="5"/>
  <c r="H27" i="5"/>
  <c r="J27" i="5"/>
  <c r="F29" i="5"/>
  <c r="G27" i="5"/>
  <c r="I27" i="5"/>
  <c r="C27" i="5"/>
  <c r="D27" i="5"/>
  <c r="E27" i="5"/>
  <c r="J25" i="5"/>
  <c r="H25" i="5"/>
  <c r="G25" i="5"/>
  <c r="I25" i="5"/>
  <c r="C25" i="5"/>
  <c r="D25" i="5"/>
  <c r="E25" i="5"/>
  <c r="F23" i="5"/>
  <c r="J23" i="5"/>
  <c r="F25" i="5"/>
  <c r="G23" i="5"/>
  <c r="H23" i="5"/>
  <c r="I23" i="5"/>
  <c r="C23" i="5"/>
  <c r="D23" i="5"/>
  <c r="E23" i="5"/>
  <c r="H21" i="5"/>
  <c r="J21" i="5"/>
  <c r="F21" i="5"/>
  <c r="G21" i="5"/>
  <c r="C21" i="5"/>
  <c r="I21" i="5"/>
  <c r="D21" i="5"/>
  <c r="E19" i="5"/>
  <c r="H19" i="5"/>
  <c r="I19" i="5"/>
  <c r="J19" i="5"/>
  <c r="E21" i="5"/>
  <c r="G19" i="5"/>
  <c r="C19" i="5"/>
  <c r="D19" i="5"/>
  <c r="F17" i="5"/>
  <c r="I17" i="5"/>
  <c r="J17" i="5"/>
  <c r="F19" i="5"/>
  <c r="D17" i="5"/>
  <c r="G17" i="5"/>
  <c r="H17" i="5"/>
  <c r="E17" i="5"/>
  <c r="H15" i="5"/>
  <c r="J15" i="5"/>
  <c r="C15" i="5"/>
  <c r="C17" i="5"/>
  <c r="F15" i="5"/>
  <c r="G15" i="5"/>
  <c r="I15" i="5"/>
  <c r="D15" i="5"/>
  <c r="E15" i="5"/>
  <c r="E32" i="5"/>
  <c r="G31" i="5"/>
  <c r="E18" i="5"/>
  <c r="F28" i="5"/>
  <c r="H32" i="5"/>
  <c r="I32" i="5"/>
  <c r="J32" i="5"/>
  <c r="C31" i="5"/>
  <c r="C13" i="5"/>
  <c r="D32" i="5"/>
  <c r="C32" i="5"/>
  <c r="C12" i="5"/>
  <c r="C14" i="5"/>
  <c r="C16" i="5"/>
  <c r="C18" i="5"/>
  <c r="C20" i="5"/>
  <c r="C22" i="5"/>
  <c r="C24" i="5"/>
  <c r="C26" i="5"/>
  <c r="C28" i="5"/>
  <c r="C30" i="5"/>
  <c r="D10" i="5"/>
  <c r="D12" i="5"/>
  <c r="D13" i="5"/>
  <c r="D14" i="5"/>
  <c r="D16" i="5"/>
  <c r="D18" i="5"/>
  <c r="D20" i="5"/>
  <c r="D22" i="5"/>
  <c r="D24" i="5"/>
  <c r="D26" i="5"/>
  <c r="D28" i="5"/>
  <c r="D30" i="5"/>
  <c r="D31" i="5"/>
  <c r="F32" i="5"/>
  <c r="G32" i="5"/>
  <c r="E13" i="5"/>
  <c r="E16" i="5"/>
  <c r="E24" i="5"/>
  <c r="E30" i="5"/>
  <c r="G10" i="5"/>
  <c r="G12" i="5"/>
  <c r="G13" i="5"/>
  <c r="G14" i="5"/>
  <c r="G16" i="5"/>
  <c r="G18" i="5"/>
  <c r="G20" i="5"/>
  <c r="G22" i="5"/>
  <c r="G24" i="5"/>
  <c r="G26" i="5"/>
  <c r="G28" i="5"/>
  <c r="G30" i="5"/>
  <c r="H10" i="5"/>
  <c r="H12" i="5"/>
  <c r="H13" i="5"/>
  <c r="H14" i="5"/>
  <c r="H16" i="5"/>
  <c r="H18" i="5"/>
  <c r="H20" i="5"/>
  <c r="H22" i="5"/>
  <c r="H24" i="5"/>
  <c r="H26" i="5"/>
  <c r="H28" i="5"/>
  <c r="H30" i="5"/>
  <c r="H31" i="5"/>
  <c r="E10" i="5"/>
  <c r="E12" i="5"/>
  <c r="E14" i="5"/>
  <c r="E20" i="5"/>
  <c r="E22" i="5"/>
  <c r="E26" i="5"/>
  <c r="E28" i="5"/>
  <c r="E31" i="5"/>
  <c r="F10" i="5"/>
  <c r="F13" i="5"/>
  <c r="F14" i="5"/>
  <c r="F18" i="5"/>
  <c r="F20" i="5"/>
  <c r="F22" i="5"/>
  <c r="F24" i="5"/>
  <c r="F26" i="5"/>
  <c r="F30" i="5"/>
  <c r="F31" i="5"/>
  <c r="I10" i="5"/>
  <c r="I12" i="5"/>
  <c r="I13" i="5"/>
  <c r="I14" i="5"/>
  <c r="I16" i="5"/>
  <c r="I18" i="5"/>
  <c r="I20" i="5"/>
  <c r="I22" i="5"/>
  <c r="I24" i="5"/>
  <c r="I26" i="5"/>
  <c r="I28" i="5"/>
  <c r="I30" i="5"/>
  <c r="I31" i="5"/>
  <c r="F12" i="5"/>
  <c r="F16" i="5"/>
  <c r="J10" i="5"/>
  <c r="J12" i="5"/>
  <c r="J13" i="5"/>
  <c r="J14" i="5"/>
  <c r="J16" i="5"/>
  <c r="J18" i="5"/>
  <c r="J20" i="5"/>
  <c r="J22" i="5"/>
  <c r="J24" i="5"/>
  <c r="J26" i="5"/>
  <c r="J28" i="5"/>
  <c r="J30" i="5"/>
  <c r="J31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<sst xmlns="http://schemas.openxmlformats.org/spreadsheetml/2006/main" count="94" uniqueCount="63">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</sst>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Sheet'!$C$10:$C$33</c:f>
              <c:numCache>
                <c:formatCode>0.00</c:formatCode>
                <c:ptCount val="24"/>
                <c:pt idx="0">
                  <c:v>13.24762137500892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12.358733953297349</c:v>
                </c:pt>
                <c:pt idx="4">
                  <c:v>12.124128154813484</c:v>
                </c:pt>
                <c:pt idx="5">
                  <c:v>11.987230977513462</c:v>
                </c:pt>
                <c:pt idx="6">
                  <c:v>11.898031230846632</c:v>
                </c:pt>
                <c:pt idx="7">
                  <c:v>11.837070772416274</c:v>
                </c:pt>
                <c:pt idx="8">
                  <c:v>11.794069638800476</c:v>
                </c:pt>
                <c:pt idx="9">
                  <c:v>11.76252215158212</c:v>
                </c:pt>
                <c:pt idx="10">
                  <c:v>11.737704849502093</c:v>
                </c:pt>
                <c:pt idx="11">
                  <c:v>11.71574867453146</c:v>
                </c:pt>
                <c:pt idx="12">
                  <c:v>11.693106641659901</c:v>
                </c:pt>
                <c:pt idx="13">
                  <c:v>11.666164904745523</c:v>
                </c:pt>
                <c:pt idx="14">
                  <c:v>11.630866222328329</c:v>
                </c:pt>
                <c:pt idx="15">
                  <c:v>11.582234639435786</c:v>
                </c:pt>
                <c:pt idx="16">
                  <c:v>11.51364146684325</c:v>
                </c:pt>
                <c:pt idx="17">
                  <c:v>11.415490008533659</c:v>
                </c:pt>
                <c:pt idx="18">
                  <c:v>11.272522352376139</c:v>
                </c:pt>
                <c:pt idx="19">
                  <c:v>11.05737344528508</c:v>
                </c:pt>
                <c:pt idx="20">
                  <c:v>10.711230104579677</c:v>
                </c:pt>
                <c:pt idx="21">
                  <c:v>10.056259937733959</c:v>
                </c:pt>
                <c:pt idx="22">
                  <c:v>9.3778977969759758</c:v>
                </c:pt>
                <c:pt idx="23">
                  <c:v>6.5187419397108437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Sheet'!$D$10:$D$33</c:f>
              <c:numCache>
                <c:formatCode>0.00</c:formatCode>
                <c:ptCount val="24"/>
                <c:pt idx="0">
                  <c:v>13.953284269215393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13.064396847503822</c:v>
                </c:pt>
                <c:pt idx="4">
                  <c:v>12.829791049019956</c:v>
                </c:pt>
                <c:pt idx="5">
                  <c:v>12.692893871719935</c:v>
                </c:pt>
                <c:pt idx="6">
                  <c:v>12.603694125053105</c:v>
                </c:pt>
                <c:pt idx="7">
                  <c:v>12.542733666622746</c:v>
                </c:pt>
                <c:pt idx="8">
                  <c:v>12.499732533006949</c:v>
                </c:pt>
                <c:pt idx="9">
                  <c:v>12.468185045788593</c:v>
                </c:pt>
                <c:pt idx="10">
                  <c:v>12.443367743708565</c:v>
                </c:pt>
                <c:pt idx="11">
                  <c:v>12.421411568737932</c:v>
                </c:pt>
                <c:pt idx="12">
                  <c:v>12.398769535866373</c:v>
                </c:pt>
                <c:pt idx="13">
                  <c:v>12.371827798951996</c:v>
                </c:pt>
                <c:pt idx="14">
                  <c:v>12.336529116534802</c:v>
                </c:pt>
                <c:pt idx="15">
                  <c:v>12.287897533642258</c:v>
                </c:pt>
                <c:pt idx="16">
                  <c:v>12.219304361049723</c:v>
                </c:pt>
                <c:pt idx="17">
                  <c:v>12.121152902740132</c:v>
                </c:pt>
                <c:pt idx="18">
                  <c:v>11.978185246582612</c:v>
                </c:pt>
                <c:pt idx="19">
                  <c:v>11.763036339491553</c:v>
                </c:pt>
                <c:pt idx="20">
                  <c:v>11.41689299878615</c:v>
                </c:pt>
                <c:pt idx="21">
                  <c:v>10.761922831940431</c:v>
                </c:pt>
                <c:pt idx="22">
                  <c:v>10.083560691182448</c:v>
                </c:pt>
                <c:pt idx="23">
                  <c:v>7.2244048339173172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Sheet'!$E$10:$E$33</c:f>
              <c:numCache>
                <c:formatCode>0.00</c:formatCode>
                <c:ptCount val="24"/>
                <c:pt idx="0">
                  <c:v>14.070119209456456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13.181231787744885</c:v>
                </c:pt>
                <c:pt idx="4">
                  <c:v>12.946625989261019</c:v>
                </c:pt>
                <c:pt idx="5">
                  <c:v>12.809728811960998</c:v>
                </c:pt>
                <c:pt idx="6">
                  <c:v>12.720529065294167</c:v>
                </c:pt>
                <c:pt idx="7">
                  <c:v>12.659568606863809</c:v>
                </c:pt>
                <c:pt idx="8">
                  <c:v>12.616567473248011</c:v>
                </c:pt>
                <c:pt idx="9">
                  <c:v>12.585019986029655</c:v>
                </c:pt>
                <c:pt idx="10">
                  <c:v>12.560202683949628</c:v>
                </c:pt>
                <c:pt idx="11">
                  <c:v>12.538246508978995</c:v>
                </c:pt>
                <c:pt idx="12">
                  <c:v>12.515604476107436</c:v>
                </c:pt>
                <c:pt idx="13">
                  <c:v>12.488662739193058</c:v>
                </c:pt>
                <c:pt idx="14">
                  <c:v>12.453364056775865</c:v>
                </c:pt>
                <c:pt idx="15">
                  <c:v>12.404732473883321</c:v>
                </c:pt>
                <c:pt idx="16">
                  <c:v>12.336139301290785</c:v>
                </c:pt>
                <c:pt idx="17">
                  <c:v>12.237987842981195</c:v>
                </c:pt>
                <c:pt idx="18">
                  <c:v>12.095020186823675</c:v>
                </c:pt>
                <c:pt idx="19">
                  <c:v>11.879871279732615</c:v>
                </c:pt>
                <c:pt idx="20">
                  <c:v>11.533727939027212</c:v>
                </c:pt>
                <c:pt idx="21">
                  <c:v>10.878757772181494</c:v>
                </c:pt>
                <c:pt idx="22">
                  <c:v>10.200395631423511</c:v>
                </c:pt>
                <c:pt idx="23">
                  <c:v>7.3412397741583799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Sheet'!$F$10:$F$33</c:f>
              <c:numCache>
                <c:formatCode>0.00</c:formatCode>
                <c:ptCount val="24"/>
                <c:pt idx="0">
                  <c:v>13.860698054524246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13.178059751180225</c:v>
                </c:pt>
                <c:pt idx="4">
                  <c:v>12.9886162508921</c:v>
                </c:pt>
                <c:pt idx="5">
                  <c:v>12.873383746346533</c:v>
                </c:pt>
                <c:pt idx="6">
                  <c:v>12.794702350355386</c:v>
                </c:pt>
                <c:pt idx="7">
                  <c:v>12.737911799219862</c:v>
                </c:pt>
                <c:pt idx="8">
                  <c:v>12.695261124404134</c:v>
                </c:pt>
                <c:pt idx="9">
                  <c:v>12.661840767625982</c:v>
                </c:pt>
                <c:pt idx="10">
                  <c:v>12.634083010481703</c:v>
                </c:pt>
                <c:pt idx="11">
                  <c:v>12.609063540745598</c:v>
                </c:pt>
                <c:pt idx="12">
                  <c:v>12.584100726356212</c:v>
                </c:pt>
                <c:pt idx="13">
                  <c:v>12.556462833500611</c:v>
                </c:pt>
                <c:pt idx="14">
                  <c:v>12.52308457908947</c:v>
                </c:pt>
                <c:pt idx="15">
                  <c:v>12.480209321855689</c:v>
                </c:pt>
                <c:pt idx="16">
                  <c:v>12.422836510474729</c:v>
                </c:pt>
                <c:pt idx="17">
                  <c:v>12.343731583861121</c:v>
                </c:pt>
                <c:pt idx="18">
                  <c:v>12.231398604468136</c:v>
                </c:pt>
                <c:pt idx="19">
                  <c:v>12.065227966515709</c:v>
                </c:pt>
                <c:pt idx="20">
                  <c:v>11.800937109482325</c:v>
                </c:pt>
                <c:pt idx="21">
                  <c:v>11.304649783921581</c:v>
                </c:pt>
                <c:pt idx="22">
                  <c:v>10.79255350060069</c:v>
                </c:pt>
                <c:pt idx="23">
                  <c:v>8.6389920281566575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Sheet'!$G$10:$G$33</c:f>
              <c:numCache>
                <c:formatCode>0.00</c:formatCode>
                <c:ptCount val="24"/>
                <c:pt idx="0">
                  <c:v>13.651276899592036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13.174887714615567</c:v>
                </c:pt>
                <c:pt idx="4">
                  <c:v>13.030606512523184</c:v>
                </c:pt>
                <c:pt idx="5">
                  <c:v>12.937038680732067</c:v>
                </c:pt>
                <c:pt idx="6">
                  <c:v>12.868875635416604</c:v>
                </c:pt>
                <c:pt idx="7">
                  <c:v>12.816254991575917</c:v>
                </c:pt>
                <c:pt idx="8">
                  <c:v>12.773954775560256</c:v>
                </c:pt>
                <c:pt idx="9">
                  <c:v>12.738661549222307</c:v>
                </c:pt>
                <c:pt idx="10">
                  <c:v>12.707963337013783</c:v>
                </c:pt>
                <c:pt idx="11">
                  <c:v>12.679880572512205</c:v>
                </c:pt>
                <c:pt idx="12">
                  <c:v>12.65259697660499</c:v>
                </c:pt>
                <c:pt idx="13">
                  <c:v>12.624262927808163</c:v>
                </c:pt>
                <c:pt idx="14">
                  <c:v>12.592805101403084</c:v>
                </c:pt>
                <c:pt idx="15">
                  <c:v>12.555686169828061</c:v>
                </c:pt>
                <c:pt idx="16">
                  <c:v>12.509533719658675</c:v>
                </c:pt>
                <c:pt idx="17">
                  <c:v>12.449475324741048</c:v>
                </c:pt>
                <c:pt idx="18">
                  <c:v>12.367777022112602</c:v>
                </c:pt>
                <c:pt idx="19">
                  <c:v>12.250584653298802</c:v>
                </c:pt>
                <c:pt idx="20">
                  <c:v>12.068146279937437</c:v>
                </c:pt>
                <c:pt idx="21">
                  <c:v>11.73054179566167</c:v>
                </c:pt>
                <c:pt idx="22">
                  <c:v>11.384711369777872</c:v>
                </c:pt>
                <c:pt idx="23">
                  <c:v>9.9367442821549403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Sheet'!$H$10:$H$33</c:f>
              <c:numCache>
                <c:formatCode>0.00</c:formatCode>
                <c:ptCount val="24"/>
                <c:pt idx="0">
                  <c:v>13.656514787100036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13.194650230479425</c:v>
                </c:pt>
                <c:pt idx="4">
                  <c:v>13.057867278672635</c:v>
                </c:pt>
                <c:pt idx="5">
                  <c:v>12.970772764153176</c:v>
                </c:pt>
                <c:pt idx="6">
                  <c:v>12.90859684938761</c:v>
                </c:pt>
                <c:pt idx="7">
                  <c:v>12.861686426022462</c:v>
                </c:pt>
                <c:pt idx="8">
                  <c:v>12.824929831569309</c:v>
                </c:pt>
                <c:pt idx="9">
                  <c:v>12.795083248371835</c:v>
                </c:pt>
                <c:pt idx="10">
                  <c:v>12.769785112741921</c:v>
                </c:pt>
                <c:pt idx="11">
                  <c:v>12.747097066725839</c:v>
                </c:pt>
                <c:pt idx="12">
                  <c:v>12.725240576676306</c:v>
                </c:pt>
                <c:pt idx="13">
                  <c:v>12.702404497595005</c:v>
                </c:pt>
                <c:pt idx="14">
                  <c:v>12.676558772577089</c:v>
                </c:pt>
                <c:pt idx="15">
                  <c:v>12.645219258791148</c:v>
                </c:pt>
                <c:pt idx="16">
                  <c:v>12.605084559873147</c:v>
                </c:pt>
                <c:pt idx="17">
                  <c:v>12.551385282636552</c:v>
                </c:pt>
                <c:pt idx="18">
                  <c:v>12.476551556101558</c:v>
                </c:pt>
                <c:pt idx="19">
                  <c:v>12.367023884800513</c:v>
                </c:pt>
                <c:pt idx="20">
                  <c:v>12.193684135450845</c:v>
                </c:pt>
                <c:pt idx="21">
                  <c:v>11.868529506152075</c:v>
                </c:pt>
                <c:pt idx="22">
                  <c:v>11.532715528104703</c:v>
                </c:pt>
                <c:pt idx="23">
                  <c:v>10.118179065189912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Sheet'!$I$10:$I$33</c:f>
              <c:numCache>
                <c:formatCode>0.00</c:formatCode>
                <c:ptCount val="24"/>
                <c:pt idx="0">
                  <c:v>13.661752674608035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13.214412746343282</c:v>
                </c:pt>
                <c:pt idx="4">
                  <c:v>13.085128044822085</c:v>
                </c:pt>
                <c:pt idx="5">
                  <c:v>13.004506847574282</c:v>
                </c:pt>
                <c:pt idx="6">
                  <c:v>12.948318063358609</c:v>
                </c:pt>
                <c:pt idx="7">
                  <c:v>12.907117860469</c:v>
                </c:pt>
                <c:pt idx="8">
                  <c:v>12.875904887578358</c:v>
                </c:pt>
                <c:pt idx="9">
                  <c:v>12.851504947521359</c:v>
                </c:pt>
                <c:pt idx="10">
                  <c:v>12.831606888470059</c:v>
                </c:pt>
                <c:pt idx="11">
                  <c:v>12.814313560939469</c:v>
                </c:pt>
                <c:pt idx="12">
                  <c:v>12.797884176747624</c:v>
                </c:pt>
                <c:pt idx="13">
                  <c:v>12.780546067381842</c:v>
                </c:pt>
                <c:pt idx="14">
                  <c:v>12.760312443751094</c:v>
                </c:pt>
                <c:pt idx="15">
                  <c:v>12.734752347754231</c:v>
                </c:pt>
                <c:pt idx="16">
                  <c:v>12.700635400087616</c:v>
                </c:pt>
                <c:pt idx="17">
                  <c:v>12.65329524053206</c:v>
                </c:pt>
                <c:pt idx="18">
                  <c:v>12.585326090090511</c:v>
                </c:pt>
                <c:pt idx="19">
                  <c:v>12.483463116302222</c:v>
                </c:pt>
                <c:pt idx="20">
                  <c:v>12.319221990964248</c:v>
                </c:pt>
                <c:pt idx="21">
                  <c:v>12.006517216642482</c:v>
                </c:pt>
                <c:pt idx="22">
                  <c:v>11.680719686431534</c:v>
                </c:pt>
                <c:pt idx="23">
                  <c:v>10.299613848224883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Sheet'!$J$10:$J$33</c:f>
              <c:numCache>
                <c:formatCode>0.00</c:formatCode>
                <c:ptCount val="24"/>
                <c:pt idx="0">
                  <c:v>13.682932762832495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13.237128055138299</c:v>
                </c:pt>
                <c:pt idx="4">
                  <c:v>13.110463351373188</c:v>
                </c:pt>
                <c:pt idx="5">
                  <c:v>13.032620387595387</c:v>
                </c:pt>
                <c:pt idx="6">
                  <c:v>12.979284897465355</c:v>
                </c:pt>
                <c:pt idx="7">
                  <c:v>12.940980739809717</c:v>
                </c:pt>
                <c:pt idx="8">
                  <c:v>12.912689532758767</c:v>
                </c:pt>
                <c:pt idx="9">
                  <c:v>12.891226330690504</c:v>
                </c:pt>
                <c:pt idx="10">
                  <c:v>12.874272198871594</c:v>
                </c:pt>
                <c:pt idx="11">
                  <c:v>12.859923625790071</c:v>
                </c:pt>
                <c:pt idx="12">
                  <c:v>12.846433995877636</c:v>
                </c:pt>
                <c:pt idx="13">
                  <c:v>12.832024700375662</c:v>
                </c:pt>
                <c:pt idx="14">
                  <c:v>12.814702270231296</c:v>
                </c:pt>
                <c:pt idx="15">
                  <c:v>12.792027536344571</c:v>
                </c:pt>
                <c:pt idx="16">
                  <c:v>12.760759155343859</c:v>
                </c:pt>
                <c:pt idx="17">
                  <c:v>12.716214860121497</c:v>
                </c:pt>
                <c:pt idx="18">
                  <c:v>12.650963538110648</c:v>
                </c:pt>
                <c:pt idx="19">
                  <c:v>12.551694864890951</c:v>
                </c:pt>
                <c:pt idx="20">
                  <c:v>12.389826661377619</c:v>
                </c:pt>
                <c:pt idx="21">
                  <c:v>12.078977424410393</c:v>
                </c:pt>
                <c:pt idx="22">
                  <c:v>11.753522303715744</c:v>
                </c:pt>
                <c:pt idx="23">
                  <c:v>10.3690684921366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4872"/>
        <c:axId val="561949776"/>
      </c:scatterChart>
      <c:valAx>
        <c:axId val="561954872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9776"/>
        <c:crosses val="autoZero"/>
        <c:crossBetween val="midCat"/>
      </c:valAx>
      <c:valAx>
        <c:axId val="561949776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4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8792"/>
        <c:axId val="561950560"/>
      </c:scatterChart>
      <c:valAx>
        <c:axId val="561958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0560"/>
        <c:crosses val="autoZero"/>
        <c:crossBetween val="midCat"/>
      </c:valAx>
      <c:valAx>
        <c:axId val="56195056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87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5264"/>
        <c:axId val="561950952"/>
      </c:scatterChart>
      <c:valAx>
        <c:axId val="561955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0952"/>
        <c:crosses val="autoZero"/>
        <c:crossBetween val="midCat"/>
      </c:valAx>
      <c:valAx>
        <c:axId val="5619509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5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4280"/>
        <c:axId val="561961928"/>
      </c:scatterChart>
      <c:valAx>
        <c:axId val="561964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1928"/>
        <c:crosses val="autoZero"/>
        <c:crossBetween val="midCat"/>
      </c:valAx>
      <c:valAx>
        <c:axId val="5619619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4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67024"/>
        <c:axId val="561965456"/>
      </c:lineChart>
      <c:catAx>
        <c:axId val="5619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5456"/>
        <c:crosses val="autoZero"/>
        <c:auto val="1"/>
        <c:lblAlgn val="ctr"/>
        <c:lblOffset val="100"/>
        <c:noMultiLvlLbl val="0"/>
      </c:catAx>
      <c:valAx>
        <c:axId val="561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3104"/>
        <c:axId val="561968592"/>
      </c:scatterChart>
      <c:valAx>
        <c:axId val="561963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8592"/>
        <c:crosses val="autoZero"/>
        <c:crossBetween val="midCat"/>
      </c:valAx>
      <c:valAx>
        <c:axId val="56196859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63496"/>
        <c:axId val="561968200"/>
      </c:scatterChart>
      <c:valAx>
        <c:axId val="5619634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8200"/>
        <c:crosses val="autoZero"/>
        <c:crossBetween val="midCat"/>
        <c:majorUnit val="0.1"/>
      </c:valAx>
      <c:valAx>
        <c:axId val="56196820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6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0168"/>
        <c:axId val="561959968"/>
      </c:scatterChart>
      <c:valAx>
        <c:axId val="5619501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9968"/>
        <c:crosses val="autoZero"/>
        <c:crossBetween val="midCat"/>
        <c:majorUnit val="0.1"/>
      </c:valAx>
      <c:valAx>
        <c:axId val="56195996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3696"/>
        <c:axId val="561948992"/>
      </c:scatterChart>
      <c:valAx>
        <c:axId val="561953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8992"/>
        <c:crosses val="autoZero"/>
        <c:crossBetween val="midCat"/>
        <c:majorUnit val="10"/>
      </c:valAx>
      <c:valAx>
        <c:axId val="56194899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1344"/>
        <c:axId val="561956440"/>
      </c:scatterChart>
      <c:valAx>
        <c:axId val="5619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6440"/>
        <c:crosses val="autoZero"/>
        <c:crossBetween val="midCat"/>
      </c:valAx>
      <c:valAx>
        <c:axId val="5619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2520"/>
        <c:axId val="561949384"/>
      </c:scatterChart>
      <c:valAx>
        <c:axId val="56195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9384"/>
        <c:crosses val="autoZero"/>
        <c:crossBetween val="midCat"/>
      </c:valAx>
      <c:valAx>
        <c:axId val="561949384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8400"/>
        <c:axId val="561955656"/>
      </c:scatterChart>
      <c:valAx>
        <c:axId val="56195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5656"/>
        <c:crosses val="autoZero"/>
        <c:crossBetween val="midCat"/>
      </c:valAx>
      <c:valAx>
        <c:axId val="561955656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4480"/>
        <c:axId val="561956048"/>
      </c:scatterChart>
      <c:valAx>
        <c:axId val="561954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6048"/>
        <c:crosses val="autoZero"/>
        <c:crossBetween val="midCat"/>
      </c:valAx>
      <c:valAx>
        <c:axId val="56195604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4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7224"/>
        <c:axId val="561952912"/>
      </c:scatterChart>
      <c:valAx>
        <c:axId val="56195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2912"/>
        <c:crosses val="autoZero"/>
        <c:crossBetween val="midCat"/>
      </c:valAx>
      <c:valAx>
        <c:axId val="56195291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72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53304"/>
        <c:axId val="561957616"/>
      </c:scatterChart>
      <c:valAx>
        <c:axId val="561953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7616"/>
        <c:crosses val="autoZero"/>
        <c:crossBetween val="midCat"/>
      </c:valAx>
      <c:valAx>
        <c:axId val="5619576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53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3</xdr:row>
      <xdr:rowOff>15240</xdr:rowOff>
    </xdr:from>
    <xdr:to>
      <xdr:col>36</xdr:col>
      <xdr:colOff>137787</xdr:colOff>
      <xdr:row>22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4</xdr:row>
      <xdr:rowOff>3810</xdr:rowOff>
    </xdr:from>
    <xdr:to>
      <xdr:col>33</xdr:col>
      <xdr:colOff>125730</xdr:colOff>
      <xdr:row>20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>
        <f ca="1">FORECAST(H$11,OFFSET('[1]BattleBorn Calculator'!$M$2:$M$8,MATCH(H$11,'[1]BattleBorn Calculator'!$L$2:$L$8,1)-1,0,2),OFFSET('[1]BattleBorn Calculator'!$L$2:$L$8,MATCH(H$11,'[1]BattleBorn Calculator'!$L$2:$L$8,1)-1,0,2))</f>
        <v>0.47799999999999998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>
        <f ca="1">FORECAST(H$11,OFFSET('[1]BattleBorn Calculator'!$N$2:$N$8,MATCH(H$11,'[1]BattleBorn Calculator'!$L$2:$L$8,1)-1,0,2),OFFSET('[1]BattleBorn Calculator'!$L$2:$L$8,MATCH(H$11,'[1]BattleBorn Calculator'!$L$2:$L$8,1)-1,0,2))</f>
        <v>-0.46680396129646923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>
        <f ca="1">FORECAST(H$11,OFFSET('[1]BattleBorn Calculator'!$O$2:$O$8,MATCH(H$11,'[1]BattleBorn Calculator'!$L$2:$L$8,1)-1,0,2),OFFSET('[1]BattleBorn Calculator'!$L$2:$L$8,MATCH(H$11,'[1]BattleBorn Calculator'!$L$2:$L$8,1)-1,0,2))</f>
        <v>2.7443989813252396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>
        <f ca="1">IF($F$13&gt;=$H$13, IF($F$13&lt;$H$37, (FORECAST($F$13,OFFSET($G$13:$G$37,MATCH($F$13,$H$13:$H$37,1)-1,0,2),OFFSET($H$13:$H$37,MATCH($F$13,$H$13:$H$37,1)-1,0,2)))*100, 100), 0)</f>
        <v>100</v>
      </c>
      <c r="D7" s="22" t="s">
        <v>54</v>
      </c>
      <c r="G7" s="6" t="s">
        <v>13</v>
      </c>
      <c r="H7" s="14">
        <f ca="1">FORECAST(H$11,OFFSET('[1]BattleBorn Calculator'!$P$2:$P$8,MATCH(H$11,'[1]BattleBorn Calculator'!$L$2:$L$8,1)-1,0,2),OFFSET('[1]BattleBorn Calculator'!$L$2:$L$8,MATCH(H$11,'[1]BattleBorn Calculator'!$L$2:$L$8,1)-1,0,2))</f>
        <v>-1.0701617141417072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>
        <f ca="1">FORECAST(H$11,OFFSET('[1]BattleBorn Calculator'!$Q$2:$Q$8,MATCH(H$11,'[1]BattleBorn Calculator'!$L$2:$L$8,1)-1,0,2),OFFSET('[1]BattleBorn Calculator'!$L$2:$L$8,MATCH(H$11,'[1]BattleBorn Calculator'!$L$2:$L$8,1)-1,0,2))</f>
        <v>0.4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>
        <f ca="1">FORECAST(H$11,OFFSET('[1]BattleBorn Calculator'!$R$2:$R$8,MATCH(H$11,'[1]BattleBorn Calculator'!$L$2:$L$8,1)-1,0,2),OFFSET('[1]BattleBorn Calculator'!$L$2:$L$8,MATCH(H$11,'[1]BattleBorn Calculator'!$L$2:$L$8,1)-1,0,2))</f>
        <v>1.734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>
        <f t="shared" ref="H13:H37" ca="1" si="0">H$10*(H$5+H$4*(-LN($G13))^H$3+H$7*$G13+H$9*EXP(H$8*($G13-1)))</f>
        <v>10.921270435538872</v>
      </c>
    </row>
    <row r="14" spans="1:18" x14ac:dyDescent="0.3">
      <c r="G14">
        <v>0.01</v>
      </c>
      <c r="H14" s="9">
        <f t="shared" ca="1" si="0"/>
        <v>11.728172043973755</v>
      </c>
    </row>
    <row r="15" spans="1:18" x14ac:dyDescent="0.3">
      <c r="G15">
        <v>2.5000000000000001E-2</v>
      </c>
      <c r="H15" s="9">
        <f t="shared" ca="1" si="0"/>
        <v>12.081908665018233</v>
      </c>
    </row>
    <row r="16" spans="1:18" x14ac:dyDescent="0.3">
      <c r="G16">
        <v>0.05</v>
      </c>
      <c r="H16" s="9">
        <f t="shared" ca="1" si="0"/>
        <v>12.352090785033269</v>
      </c>
    </row>
    <row r="17" spans="7:8" x14ac:dyDescent="0.3">
      <c r="G17">
        <v>0.1</v>
      </c>
      <c r="H17" s="9">
        <f t="shared" ca="1" si="0"/>
        <v>12.606764784163836</v>
      </c>
    </row>
    <row r="18" spans="7:8" x14ac:dyDescent="0.3">
      <c r="G18">
        <v>0.15</v>
      </c>
      <c r="H18" s="9">
        <f t="shared" ca="1" si="0"/>
        <v>12.736486235725325</v>
      </c>
    </row>
    <row r="19" spans="7:8" x14ac:dyDescent="0.3">
      <c r="G19">
        <v>0.2</v>
      </c>
      <c r="H19" s="9">
        <f t="shared" ca="1" si="0"/>
        <v>12.813889478393094</v>
      </c>
    </row>
    <row r="20" spans="7:8" x14ac:dyDescent="0.3">
      <c r="G20">
        <v>0.25</v>
      </c>
      <c r="H20" s="9">
        <f t="shared" ca="1" si="0"/>
        <v>12.863012278596582</v>
      </c>
    </row>
    <row r="21" spans="7:8" x14ac:dyDescent="0.3">
      <c r="G21">
        <v>0.3</v>
      </c>
      <c r="H21" s="9">
        <f t="shared" ca="1" si="0"/>
        <v>12.895052212940437</v>
      </c>
    </row>
    <row r="22" spans="7:8" x14ac:dyDescent="0.3">
      <c r="G22">
        <v>0.35</v>
      </c>
      <c r="H22" s="9">
        <f t="shared" ca="1" si="0"/>
        <v>12.91626384664742</v>
      </c>
    </row>
    <row r="23" spans="7:8" x14ac:dyDescent="0.3">
      <c r="G23">
        <v>0.4</v>
      </c>
      <c r="H23" s="9">
        <f t="shared" ca="1" si="0"/>
        <v>12.930590695534356</v>
      </c>
    </row>
    <row r="24" spans="7:8" x14ac:dyDescent="0.3">
      <c r="G24">
        <v>0.45</v>
      </c>
      <c r="H24" s="9">
        <f t="shared" ca="1" si="0"/>
        <v>12.940764907262137</v>
      </c>
    </row>
    <row r="25" spans="7:8" x14ac:dyDescent="0.3">
      <c r="G25">
        <v>0.5</v>
      </c>
      <c r="H25" s="9">
        <f t="shared" ca="1" si="0"/>
        <v>12.948844313877634</v>
      </c>
    </row>
    <row r="26" spans="7:8" x14ac:dyDescent="0.3">
      <c r="G26">
        <v>0.55000000000000004</v>
      </c>
      <c r="H26" s="9">
        <f t="shared" ca="1" si="0"/>
        <v>12.95651215214469</v>
      </c>
    </row>
    <row r="27" spans="7:8" x14ac:dyDescent="0.3">
      <c r="G27">
        <v>0.6</v>
      </c>
      <c r="H27" s="9">
        <f t="shared" ca="1" si="0"/>
        <v>12.965271152584418</v>
      </c>
    </row>
    <row r="28" spans="7:8" x14ac:dyDescent="0.3">
      <c r="G28">
        <v>0.65</v>
      </c>
      <c r="H28" s="9">
        <f t="shared" ca="1" si="0"/>
        <v>12.976597293978275</v>
      </c>
    </row>
    <row r="29" spans="7:8" x14ac:dyDescent="0.3">
      <c r="G29">
        <v>0.7</v>
      </c>
      <c r="H29" s="9">
        <f t="shared" ca="1" si="0"/>
        <v>12.992098621151571</v>
      </c>
    </row>
    <row r="30" spans="7:8" x14ac:dyDescent="0.3">
      <c r="G30">
        <v>0.75</v>
      </c>
      <c r="H30" s="9">
        <f t="shared" ca="1" si="0"/>
        <v>13.013732613395415</v>
      </c>
    </row>
    <row r="31" spans="7:8" x14ac:dyDescent="0.3">
      <c r="G31">
        <v>0.8</v>
      </c>
      <c r="H31" s="9">
        <f t="shared" ca="1" si="0"/>
        <v>13.044185034090258</v>
      </c>
    </row>
    <row r="32" spans="7:8" x14ac:dyDescent="0.3">
      <c r="G32">
        <v>0.85</v>
      </c>
      <c r="H32" s="9">
        <f t="shared" ca="1" si="0"/>
        <v>13.087683328816944</v>
      </c>
    </row>
    <row r="33" spans="7:8" x14ac:dyDescent="0.3">
      <c r="G33">
        <v>0.9</v>
      </c>
      <c r="H33" s="9">
        <f t="shared" ca="1" si="0"/>
        <v>13.152203115203825</v>
      </c>
    </row>
    <row r="34" spans="7:8" x14ac:dyDescent="0.3">
      <c r="G34">
        <v>0.95</v>
      </c>
      <c r="H34" s="9">
        <f t="shared" ca="1" si="0"/>
        <v>13.258195822975788</v>
      </c>
    </row>
    <row r="35" spans="7:8" x14ac:dyDescent="0.3">
      <c r="G35">
        <v>0.98</v>
      </c>
      <c r="H35" s="9">
        <f t="shared" ca="1" si="0"/>
        <v>13.374107345942264</v>
      </c>
    </row>
    <row r="36" spans="7:8" x14ac:dyDescent="0.3">
      <c r="G36">
        <v>0.99</v>
      </c>
      <c r="H36" s="9">
        <f t="shared" ca="1" si="0"/>
        <v>13.440939892263243</v>
      </c>
    </row>
    <row r="37" spans="7:8" x14ac:dyDescent="0.3">
      <c r="G37">
        <v>1</v>
      </c>
      <c r="H37" s="9">
        <f t="shared" ca="1" si="0"/>
        <v>13.632949068734129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7" sqref="L7"/>
    </sheetView>
  </sheetViews>
  <sheetFormatPr defaultRowHeight="14.4" x14ac:dyDescent="0.3"/>
  <cols>
    <col min="1" max="1" width="6" bestFit="1" customWidth="1"/>
    <col min="2" max="2" width="9.109375" bestFit="1" customWidth="1"/>
    <col min="3" max="10" width="6.21875" bestFit="1" customWidth="1"/>
  </cols>
  <sheetData>
    <row r="1" spans="1:11" x14ac:dyDescent="0.3">
      <c r="B1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</row>
    <row r="2" spans="1:11" x14ac:dyDescent="0.3">
      <c r="B2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</row>
    <row r="3" spans="1:11" x14ac:dyDescent="0.3">
      <c r="B3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</row>
    <row r="4" spans="1:11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</row>
    <row r="5" spans="1:11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</row>
    <row r="6" spans="1:11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</row>
    <row r="7" spans="1:11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</row>
    <row r="8" spans="1:11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</row>
    <row r="9" spans="1:11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</row>
    <row r="10" spans="1:11" x14ac:dyDescent="0.3">
      <c r="A10">
        <v>1</v>
      </c>
      <c r="B10">
        <f t="shared" ref="B10:B33" si="0">A10*100</f>
        <v>100</v>
      </c>
      <c r="C10" s="9">
        <f t="shared" ref="C10:J19" ca="1" si="1">C$7*(C$3+C$2*(-LN($A10))^C$1+C$4*$A10+C$6*EXP(C$5*($A10-1)))</f>
        <v>13.24762137500892</v>
      </c>
      <c r="D10" s="9">
        <f t="shared" ca="1" si="1"/>
        <v>13.953284269215393</v>
      </c>
      <c r="E10" s="9">
        <f t="shared" ca="1" si="1"/>
        <v>14.070119209456456</v>
      </c>
      <c r="F10" s="9">
        <f t="shared" ca="1" si="1"/>
        <v>13.860698054524246</v>
      </c>
      <c r="G10" s="9">
        <f t="shared" ca="1" si="1"/>
        <v>13.651276899592036</v>
      </c>
      <c r="H10" s="9">
        <f t="shared" ca="1" si="1"/>
        <v>13.656514787100036</v>
      </c>
      <c r="I10" s="9">
        <f t="shared" ca="1" si="1"/>
        <v>13.661752674608035</v>
      </c>
      <c r="J10" s="9">
        <f t="shared" ca="1" si="1"/>
        <v>13.682932762832495</v>
      </c>
    </row>
    <row r="11" spans="1:11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</row>
    <row r="12" spans="1:11" x14ac:dyDescent="0.3">
      <c r="A12">
        <v>0.98</v>
      </c>
      <c r="B12">
        <f t="shared" si="0"/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</row>
    <row r="13" spans="1:11" x14ac:dyDescent="0.3">
      <c r="A13">
        <v>0.95</v>
      </c>
      <c r="B13">
        <f t="shared" si="0"/>
        <v>95</v>
      </c>
      <c r="C13" s="9">
        <f t="shared" ca="1" si="1"/>
        <v>12.358733953297349</v>
      </c>
      <c r="D13" s="9">
        <f t="shared" ca="1" si="1"/>
        <v>13.064396847503822</v>
      </c>
      <c r="E13" s="9">
        <f t="shared" ca="1" si="1"/>
        <v>13.181231787744885</v>
      </c>
      <c r="F13" s="9">
        <f t="shared" ca="1" si="1"/>
        <v>13.178059751180225</v>
      </c>
      <c r="G13" s="9">
        <f t="shared" ca="1" si="1"/>
        <v>13.174887714615567</v>
      </c>
      <c r="H13" s="9">
        <f t="shared" ca="1" si="1"/>
        <v>13.194650230479425</v>
      </c>
      <c r="I13" s="9">
        <f t="shared" ca="1" si="1"/>
        <v>13.214412746343282</v>
      </c>
      <c r="J13" s="9">
        <f t="shared" ca="1" si="1"/>
        <v>13.237128055138299</v>
      </c>
    </row>
    <row r="14" spans="1:11" x14ac:dyDescent="0.3">
      <c r="A14">
        <v>0.9</v>
      </c>
      <c r="B14">
        <f t="shared" si="0"/>
        <v>90</v>
      </c>
      <c r="C14" s="9">
        <f t="shared" ca="1" si="1"/>
        <v>12.124128154813484</v>
      </c>
      <c r="D14" s="9">
        <f t="shared" ca="1" si="1"/>
        <v>12.829791049019956</v>
      </c>
      <c r="E14" s="9">
        <f t="shared" ca="1" si="1"/>
        <v>12.946625989261019</v>
      </c>
      <c r="F14" s="9">
        <f t="shared" ca="1" si="1"/>
        <v>12.9886162508921</v>
      </c>
      <c r="G14" s="9">
        <f t="shared" ca="1" si="1"/>
        <v>13.030606512523184</v>
      </c>
      <c r="H14" s="9">
        <f t="shared" ca="1" si="1"/>
        <v>13.057867278672635</v>
      </c>
      <c r="I14" s="9">
        <f t="shared" ca="1" si="1"/>
        <v>13.085128044822085</v>
      </c>
      <c r="J14" s="9">
        <f t="shared" ca="1" si="1"/>
        <v>13.110463351373188</v>
      </c>
    </row>
    <row r="15" spans="1:11" x14ac:dyDescent="0.3">
      <c r="A15">
        <v>0.85</v>
      </c>
      <c r="B15">
        <f t="shared" si="0"/>
        <v>85</v>
      </c>
      <c r="C15" s="9">
        <f t="shared" ca="1" si="1"/>
        <v>11.987230977513462</v>
      </c>
      <c r="D15" s="9">
        <f t="shared" ca="1" si="1"/>
        <v>12.692893871719935</v>
      </c>
      <c r="E15" s="9">
        <f t="shared" ca="1" si="1"/>
        <v>12.809728811960998</v>
      </c>
      <c r="F15" s="9">
        <f t="shared" ca="1" si="1"/>
        <v>12.873383746346533</v>
      </c>
      <c r="G15" s="9">
        <f t="shared" ca="1" si="1"/>
        <v>12.937038680732067</v>
      </c>
      <c r="H15" s="9">
        <f t="shared" ca="1" si="1"/>
        <v>12.970772764153176</v>
      </c>
      <c r="I15" s="9">
        <f t="shared" ca="1" si="1"/>
        <v>13.004506847574282</v>
      </c>
      <c r="J15" s="9">
        <f t="shared" ca="1" si="1"/>
        <v>13.032620387595387</v>
      </c>
    </row>
    <row r="16" spans="1:11" x14ac:dyDescent="0.3">
      <c r="A16">
        <v>0.8</v>
      </c>
      <c r="B16">
        <f t="shared" si="0"/>
        <v>80</v>
      </c>
      <c r="C16" s="9">
        <f t="shared" ca="1" si="1"/>
        <v>11.898031230846632</v>
      </c>
      <c r="D16" s="9">
        <f t="shared" ca="1" si="1"/>
        <v>12.603694125053105</v>
      </c>
      <c r="E16" s="9">
        <f t="shared" ca="1" si="1"/>
        <v>12.720529065294167</v>
      </c>
      <c r="F16" s="9">
        <f t="shared" ca="1" si="1"/>
        <v>12.794702350355386</v>
      </c>
      <c r="G16" s="9">
        <f t="shared" ca="1" si="1"/>
        <v>12.868875635416604</v>
      </c>
      <c r="H16" s="9">
        <f t="shared" ca="1" si="1"/>
        <v>12.90859684938761</v>
      </c>
      <c r="I16" s="9">
        <f t="shared" ca="1" si="1"/>
        <v>12.948318063358609</v>
      </c>
      <c r="J16" s="9">
        <f t="shared" ca="1" si="1"/>
        <v>12.979284897465355</v>
      </c>
    </row>
    <row r="17" spans="1:10" x14ac:dyDescent="0.3">
      <c r="A17">
        <v>0.75</v>
      </c>
      <c r="B17">
        <f t="shared" si="0"/>
        <v>75</v>
      </c>
      <c r="C17" s="9">
        <f t="shared" ca="1" si="1"/>
        <v>11.837070772416274</v>
      </c>
      <c r="D17" s="9">
        <f t="shared" ca="1" si="1"/>
        <v>12.542733666622746</v>
      </c>
      <c r="E17" s="9">
        <f t="shared" ca="1" si="1"/>
        <v>12.659568606863809</v>
      </c>
      <c r="F17" s="9">
        <f t="shared" ca="1" si="1"/>
        <v>12.737911799219862</v>
      </c>
      <c r="G17" s="9">
        <f t="shared" ca="1" si="1"/>
        <v>12.816254991575917</v>
      </c>
      <c r="H17" s="9">
        <f t="shared" ca="1" si="1"/>
        <v>12.861686426022462</v>
      </c>
      <c r="I17" s="9">
        <f t="shared" ca="1" si="1"/>
        <v>12.907117860469</v>
      </c>
      <c r="J17" s="9">
        <f t="shared" ca="1" si="1"/>
        <v>12.940980739809717</v>
      </c>
    </row>
    <row r="18" spans="1:10" x14ac:dyDescent="0.3">
      <c r="A18">
        <v>0.7</v>
      </c>
      <c r="B18">
        <f t="shared" si="0"/>
        <v>70</v>
      </c>
      <c r="C18" s="9">
        <f t="shared" ca="1" si="1"/>
        <v>11.794069638800476</v>
      </c>
      <c r="D18" s="9">
        <f t="shared" ca="1" si="1"/>
        <v>12.499732533006949</v>
      </c>
      <c r="E18" s="9">
        <f t="shared" ca="1" si="1"/>
        <v>12.616567473248011</v>
      </c>
      <c r="F18" s="9">
        <f t="shared" ca="1" si="1"/>
        <v>12.695261124404134</v>
      </c>
      <c r="G18" s="9">
        <f t="shared" ca="1" si="1"/>
        <v>12.773954775560256</v>
      </c>
      <c r="H18" s="9">
        <f t="shared" ca="1" si="1"/>
        <v>12.824929831569309</v>
      </c>
      <c r="I18" s="9">
        <f t="shared" ca="1" si="1"/>
        <v>12.875904887578358</v>
      </c>
      <c r="J18" s="9">
        <f t="shared" ca="1" si="1"/>
        <v>12.912689532758767</v>
      </c>
    </row>
    <row r="19" spans="1:10" x14ac:dyDescent="0.3">
      <c r="A19">
        <v>0.65</v>
      </c>
      <c r="B19">
        <f t="shared" si="0"/>
        <v>65</v>
      </c>
      <c r="C19" s="9">
        <f t="shared" ca="1" si="1"/>
        <v>11.76252215158212</v>
      </c>
      <c r="D19" s="9">
        <f t="shared" ca="1" si="1"/>
        <v>12.468185045788593</v>
      </c>
      <c r="E19" s="9">
        <f t="shared" ca="1" si="1"/>
        <v>12.585019986029655</v>
      </c>
      <c r="F19" s="9">
        <f t="shared" ca="1" si="1"/>
        <v>12.661840767625982</v>
      </c>
      <c r="G19" s="9">
        <f t="shared" ca="1" si="1"/>
        <v>12.738661549222307</v>
      </c>
      <c r="H19" s="9">
        <f t="shared" ca="1" si="1"/>
        <v>12.795083248371835</v>
      </c>
      <c r="I19" s="9">
        <f t="shared" ca="1" si="1"/>
        <v>12.851504947521359</v>
      </c>
      <c r="J19" s="9">
        <f t="shared" ca="1" si="1"/>
        <v>12.891226330690504</v>
      </c>
    </row>
    <row r="20" spans="1:10" x14ac:dyDescent="0.3">
      <c r="A20">
        <v>0.6</v>
      </c>
      <c r="B20">
        <f t="shared" si="0"/>
        <v>60</v>
      </c>
      <c r="C20" s="9">
        <f t="shared" ref="C20:J33" ca="1" si="2">C$7*(C$3+C$2*(-LN($A20))^C$1+C$4*$A20+C$6*EXP(C$5*($A20-1)))</f>
        <v>11.737704849502093</v>
      </c>
      <c r="D20" s="9">
        <f t="shared" ca="1" si="2"/>
        <v>12.443367743708565</v>
      </c>
      <c r="E20" s="9">
        <f t="shared" ca="1" si="2"/>
        <v>12.560202683949628</v>
      </c>
      <c r="F20" s="9">
        <f t="shared" ca="1" si="2"/>
        <v>12.634083010481703</v>
      </c>
      <c r="G20" s="9">
        <f t="shared" ca="1" si="2"/>
        <v>12.707963337013783</v>
      </c>
      <c r="H20" s="9">
        <f t="shared" ca="1" si="2"/>
        <v>12.769785112741921</v>
      </c>
      <c r="I20" s="9">
        <f t="shared" ca="1" si="2"/>
        <v>12.831606888470059</v>
      </c>
      <c r="J20" s="9">
        <f t="shared" ca="1" si="2"/>
        <v>12.874272198871594</v>
      </c>
    </row>
    <row r="21" spans="1:10" x14ac:dyDescent="0.3">
      <c r="A21">
        <v>0.55000000000000004</v>
      </c>
      <c r="B21">
        <f t="shared" si="0"/>
        <v>55.000000000000007</v>
      </c>
      <c r="C21" s="9">
        <f t="shared" ca="1" si="2"/>
        <v>11.71574867453146</v>
      </c>
      <c r="D21" s="9">
        <f t="shared" ca="1" si="2"/>
        <v>12.421411568737932</v>
      </c>
      <c r="E21" s="9">
        <f t="shared" ca="1" si="2"/>
        <v>12.538246508978995</v>
      </c>
      <c r="F21" s="9">
        <f t="shared" ca="1" si="2"/>
        <v>12.609063540745598</v>
      </c>
      <c r="G21" s="9">
        <f t="shared" ca="1" si="2"/>
        <v>12.679880572512205</v>
      </c>
      <c r="H21" s="9">
        <f t="shared" ca="1" si="2"/>
        <v>12.747097066725839</v>
      </c>
      <c r="I21" s="9">
        <f t="shared" ca="1" si="2"/>
        <v>12.814313560939469</v>
      </c>
      <c r="J21" s="9">
        <f t="shared" ca="1" si="2"/>
        <v>12.859923625790071</v>
      </c>
    </row>
    <row r="22" spans="1:10" x14ac:dyDescent="0.3">
      <c r="A22">
        <v>0.5</v>
      </c>
      <c r="B22">
        <f t="shared" si="0"/>
        <v>50</v>
      </c>
      <c r="C22" s="9">
        <f t="shared" ca="1" si="2"/>
        <v>11.693106641659901</v>
      </c>
      <c r="D22" s="9">
        <f t="shared" ca="1" si="2"/>
        <v>12.398769535866373</v>
      </c>
      <c r="E22" s="9">
        <f t="shared" ca="1" si="2"/>
        <v>12.515604476107436</v>
      </c>
      <c r="F22" s="9">
        <f t="shared" ca="1" si="2"/>
        <v>12.584100726356212</v>
      </c>
      <c r="G22" s="9">
        <f t="shared" ca="1" si="2"/>
        <v>12.65259697660499</v>
      </c>
      <c r="H22" s="9">
        <f t="shared" ca="1" si="2"/>
        <v>12.725240576676306</v>
      </c>
      <c r="I22" s="9">
        <f t="shared" ca="1" si="2"/>
        <v>12.797884176747624</v>
      </c>
      <c r="J22" s="9">
        <f t="shared" ca="1" si="2"/>
        <v>12.846433995877636</v>
      </c>
    </row>
    <row r="23" spans="1:10" x14ac:dyDescent="0.3">
      <c r="A23">
        <v>0.45</v>
      </c>
      <c r="B23">
        <f t="shared" si="0"/>
        <v>45</v>
      </c>
      <c r="C23" s="9">
        <f t="shared" ca="1" si="2"/>
        <v>11.666164904745523</v>
      </c>
      <c r="D23" s="9">
        <f t="shared" ca="1" si="2"/>
        <v>12.371827798951996</v>
      </c>
      <c r="E23" s="9">
        <f t="shared" ca="1" si="2"/>
        <v>12.488662739193058</v>
      </c>
      <c r="F23" s="9">
        <f t="shared" ca="1" si="2"/>
        <v>12.556462833500611</v>
      </c>
      <c r="G23" s="9">
        <f t="shared" ca="1" si="2"/>
        <v>12.624262927808163</v>
      </c>
      <c r="H23" s="9">
        <f t="shared" ca="1" si="2"/>
        <v>12.702404497595005</v>
      </c>
      <c r="I23" s="9">
        <f t="shared" ca="1" si="2"/>
        <v>12.780546067381842</v>
      </c>
      <c r="J23" s="9">
        <f t="shared" ca="1" si="2"/>
        <v>12.832024700375662</v>
      </c>
    </row>
    <row r="24" spans="1:10" x14ac:dyDescent="0.3">
      <c r="A24">
        <v>0.4</v>
      </c>
      <c r="B24">
        <f t="shared" si="0"/>
        <v>40</v>
      </c>
      <c r="C24" s="9">
        <f t="shared" ca="1" si="2"/>
        <v>11.630866222328329</v>
      </c>
      <c r="D24" s="9">
        <f t="shared" ca="1" si="2"/>
        <v>12.336529116534802</v>
      </c>
      <c r="E24" s="9">
        <f t="shared" ca="1" si="2"/>
        <v>12.453364056775865</v>
      </c>
      <c r="F24" s="9">
        <f t="shared" ca="1" si="2"/>
        <v>12.52308457908947</v>
      </c>
      <c r="G24" s="9">
        <f t="shared" ca="1" si="2"/>
        <v>12.592805101403084</v>
      </c>
      <c r="H24" s="9">
        <f t="shared" ca="1" si="2"/>
        <v>12.676558772577089</v>
      </c>
      <c r="I24" s="9">
        <f t="shared" ca="1" si="2"/>
        <v>12.760312443751094</v>
      </c>
      <c r="J24" s="9">
        <f t="shared" ca="1" si="2"/>
        <v>12.814702270231296</v>
      </c>
    </row>
    <row r="25" spans="1:10" x14ac:dyDescent="0.3">
      <c r="A25">
        <v>0.35</v>
      </c>
      <c r="B25">
        <f t="shared" si="0"/>
        <v>35</v>
      </c>
      <c r="C25" s="9">
        <f t="shared" ca="1" si="2"/>
        <v>11.582234639435786</v>
      </c>
      <c r="D25" s="9">
        <f t="shared" ca="1" si="2"/>
        <v>12.287897533642258</v>
      </c>
      <c r="E25" s="9">
        <f t="shared" ca="1" si="2"/>
        <v>12.404732473883321</v>
      </c>
      <c r="F25" s="9">
        <f t="shared" ca="1" si="2"/>
        <v>12.480209321855689</v>
      </c>
      <c r="G25" s="9">
        <f t="shared" ca="1" si="2"/>
        <v>12.555686169828061</v>
      </c>
      <c r="H25" s="9">
        <f t="shared" ca="1" si="2"/>
        <v>12.645219258791148</v>
      </c>
      <c r="I25" s="9">
        <f t="shared" ca="1" si="2"/>
        <v>12.734752347754231</v>
      </c>
      <c r="J25" s="9">
        <f t="shared" ca="1" si="2"/>
        <v>12.792027536344571</v>
      </c>
    </row>
    <row r="26" spans="1:10" x14ac:dyDescent="0.3">
      <c r="A26">
        <v>0.3</v>
      </c>
      <c r="B26">
        <f t="shared" si="0"/>
        <v>30</v>
      </c>
      <c r="C26" s="9">
        <f t="shared" ca="1" si="2"/>
        <v>11.51364146684325</v>
      </c>
      <c r="D26" s="9">
        <f t="shared" ca="1" si="2"/>
        <v>12.219304361049723</v>
      </c>
      <c r="E26" s="9">
        <f t="shared" ca="1" si="2"/>
        <v>12.336139301290785</v>
      </c>
      <c r="F26" s="9">
        <f t="shared" ca="1" si="2"/>
        <v>12.422836510474729</v>
      </c>
      <c r="G26" s="9">
        <f t="shared" ca="1" si="2"/>
        <v>12.509533719658675</v>
      </c>
      <c r="H26" s="9">
        <f t="shared" ca="1" si="2"/>
        <v>12.605084559873147</v>
      </c>
      <c r="I26" s="9">
        <f t="shared" ca="1" si="2"/>
        <v>12.700635400087616</v>
      </c>
      <c r="J26" s="9">
        <f t="shared" ca="1" si="2"/>
        <v>12.760759155343859</v>
      </c>
    </row>
    <row r="27" spans="1:10" x14ac:dyDescent="0.3">
      <c r="A27">
        <v>0.25</v>
      </c>
      <c r="B27">
        <f t="shared" si="0"/>
        <v>25</v>
      </c>
      <c r="C27" s="9">
        <f t="shared" ca="1" si="2"/>
        <v>11.415490008533659</v>
      </c>
      <c r="D27" s="9">
        <f t="shared" ca="1" si="2"/>
        <v>12.121152902740132</v>
      </c>
      <c r="E27" s="9">
        <f t="shared" ca="1" si="2"/>
        <v>12.237987842981195</v>
      </c>
      <c r="F27" s="9">
        <f t="shared" ca="1" si="2"/>
        <v>12.343731583861121</v>
      </c>
      <c r="G27" s="9">
        <f t="shared" ca="1" si="2"/>
        <v>12.449475324741048</v>
      </c>
      <c r="H27" s="9">
        <f t="shared" ca="1" si="2"/>
        <v>12.551385282636552</v>
      </c>
      <c r="I27" s="9">
        <f t="shared" ca="1" si="2"/>
        <v>12.65329524053206</v>
      </c>
      <c r="J27" s="9">
        <f t="shared" ca="1" si="2"/>
        <v>12.716214860121497</v>
      </c>
    </row>
    <row r="28" spans="1:10" x14ac:dyDescent="0.3">
      <c r="A28">
        <v>0.2</v>
      </c>
      <c r="B28">
        <f t="shared" si="0"/>
        <v>20</v>
      </c>
      <c r="C28" s="9">
        <f t="shared" ca="1" si="2"/>
        <v>11.272522352376139</v>
      </c>
      <c r="D28" s="9">
        <f t="shared" ca="1" si="2"/>
        <v>11.978185246582612</v>
      </c>
      <c r="E28" s="9">
        <f t="shared" ca="1" si="2"/>
        <v>12.095020186823675</v>
      </c>
      <c r="F28" s="9">
        <f t="shared" ca="1" si="2"/>
        <v>12.231398604468136</v>
      </c>
      <c r="G28" s="9">
        <f t="shared" ca="1" si="2"/>
        <v>12.367777022112602</v>
      </c>
      <c r="H28" s="9">
        <f t="shared" ca="1" si="2"/>
        <v>12.476551556101558</v>
      </c>
      <c r="I28" s="9">
        <f t="shared" ca="1" si="2"/>
        <v>12.585326090090511</v>
      </c>
      <c r="J28" s="9">
        <f t="shared" ca="1" si="2"/>
        <v>12.650963538110648</v>
      </c>
    </row>
    <row r="29" spans="1:10" x14ac:dyDescent="0.3">
      <c r="A29">
        <v>0.15</v>
      </c>
      <c r="B29">
        <f t="shared" si="0"/>
        <v>15</v>
      </c>
      <c r="C29" s="9">
        <f t="shared" ca="1" si="2"/>
        <v>11.05737344528508</v>
      </c>
      <c r="D29" s="9">
        <f t="shared" ca="1" si="2"/>
        <v>11.763036339491553</v>
      </c>
      <c r="E29" s="9">
        <f t="shared" ca="1" si="2"/>
        <v>11.879871279732615</v>
      </c>
      <c r="F29" s="9">
        <f t="shared" ca="1" si="2"/>
        <v>12.065227966515709</v>
      </c>
      <c r="G29" s="9">
        <f t="shared" ca="1" si="2"/>
        <v>12.250584653298802</v>
      </c>
      <c r="H29" s="9">
        <f t="shared" ca="1" si="2"/>
        <v>12.367023884800513</v>
      </c>
      <c r="I29" s="9">
        <f t="shared" ca="1" si="2"/>
        <v>12.483463116302222</v>
      </c>
      <c r="J29" s="9">
        <f t="shared" ca="1" si="2"/>
        <v>12.551694864890951</v>
      </c>
    </row>
    <row r="30" spans="1:10" x14ac:dyDescent="0.3">
      <c r="A30">
        <v>0.1</v>
      </c>
      <c r="B30">
        <f t="shared" si="0"/>
        <v>10</v>
      </c>
      <c r="C30" s="9">
        <f t="shared" ca="1" si="2"/>
        <v>10.711230104579677</v>
      </c>
      <c r="D30" s="9">
        <f t="shared" ca="1" si="2"/>
        <v>11.41689299878615</v>
      </c>
      <c r="E30" s="9">
        <f t="shared" ca="1" si="2"/>
        <v>11.533727939027212</v>
      </c>
      <c r="F30" s="9">
        <f t="shared" ca="1" si="2"/>
        <v>11.800937109482325</v>
      </c>
      <c r="G30" s="9">
        <f t="shared" ca="1" si="2"/>
        <v>12.068146279937437</v>
      </c>
      <c r="H30" s="9">
        <f t="shared" ca="1" si="2"/>
        <v>12.193684135450845</v>
      </c>
      <c r="I30" s="9">
        <f t="shared" ca="1" si="2"/>
        <v>12.319221990964248</v>
      </c>
      <c r="J30" s="9">
        <f t="shared" ca="1" si="2"/>
        <v>12.389826661377619</v>
      </c>
    </row>
    <row r="31" spans="1:10" x14ac:dyDescent="0.3">
      <c r="A31">
        <v>0.05</v>
      </c>
      <c r="B31">
        <f t="shared" si="0"/>
        <v>5</v>
      </c>
      <c r="C31" s="9">
        <f t="shared" ca="1" si="2"/>
        <v>10.056259937733959</v>
      </c>
      <c r="D31" s="9">
        <f t="shared" ca="1" si="2"/>
        <v>10.761922831940431</v>
      </c>
      <c r="E31" s="9">
        <f t="shared" ca="1" si="2"/>
        <v>10.878757772181494</v>
      </c>
      <c r="F31" s="9">
        <f t="shared" ca="1" si="2"/>
        <v>11.304649783921581</v>
      </c>
      <c r="G31" s="9">
        <f t="shared" ca="1" si="2"/>
        <v>11.73054179566167</v>
      </c>
      <c r="H31" s="9">
        <f t="shared" ca="1" si="2"/>
        <v>11.868529506152075</v>
      </c>
      <c r="I31" s="9">
        <f t="shared" ca="1" si="2"/>
        <v>12.006517216642482</v>
      </c>
      <c r="J31" s="9">
        <f t="shared" ca="1" si="2"/>
        <v>12.078977424410393</v>
      </c>
    </row>
    <row r="32" spans="1:10" x14ac:dyDescent="0.3">
      <c r="A32">
        <v>2.5000000000000001E-2</v>
      </c>
      <c r="B32">
        <f t="shared" si="0"/>
        <v>2.5</v>
      </c>
      <c r="C32" s="9">
        <f t="shared" ca="1" si="2"/>
        <v>9.3778977969759758</v>
      </c>
      <c r="D32" s="9">
        <f t="shared" ca="1" si="2"/>
        <v>10.083560691182448</v>
      </c>
      <c r="E32" s="9">
        <f t="shared" ca="1" si="2"/>
        <v>10.200395631423511</v>
      </c>
      <c r="F32" s="9">
        <f t="shared" ca="1" si="2"/>
        <v>10.79255350060069</v>
      </c>
      <c r="G32" s="9">
        <f t="shared" ca="1" si="2"/>
        <v>11.384711369777872</v>
      </c>
      <c r="H32" s="9">
        <f t="shared" ca="1" si="2"/>
        <v>11.532715528104703</v>
      </c>
      <c r="I32" s="9">
        <f t="shared" ca="1" si="2"/>
        <v>11.680719686431534</v>
      </c>
      <c r="J32" s="9">
        <f t="shared" ca="1" si="2"/>
        <v>11.753522303715744</v>
      </c>
    </row>
    <row r="33" spans="1:10" x14ac:dyDescent="0.3">
      <c r="A33">
        <v>1E-3</v>
      </c>
      <c r="B33">
        <f t="shared" si="0"/>
        <v>0.1</v>
      </c>
      <c r="C33" s="9">
        <f t="shared" ca="1" si="2"/>
        <v>6.5187419397108437</v>
      </c>
      <c r="D33" s="9">
        <f t="shared" ca="1" si="2"/>
        <v>7.2244048339173172</v>
      </c>
      <c r="E33" s="9">
        <f t="shared" ca="1" si="2"/>
        <v>7.3412397741583799</v>
      </c>
      <c r="F33" s="9">
        <f t="shared" ca="1" si="2"/>
        <v>8.6389920281566575</v>
      </c>
      <c r="G33" s="9">
        <f t="shared" ca="1" si="2"/>
        <v>9.9367442821549403</v>
      </c>
      <c r="H33" s="9">
        <f t="shared" ca="1" si="2"/>
        <v>10.118179065189912</v>
      </c>
      <c r="I33" s="9">
        <f t="shared" ca="1" si="2"/>
        <v>10.299613848224883</v>
      </c>
      <c r="J33" s="9">
        <f t="shared" ca="1" si="2"/>
        <v>10.3690684921366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B1" workbookViewId="0">
      <selection activeCell="J12" sqref="J12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M16" sqref="M16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BattleBorn Calculator</vt:lpstr>
      <vt:lpstr>Cheat Sheet</vt:lpstr>
      <vt:lpstr>Cap Curves</vt:lpstr>
      <vt:lpstr>Model Build</vt:lpstr>
      <vt:lpstr>Cheat Sheet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2021-08-23T08:50:31Z</dcterms:modified>
</cp:coreProperties>
</file>