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Reduction\"/>
    </mc:Choice>
  </mc:AlternateContent>
  <bookViews>
    <workbookView xWindow="0" yWindow="0" windowWidth="24000" windowHeight="10512" activeTab="4"/>
  </bookViews>
  <sheets>
    <sheet name="Duct ST HS" sheetId="2" r:id="rId1"/>
    <sheet name="Duct LT HS" sheetId="3" r:id="rId2"/>
    <sheet name="Room Response" sheetId="4" r:id="rId3"/>
    <sheet name="Potential" sheetId="5" r:id="rId4"/>
    <sheet name="CoolTerm Capture 2021-01-21 14-" sheetId="1" r:id="rId5"/>
    <sheet name="HalfStep Data" sheetId="6" r:id="rId6"/>
  </sheets>
  <calcPr calcId="152511"/>
</workbook>
</file>

<file path=xl/calcChain.xml><?xml version="1.0" encoding="utf-8"?>
<calcChain xmlns="http://schemas.openxmlformats.org/spreadsheetml/2006/main">
  <c r="L4" i="6" l="1"/>
  <c r="M4" i="6"/>
  <c r="L5" i="6" s="1"/>
  <c r="M3" i="6"/>
  <c r="L3" i="6"/>
  <c r="M2" i="6"/>
  <c r="J4" i="6"/>
  <c r="K4" i="6" s="1"/>
  <c r="K3" i="6"/>
  <c r="K2" i="6"/>
  <c r="J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R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" i="6"/>
  <c r="M5" i="6" l="1"/>
  <c r="J5" i="6"/>
  <c r="K5" i="6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AH35" i="1"/>
  <c r="AE15" i="1"/>
  <c r="AE14" i="1"/>
  <c r="AE13" i="1"/>
  <c r="AE12" i="1"/>
  <c r="AE11" i="1"/>
  <c r="AE10" i="1"/>
  <c r="AE9" i="1"/>
  <c r="AE8" i="1"/>
  <c r="AE7" i="1"/>
  <c r="AE6" i="1"/>
  <c r="AE5" i="1"/>
  <c r="X15" i="1"/>
  <c r="Z1" i="1"/>
  <c r="A2" i="1" s="1"/>
  <c r="X9" i="1" s="1"/>
  <c r="AH9" i="1" l="1"/>
  <c r="AH8" i="1"/>
  <c r="AH11" i="1"/>
  <c r="AH10" i="1"/>
  <c r="AH6" i="1"/>
  <c r="L6" i="6"/>
  <c r="M6" i="6"/>
  <c r="J6" i="6"/>
  <c r="K6" i="6"/>
  <c r="A179" i="1"/>
  <c r="N179" i="1" s="1"/>
  <c r="A123" i="1"/>
  <c r="N123" i="1" s="1"/>
  <c r="A67" i="1"/>
  <c r="N67" i="1" s="1"/>
  <c r="A27" i="1"/>
  <c r="N27" i="1" s="1"/>
  <c r="A218" i="1"/>
  <c r="N218" i="1" s="1"/>
  <c r="A186" i="1"/>
  <c r="N186" i="1" s="1"/>
  <c r="A146" i="1"/>
  <c r="N146" i="1" s="1"/>
  <c r="A114" i="1"/>
  <c r="N114" i="1" s="1"/>
  <c r="A82" i="1"/>
  <c r="N82" i="1" s="1"/>
  <c r="A223" i="1"/>
  <c r="N223" i="1" s="1"/>
  <c r="A215" i="1"/>
  <c r="N215" i="1" s="1"/>
  <c r="A207" i="1"/>
  <c r="N207" i="1" s="1"/>
  <c r="A199" i="1"/>
  <c r="N199" i="1" s="1"/>
  <c r="A191" i="1"/>
  <c r="N191" i="1" s="1"/>
  <c r="A183" i="1"/>
  <c r="N183" i="1" s="1"/>
  <c r="A175" i="1"/>
  <c r="N175" i="1" s="1"/>
  <c r="A167" i="1"/>
  <c r="N167" i="1" s="1"/>
  <c r="A159" i="1"/>
  <c r="N159" i="1" s="1"/>
  <c r="A151" i="1"/>
  <c r="N151" i="1" s="1"/>
  <c r="A143" i="1"/>
  <c r="N143" i="1" s="1"/>
  <c r="A135" i="1"/>
  <c r="N135" i="1" s="1"/>
  <c r="A127" i="1"/>
  <c r="N127" i="1" s="1"/>
  <c r="A119" i="1"/>
  <c r="N119" i="1" s="1"/>
  <c r="A111" i="1"/>
  <c r="N111" i="1" s="1"/>
  <c r="A103" i="1"/>
  <c r="N103" i="1" s="1"/>
  <c r="A95" i="1"/>
  <c r="N95" i="1" s="1"/>
  <c r="A87" i="1"/>
  <c r="N87" i="1" s="1"/>
  <c r="A79" i="1"/>
  <c r="N79" i="1" s="1"/>
  <c r="A71" i="1"/>
  <c r="N71" i="1" s="1"/>
  <c r="A63" i="1"/>
  <c r="N63" i="1" s="1"/>
  <c r="A55" i="1"/>
  <c r="N55" i="1" s="1"/>
  <c r="A47" i="1"/>
  <c r="N47" i="1" s="1"/>
  <c r="A39" i="1"/>
  <c r="N39" i="1" s="1"/>
  <c r="A31" i="1"/>
  <c r="N31" i="1" s="1"/>
  <c r="A23" i="1"/>
  <c r="N23" i="1" s="1"/>
  <c r="A15" i="1"/>
  <c r="N15" i="1" s="1"/>
  <c r="A7" i="1"/>
  <c r="N7" i="1" s="1"/>
  <c r="X10" i="1"/>
  <c r="A211" i="1"/>
  <c r="N211" i="1" s="1"/>
  <c r="A147" i="1"/>
  <c r="N147" i="1" s="1"/>
  <c r="A75" i="1"/>
  <c r="N75" i="1" s="1"/>
  <c r="A202" i="1"/>
  <c r="N202" i="1" s="1"/>
  <c r="A162" i="1"/>
  <c r="N162" i="1" s="1"/>
  <c r="A130" i="1"/>
  <c r="N130" i="1" s="1"/>
  <c r="A98" i="1"/>
  <c r="N98" i="1" s="1"/>
  <c r="A42" i="1"/>
  <c r="N42" i="1" s="1"/>
  <c r="A222" i="1"/>
  <c r="N222" i="1" s="1"/>
  <c r="A214" i="1"/>
  <c r="N214" i="1" s="1"/>
  <c r="A206" i="1"/>
  <c r="N206" i="1" s="1"/>
  <c r="A198" i="1"/>
  <c r="N198" i="1" s="1"/>
  <c r="A190" i="1"/>
  <c r="N190" i="1" s="1"/>
  <c r="A182" i="1"/>
  <c r="N182" i="1" s="1"/>
  <c r="A174" i="1"/>
  <c r="N174" i="1" s="1"/>
  <c r="A166" i="1"/>
  <c r="N166" i="1" s="1"/>
  <c r="A158" i="1"/>
  <c r="N158" i="1" s="1"/>
  <c r="A150" i="1"/>
  <c r="N150" i="1" s="1"/>
  <c r="A142" i="1"/>
  <c r="N142" i="1" s="1"/>
  <c r="A134" i="1"/>
  <c r="N134" i="1" s="1"/>
  <c r="A126" i="1"/>
  <c r="N126" i="1" s="1"/>
  <c r="A118" i="1"/>
  <c r="N118" i="1" s="1"/>
  <c r="A110" i="1"/>
  <c r="N110" i="1" s="1"/>
  <c r="A102" i="1"/>
  <c r="N102" i="1" s="1"/>
  <c r="A94" i="1"/>
  <c r="N94" i="1" s="1"/>
  <c r="A86" i="1"/>
  <c r="N86" i="1" s="1"/>
  <c r="A78" i="1"/>
  <c r="N78" i="1" s="1"/>
  <c r="A70" i="1"/>
  <c r="N70" i="1" s="1"/>
  <c r="A62" i="1"/>
  <c r="N62" i="1" s="1"/>
  <c r="A54" i="1"/>
  <c r="N54" i="1" s="1"/>
  <c r="A46" i="1"/>
  <c r="N46" i="1" s="1"/>
  <c r="A38" i="1"/>
  <c r="N38" i="1" s="1"/>
  <c r="A30" i="1"/>
  <c r="N30" i="1" s="1"/>
  <c r="A22" i="1"/>
  <c r="N22" i="1" s="1"/>
  <c r="A14" i="1"/>
  <c r="N14" i="1" s="1"/>
  <c r="A6" i="1"/>
  <c r="N6" i="1" s="1"/>
  <c r="X11" i="1"/>
  <c r="A219" i="1"/>
  <c r="N219" i="1" s="1"/>
  <c r="A163" i="1"/>
  <c r="N163" i="1" s="1"/>
  <c r="A107" i="1"/>
  <c r="N107" i="1" s="1"/>
  <c r="A43" i="1"/>
  <c r="N43" i="1" s="1"/>
  <c r="A213" i="1"/>
  <c r="N213" i="1" s="1"/>
  <c r="A197" i="1"/>
  <c r="N197" i="1" s="1"/>
  <c r="A173" i="1"/>
  <c r="N173" i="1" s="1"/>
  <c r="A157" i="1"/>
  <c r="N157" i="1" s="1"/>
  <c r="A141" i="1"/>
  <c r="N141" i="1" s="1"/>
  <c r="A125" i="1"/>
  <c r="N125" i="1" s="1"/>
  <c r="A101" i="1"/>
  <c r="N101" i="1" s="1"/>
  <c r="A85" i="1"/>
  <c r="N85" i="1" s="1"/>
  <c r="A69" i="1"/>
  <c r="N69" i="1" s="1"/>
  <c r="A53" i="1"/>
  <c r="N53" i="1" s="1"/>
  <c r="A45" i="1"/>
  <c r="N45" i="1" s="1"/>
  <c r="A37" i="1"/>
  <c r="N37" i="1" s="1"/>
  <c r="A21" i="1"/>
  <c r="N21" i="1" s="1"/>
  <c r="A13" i="1"/>
  <c r="N13" i="1" s="1"/>
  <c r="A5" i="1"/>
  <c r="N5" i="1" s="1"/>
  <c r="X12" i="1"/>
  <c r="AH7" i="1"/>
  <c r="A203" i="1"/>
  <c r="N203" i="1" s="1"/>
  <c r="A155" i="1"/>
  <c r="N155" i="1" s="1"/>
  <c r="A99" i="1"/>
  <c r="N99" i="1" s="1"/>
  <c r="A51" i="1"/>
  <c r="N51" i="1" s="1"/>
  <c r="X6" i="1"/>
  <c r="A221" i="1"/>
  <c r="N221" i="1" s="1"/>
  <c r="A205" i="1"/>
  <c r="N205" i="1" s="1"/>
  <c r="A189" i="1"/>
  <c r="N189" i="1" s="1"/>
  <c r="A181" i="1"/>
  <c r="N181" i="1" s="1"/>
  <c r="A165" i="1"/>
  <c r="N165" i="1" s="1"/>
  <c r="A149" i="1"/>
  <c r="N149" i="1" s="1"/>
  <c r="A133" i="1"/>
  <c r="N133" i="1" s="1"/>
  <c r="A117" i="1"/>
  <c r="N117" i="1" s="1"/>
  <c r="A109" i="1"/>
  <c r="N109" i="1" s="1"/>
  <c r="A93" i="1"/>
  <c r="N93" i="1" s="1"/>
  <c r="A77" i="1"/>
  <c r="N77" i="1" s="1"/>
  <c r="A61" i="1"/>
  <c r="N61" i="1" s="1"/>
  <c r="A29" i="1"/>
  <c r="N29" i="1" s="1"/>
  <c r="A220" i="1"/>
  <c r="N220" i="1" s="1"/>
  <c r="A212" i="1"/>
  <c r="N212" i="1" s="1"/>
  <c r="A204" i="1"/>
  <c r="N204" i="1" s="1"/>
  <c r="A196" i="1"/>
  <c r="N196" i="1" s="1"/>
  <c r="A188" i="1"/>
  <c r="N188" i="1" s="1"/>
  <c r="A180" i="1"/>
  <c r="N180" i="1" s="1"/>
  <c r="A172" i="1"/>
  <c r="N172" i="1" s="1"/>
  <c r="A164" i="1"/>
  <c r="N164" i="1" s="1"/>
  <c r="A156" i="1"/>
  <c r="N156" i="1" s="1"/>
  <c r="A148" i="1"/>
  <c r="N148" i="1" s="1"/>
  <c r="A140" i="1"/>
  <c r="N140" i="1" s="1"/>
  <c r="A132" i="1"/>
  <c r="N132" i="1" s="1"/>
  <c r="A124" i="1"/>
  <c r="N124" i="1" s="1"/>
  <c r="A116" i="1"/>
  <c r="N116" i="1" s="1"/>
  <c r="A108" i="1"/>
  <c r="N108" i="1" s="1"/>
  <c r="A100" i="1"/>
  <c r="N100" i="1" s="1"/>
  <c r="A92" i="1"/>
  <c r="N92" i="1" s="1"/>
  <c r="A84" i="1"/>
  <c r="N84" i="1" s="1"/>
  <c r="A76" i="1"/>
  <c r="N76" i="1" s="1"/>
  <c r="A68" i="1"/>
  <c r="N68" i="1" s="1"/>
  <c r="A60" i="1"/>
  <c r="N60" i="1" s="1"/>
  <c r="A52" i="1"/>
  <c r="N52" i="1" s="1"/>
  <c r="A44" i="1"/>
  <c r="N44" i="1" s="1"/>
  <c r="A36" i="1"/>
  <c r="N36" i="1" s="1"/>
  <c r="A28" i="1"/>
  <c r="N28" i="1" s="1"/>
  <c r="A20" i="1"/>
  <c r="N20" i="1" s="1"/>
  <c r="A12" i="1"/>
  <c r="N12" i="1" s="1"/>
  <c r="A4" i="1"/>
  <c r="N4" i="1" s="1"/>
  <c r="X13" i="1"/>
  <c r="A195" i="1"/>
  <c r="N195" i="1" s="1"/>
  <c r="A139" i="1"/>
  <c r="N139" i="1" s="1"/>
  <c r="A83" i="1"/>
  <c r="N83" i="1" s="1"/>
  <c r="A11" i="1"/>
  <c r="N11" i="1" s="1"/>
  <c r="A3" i="1"/>
  <c r="N3" i="1" s="1"/>
  <c r="A170" i="1"/>
  <c r="N170" i="1" s="1"/>
  <c r="A122" i="1"/>
  <c r="N122" i="1" s="1"/>
  <c r="A90" i="1"/>
  <c r="N90" i="1" s="1"/>
  <c r="A66" i="1"/>
  <c r="N66" i="1" s="1"/>
  <c r="A50" i="1"/>
  <c r="N50" i="1" s="1"/>
  <c r="A34" i="1"/>
  <c r="N34" i="1" s="1"/>
  <c r="A26" i="1"/>
  <c r="N26" i="1" s="1"/>
  <c r="A18" i="1"/>
  <c r="N18" i="1" s="1"/>
  <c r="A10" i="1"/>
  <c r="N10" i="1" s="1"/>
  <c r="X7" i="1"/>
  <c r="AH5" i="1"/>
  <c r="N2" i="1"/>
  <c r="A171" i="1"/>
  <c r="N171" i="1" s="1"/>
  <c r="A115" i="1"/>
  <c r="N115" i="1" s="1"/>
  <c r="A59" i="1"/>
  <c r="N59" i="1" s="1"/>
  <c r="A19" i="1"/>
  <c r="N19" i="1" s="1"/>
  <c r="A210" i="1"/>
  <c r="N210" i="1" s="1"/>
  <c r="A178" i="1"/>
  <c r="N178" i="1" s="1"/>
  <c r="A138" i="1"/>
  <c r="N138" i="1" s="1"/>
  <c r="A106" i="1"/>
  <c r="N106" i="1" s="1"/>
  <c r="A58" i="1"/>
  <c r="N58" i="1" s="1"/>
  <c r="A225" i="1"/>
  <c r="N225" i="1" s="1"/>
  <c r="A217" i="1"/>
  <c r="N217" i="1" s="1"/>
  <c r="A209" i="1"/>
  <c r="N209" i="1" s="1"/>
  <c r="A201" i="1"/>
  <c r="N201" i="1" s="1"/>
  <c r="A193" i="1"/>
  <c r="N193" i="1" s="1"/>
  <c r="A185" i="1"/>
  <c r="N185" i="1" s="1"/>
  <c r="A177" i="1"/>
  <c r="N177" i="1" s="1"/>
  <c r="A169" i="1"/>
  <c r="N169" i="1" s="1"/>
  <c r="A161" i="1"/>
  <c r="N161" i="1" s="1"/>
  <c r="A153" i="1"/>
  <c r="N153" i="1" s="1"/>
  <c r="A145" i="1"/>
  <c r="N145" i="1" s="1"/>
  <c r="A137" i="1"/>
  <c r="N137" i="1" s="1"/>
  <c r="A129" i="1"/>
  <c r="N129" i="1" s="1"/>
  <c r="A121" i="1"/>
  <c r="N121" i="1" s="1"/>
  <c r="A113" i="1"/>
  <c r="N113" i="1" s="1"/>
  <c r="A105" i="1"/>
  <c r="N105" i="1" s="1"/>
  <c r="A97" i="1"/>
  <c r="N97" i="1" s="1"/>
  <c r="A89" i="1"/>
  <c r="N89" i="1" s="1"/>
  <c r="A81" i="1"/>
  <c r="N81" i="1" s="1"/>
  <c r="A73" i="1"/>
  <c r="N73" i="1" s="1"/>
  <c r="A65" i="1"/>
  <c r="N65" i="1" s="1"/>
  <c r="A57" i="1"/>
  <c r="N57" i="1" s="1"/>
  <c r="A49" i="1"/>
  <c r="N49" i="1" s="1"/>
  <c r="A41" i="1"/>
  <c r="N41" i="1" s="1"/>
  <c r="A33" i="1"/>
  <c r="N33" i="1" s="1"/>
  <c r="A25" i="1"/>
  <c r="N25" i="1" s="1"/>
  <c r="A17" i="1"/>
  <c r="N17" i="1" s="1"/>
  <c r="A9" i="1"/>
  <c r="N9" i="1" s="1"/>
  <c r="X8" i="1"/>
  <c r="X5" i="1"/>
  <c r="A187" i="1"/>
  <c r="N187" i="1" s="1"/>
  <c r="A131" i="1"/>
  <c r="N131" i="1" s="1"/>
  <c r="A91" i="1"/>
  <c r="N91" i="1" s="1"/>
  <c r="A35" i="1"/>
  <c r="N35" i="1" s="1"/>
  <c r="X14" i="1"/>
  <c r="A194" i="1"/>
  <c r="N194" i="1" s="1"/>
  <c r="A154" i="1"/>
  <c r="N154" i="1" s="1"/>
  <c r="A74" i="1"/>
  <c r="N74" i="1" s="1"/>
  <c r="A224" i="1"/>
  <c r="N224" i="1" s="1"/>
  <c r="A216" i="1"/>
  <c r="N216" i="1" s="1"/>
  <c r="A208" i="1"/>
  <c r="N208" i="1" s="1"/>
  <c r="A200" i="1"/>
  <c r="N200" i="1" s="1"/>
  <c r="A192" i="1"/>
  <c r="N192" i="1" s="1"/>
  <c r="A184" i="1"/>
  <c r="N184" i="1" s="1"/>
  <c r="A176" i="1"/>
  <c r="N176" i="1" s="1"/>
  <c r="A168" i="1"/>
  <c r="N168" i="1" s="1"/>
  <c r="A160" i="1"/>
  <c r="N160" i="1" s="1"/>
  <c r="A152" i="1"/>
  <c r="N152" i="1" s="1"/>
  <c r="A144" i="1"/>
  <c r="N144" i="1" s="1"/>
  <c r="A136" i="1"/>
  <c r="N136" i="1" s="1"/>
  <c r="A128" i="1"/>
  <c r="N128" i="1" s="1"/>
  <c r="A120" i="1"/>
  <c r="N120" i="1" s="1"/>
  <c r="A112" i="1"/>
  <c r="N112" i="1" s="1"/>
  <c r="A104" i="1"/>
  <c r="N104" i="1" s="1"/>
  <c r="A96" i="1"/>
  <c r="N96" i="1" s="1"/>
  <c r="A88" i="1"/>
  <c r="N88" i="1" s="1"/>
  <c r="A80" i="1"/>
  <c r="N80" i="1" s="1"/>
  <c r="A72" i="1"/>
  <c r="N72" i="1" s="1"/>
  <c r="A64" i="1"/>
  <c r="N64" i="1" s="1"/>
  <c r="A56" i="1"/>
  <c r="N56" i="1" s="1"/>
  <c r="A48" i="1"/>
  <c r="N48" i="1" s="1"/>
  <c r="A40" i="1"/>
  <c r="N40" i="1" s="1"/>
  <c r="A32" i="1"/>
  <c r="N32" i="1" s="1"/>
  <c r="A24" i="1"/>
  <c r="N24" i="1" s="1"/>
  <c r="A16" i="1"/>
  <c r="N16" i="1" s="1"/>
  <c r="A8" i="1"/>
  <c r="N8" i="1" s="1"/>
  <c r="L7" i="6" l="1"/>
  <c r="M7" i="6"/>
  <c r="J7" i="6"/>
  <c r="K7" i="6"/>
  <c r="Y8" i="1"/>
  <c r="Y7" i="1"/>
  <c r="Y10" i="1"/>
  <c r="Y6" i="1"/>
  <c r="Y15" i="1"/>
  <c r="Y5" i="1"/>
  <c r="Y14" i="1"/>
  <c r="Y11" i="1"/>
  <c r="Y13" i="1"/>
  <c r="Y12" i="1"/>
  <c r="Y9" i="1"/>
  <c r="L8" i="6" l="1"/>
  <c r="M8" i="6"/>
  <c r="J8" i="6"/>
  <c r="K8" i="6"/>
  <c r="L9" i="6" l="1"/>
  <c r="M9" i="6"/>
  <c r="J9" i="6"/>
  <c r="K9" i="6"/>
  <c r="L10" i="6" l="1"/>
  <c r="M10" i="6"/>
  <c r="J10" i="6"/>
  <c r="K10" i="6"/>
  <c r="L11" i="6" l="1"/>
  <c r="M11" i="6"/>
  <c r="J11" i="6"/>
  <c r="K11" i="6"/>
  <c r="L12" i="6" l="1"/>
  <c r="M12" i="6"/>
  <c r="J12" i="6"/>
  <c r="K12" i="6"/>
  <c r="L13" i="6" l="1"/>
  <c r="M13" i="6"/>
  <c r="J13" i="6"/>
  <c r="K13" i="6"/>
  <c r="L14" i="6" l="1"/>
  <c r="M14" i="6"/>
  <c r="J14" i="6"/>
  <c r="K14" i="6"/>
  <c r="L15" i="6" l="1"/>
  <c r="M15" i="6"/>
  <c r="J15" i="6"/>
  <c r="K15" i="6"/>
  <c r="M16" i="6" l="1"/>
  <c r="L16" i="6"/>
  <c r="J16" i="6"/>
  <c r="K16" i="6"/>
  <c r="L17" i="6" l="1"/>
  <c r="M17" i="6" s="1"/>
  <c r="J17" i="6"/>
  <c r="K17" i="6"/>
  <c r="L18" i="6" l="1"/>
  <c r="M18" i="6" s="1"/>
  <c r="J18" i="6"/>
  <c r="K18" i="6"/>
  <c r="L19" i="6" l="1"/>
  <c r="M19" i="6" s="1"/>
  <c r="J19" i="6"/>
  <c r="K19" i="6"/>
  <c r="L20" i="6" l="1"/>
  <c r="M20" i="6" s="1"/>
  <c r="J20" i="6"/>
  <c r="K20" i="6"/>
  <c r="L21" i="6" l="1"/>
  <c r="M21" i="6"/>
  <c r="J21" i="6"/>
  <c r="K21" i="6"/>
  <c r="L22" i="6" l="1"/>
  <c r="M22" i="6" s="1"/>
  <c r="J22" i="6"/>
  <c r="K22" i="6"/>
  <c r="L23" i="6" l="1"/>
  <c r="M23" i="6"/>
  <c r="J23" i="6"/>
  <c r="K23" i="6" s="1"/>
  <c r="L24" i="6" l="1"/>
  <c r="M24" i="6"/>
  <c r="J24" i="6"/>
  <c r="K24" i="6"/>
  <c r="L25" i="6" l="1"/>
  <c r="M25" i="6" s="1"/>
  <c r="J25" i="6"/>
  <c r="K25" i="6"/>
  <c r="L26" i="6" l="1"/>
  <c r="M26" i="6"/>
  <c r="J26" i="6"/>
  <c r="K26" i="6"/>
  <c r="L27" i="6" l="1"/>
  <c r="M27" i="6" s="1"/>
  <c r="J27" i="6"/>
  <c r="K27" i="6" s="1"/>
  <c r="L28" i="6" l="1"/>
  <c r="M28" i="6" s="1"/>
  <c r="J28" i="6"/>
  <c r="K28" i="6"/>
  <c r="M29" i="6" l="1"/>
  <c r="L29" i="6"/>
  <c r="J29" i="6"/>
  <c r="K29" i="6"/>
  <c r="L30" i="6" l="1"/>
  <c r="M30" i="6" s="1"/>
  <c r="J30" i="6"/>
  <c r="K30" i="6"/>
</calcChain>
</file>

<file path=xl/sharedStrings.xml><?xml version="1.0" encoding="utf-8"?>
<sst xmlns="http://schemas.openxmlformats.org/spreadsheetml/2006/main" count="267" uniqueCount="41">
  <si>
    <t xml:space="preserve"> </t>
  </si>
  <si>
    <t>T</t>
  </si>
  <si>
    <t>flag</t>
  </si>
  <si>
    <t>time_ms</t>
  </si>
  <si>
    <t>run_time</t>
  </si>
  <si>
    <t>I2C_Status</t>
  </si>
  <si>
    <t>Tp_Sense</t>
  </si>
  <si>
    <t>Ta_Sense</t>
  </si>
  <si>
    <t>hum</t>
  </si>
  <si>
    <t>pot</t>
  </si>
  <si>
    <t>tach</t>
  </si>
  <si>
    <t>duty</t>
  </si>
  <si>
    <t>time_hr</t>
  </si>
  <si>
    <t>OAT</t>
  </si>
  <si>
    <t>Tceil</t>
  </si>
  <si>
    <t>Tvent</t>
  </si>
  <si>
    <t>Tceil_lr</t>
  </si>
  <si>
    <t>Twall</t>
  </si>
  <si>
    <t>Tfloor</t>
  </si>
  <si>
    <t>time_min</t>
  </si>
  <si>
    <t>Tceil_LR</t>
  </si>
  <si>
    <t>Hand data using infrared thermometer</t>
  </si>
  <si>
    <t>Tceil_LR-Tvent</t>
  </si>
  <si>
    <t>Tnorm_s</t>
  </si>
  <si>
    <t>dT_duct_norm</t>
  </si>
  <si>
    <t>Ta_norm</t>
  </si>
  <si>
    <t>dT</t>
  </si>
  <si>
    <t>T_thermostat = 68 F</t>
  </si>
  <si>
    <t>time_s</t>
  </si>
  <si>
    <t>y1_dot</t>
  </si>
  <si>
    <t>y1</t>
  </si>
  <si>
    <t>dT_fit_1</t>
  </si>
  <si>
    <t>diff</t>
  </si>
  <si>
    <t>Tau_1=</t>
  </si>
  <si>
    <t>dT_1</t>
  </si>
  <si>
    <t>Tau_2=</t>
  </si>
  <si>
    <t>dT_2=</t>
  </si>
  <si>
    <t>dT_fit_2</t>
  </si>
  <si>
    <t>y2_dot</t>
  </si>
  <si>
    <t>y2</t>
  </si>
  <si>
    <t>t_norm,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</si>
</sst>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14-'!$AH$4</c:f>
              <c:strCache>
                <c:ptCount val="1"/>
                <c:pt idx="0">
                  <c:v>dT_duct_norm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14-'!$Y$5:$Y$11</c:f>
              <c:numCache>
                <c:formatCode>General</c:formatCode>
                <c:ptCount val="7"/>
                <c:pt idx="0">
                  <c:v>0</c:v>
                </c:pt>
                <c:pt idx="1">
                  <c:v>29.999999999998295</c:v>
                </c:pt>
                <c:pt idx="2">
                  <c:v>60.000000000002984</c:v>
                </c:pt>
                <c:pt idx="3">
                  <c:v>90.000000000001279</c:v>
                </c:pt>
                <c:pt idx="4">
                  <c:v>119.99999999999957</c:v>
                </c:pt>
                <c:pt idx="5">
                  <c:v>149.99999999999787</c:v>
                </c:pt>
                <c:pt idx="6">
                  <c:v>210.00000000000085</c:v>
                </c:pt>
              </c:numCache>
            </c:numRef>
          </c:xVal>
          <c:yVal>
            <c:numRef>
              <c:f>'CoolTerm Capture 2021-01-21 14-'!$AH$5:$AH$11</c:f>
              <c:numCache>
                <c:formatCode>General</c:formatCode>
                <c:ptCount val="7"/>
                <c:pt idx="0">
                  <c:v>0</c:v>
                </c:pt>
                <c:pt idx="1">
                  <c:v>0.66820276497695774</c:v>
                </c:pt>
                <c:pt idx="2">
                  <c:v>0.88479262672810999</c:v>
                </c:pt>
                <c:pt idx="3">
                  <c:v>0.89400921658986121</c:v>
                </c:pt>
                <c:pt idx="4">
                  <c:v>0.96774193548387089</c:v>
                </c:pt>
                <c:pt idx="5">
                  <c:v>1.0092165898617513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54952"/>
        <c:axId val="411356128"/>
      </c:scatterChart>
      <c:valAx>
        <c:axId val="41135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6128"/>
        <c:crosses val="autoZero"/>
        <c:crossBetween val="midCat"/>
      </c:valAx>
      <c:valAx>
        <c:axId val="411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Data'!$H$2:$H$30</c:f>
              <c:numCache>
                <c:formatCode>General</c:formatCode>
                <c:ptCount val="29"/>
                <c:pt idx="0">
                  <c:v>0</c:v>
                </c:pt>
                <c:pt idx="1">
                  <c:v>-1.9822319697743112</c:v>
                </c:pt>
                <c:pt idx="2">
                  <c:v>0.89083618147462929</c:v>
                </c:pt>
                <c:pt idx="3">
                  <c:v>4.8217459962892484</c:v>
                </c:pt>
                <c:pt idx="4">
                  <c:v>6.1650193859533893</c:v>
                </c:pt>
                <c:pt idx="5">
                  <c:v>6.3890060741437082</c:v>
                </c:pt>
                <c:pt idx="6">
                  <c:v>6.7553232908034069</c:v>
                </c:pt>
                <c:pt idx="7">
                  <c:v>5.0445470422083574</c:v>
                </c:pt>
                <c:pt idx="8">
                  <c:v>3.4120563535997732</c:v>
                </c:pt>
                <c:pt idx="9">
                  <c:v>2.3959126352958506</c:v>
                </c:pt>
                <c:pt idx="10">
                  <c:v>2.3222750865439394</c:v>
                </c:pt>
                <c:pt idx="11">
                  <c:v>2.2091226445284917</c:v>
                </c:pt>
                <c:pt idx="12">
                  <c:v>1.7688120400204568</c:v>
                </c:pt>
                <c:pt idx="13">
                  <c:v>1.2098359215996055</c:v>
                </c:pt>
                <c:pt idx="14">
                  <c:v>2.3380311955833477</c:v>
                </c:pt>
                <c:pt idx="15">
                  <c:v>1.8707280094802243</c:v>
                </c:pt>
                <c:pt idx="16">
                  <c:v>1.6861728907463096</c:v>
                </c:pt>
                <c:pt idx="17">
                  <c:v>0.59346853606746919</c:v>
                </c:pt>
                <c:pt idx="18">
                  <c:v>0.39691475489783912</c:v>
                </c:pt>
                <c:pt idx="19">
                  <c:v>9.9311588766251901E-2</c:v>
                </c:pt>
                <c:pt idx="20">
                  <c:v>-3.9000036124506217</c:v>
                </c:pt>
                <c:pt idx="21">
                  <c:v>-3.3000001798533241</c:v>
                </c:pt>
                <c:pt idx="22">
                  <c:v>-5.7000000000104869</c:v>
                </c:pt>
                <c:pt idx="23">
                  <c:v>-6.8000000000000078</c:v>
                </c:pt>
                <c:pt idx="24">
                  <c:v>-6.3999999999999915</c:v>
                </c:pt>
                <c:pt idx="25">
                  <c:v>-7.0999999999999943</c:v>
                </c:pt>
                <c:pt idx="26">
                  <c:v>-7.2999999999999972</c:v>
                </c:pt>
                <c:pt idx="27">
                  <c:v>-8</c:v>
                </c:pt>
                <c:pt idx="28">
                  <c:v>-7.4000000000000057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Data'!$I$1</c:f>
              <c:strCache>
                <c:ptCount val="1"/>
                <c:pt idx="0">
                  <c:v>dT_fit_2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Data'!$I$2:$I$30</c:f>
              <c:numCache>
                <c:formatCode>General</c:formatCode>
                <c:ptCount val="29"/>
                <c:pt idx="0">
                  <c:v>7</c:v>
                </c:pt>
                <c:pt idx="1">
                  <c:v>6.6296486804249888</c:v>
                </c:pt>
                <c:pt idx="2">
                  <c:v>6.26844136751071</c:v>
                </c:pt>
                <c:pt idx="3">
                  <c:v>5.572561270539393</c:v>
                </c:pt>
                <c:pt idx="4">
                  <c:v>4.9106196463758671</c:v>
                </c:pt>
                <c:pt idx="5">
                  <c:v>4.5918553115381107</c:v>
                </c:pt>
                <c:pt idx="6">
                  <c:v>4.2809612961697274</c:v>
                </c:pt>
                <c:pt idx="7">
                  <c:v>3.9777432813906559</c:v>
                </c:pt>
                <c:pt idx="8">
                  <c:v>3.6820117460710731</c:v>
                </c:pt>
                <c:pt idx="9">
                  <c:v>3.3935818483745273</c:v>
                </c:pt>
                <c:pt idx="10">
                  <c:v>3.1122733102257683</c:v>
                </c:pt>
                <c:pt idx="11">
                  <c:v>2.837910304631083</c:v>
                </c:pt>
                <c:pt idx="12">
                  <c:v>2.5703213457807017</c:v>
                </c:pt>
                <c:pt idx="13">
                  <c:v>2.3093391818645834</c:v>
                </c:pt>
                <c:pt idx="14">
                  <c:v>2.0548006905345897</c:v>
                </c:pt>
                <c:pt idx="15">
                  <c:v>1.5644222743266001</c:v>
                </c:pt>
                <c:pt idx="16">
                  <c:v>1.0979598956895016</c:v>
                </c:pt>
                <c:pt idx="17">
                  <c:v>0.6542471557072993</c:v>
                </c:pt>
                <c:pt idx="18">
                  <c:v>0.23217454141039617</c:v>
                </c:pt>
                <c:pt idx="19">
                  <c:v>-0.55122044312885699</c:v>
                </c:pt>
                <c:pt idx="20">
                  <c:v>-2.7509337633326716</c:v>
                </c:pt>
                <c:pt idx="21">
                  <c:v>-3.7024280470971469</c:v>
                </c:pt>
                <c:pt idx="22">
                  <c:v>-5.756470711660473</c:v>
                </c:pt>
                <c:pt idx="23">
                  <c:v>-6.5694625667667559</c:v>
                </c:pt>
                <c:pt idx="24">
                  <c:v>-7.6472338121598646</c:v>
                </c:pt>
                <c:pt idx="25">
                  <c:v>-7.9355554296387147</c:v>
                </c:pt>
                <c:pt idx="26">
                  <c:v>-7.9921083480932591</c:v>
                </c:pt>
                <c:pt idx="27">
                  <c:v>-7.9993838066716219</c:v>
                </c:pt>
                <c:pt idx="28">
                  <c:v>-7.9999887140255126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1016"/>
        <c:axId val="487475720"/>
      </c:scatterChart>
      <c:valAx>
        <c:axId val="4874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5720"/>
        <c:crosses val="autoZero"/>
        <c:crossBetween val="midCat"/>
      </c:valAx>
      <c:valAx>
        <c:axId val="4874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14-'!$AE$4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14-'!$AE$5:$AE$15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26040"/>
        <c:axId val="487478072"/>
      </c:scatterChart>
      <c:valAx>
        <c:axId val="41012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8072"/>
        <c:crosses val="autoZero"/>
        <c:crossBetween val="midCat"/>
      </c:valAx>
      <c:valAx>
        <c:axId val="4874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95383948566065E-2"/>
          <c:y val="8.1092281784860651E-2"/>
          <c:w val="0.93556333164776417"/>
          <c:h val="0.902725671463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14-'!$O$1</c:f>
              <c:strCache>
                <c:ptCount val="1"/>
                <c:pt idx="0">
                  <c:v>Ta_norm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14-'!$N$2:$N$225</c:f>
              <c:numCache>
                <c:formatCode>General</c:formatCode>
                <c:ptCount val="224"/>
                <c:pt idx="0">
                  <c:v>-1889.0000000000043</c:v>
                </c:pt>
                <c:pt idx="1">
                  <c:v>-1828.9430000000045</c:v>
                </c:pt>
                <c:pt idx="2">
                  <c:v>-1768.8860000000047</c:v>
                </c:pt>
                <c:pt idx="3">
                  <c:v>-1708.829000000005</c:v>
                </c:pt>
                <c:pt idx="4">
                  <c:v>-1647.7750000000071</c:v>
                </c:pt>
                <c:pt idx="5">
                  <c:v>-1587.3170000000052</c:v>
                </c:pt>
                <c:pt idx="6">
                  <c:v>-1526.060000000004</c:v>
                </c:pt>
                <c:pt idx="7">
                  <c:v>-1465.5970000000038</c:v>
                </c:pt>
                <c:pt idx="8">
                  <c:v>-1405.1390000000019</c:v>
                </c:pt>
                <c:pt idx="9">
                  <c:v>-1344.6820000000059</c:v>
                </c:pt>
                <c:pt idx="10">
                  <c:v>-1284.2250000000035</c:v>
                </c:pt>
                <c:pt idx="11">
                  <c:v>-1223.7670000000016</c:v>
                </c:pt>
                <c:pt idx="12">
                  <c:v>-1163.3090000000059</c:v>
                </c:pt>
                <c:pt idx="13">
                  <c:v>-1102.8450000000064</c:v>
                </c:pt>
                <c:pt idx="14">
                  <c:v>-1042.3870000000043</c:v>
                </c:pt>
                <c:pt idx="15">
                  <c:v>-981.92900000000236</c:v>
                </c:pt>
                <c:pt idx="16">
                  <c:v>-921.47200000000635</c:v>
                </c:pt>
                <c:pt idx="17">
                  <c:v>-861.01500000000397</c:v>
                </c:pt>
                <c:pt idx="18">
                  <c:v>-800.55600000000243</c:v>
                </c:pt>
                <c:pt idx="19">
                  <c:v>-740.09700000000726</c:v>
                </c:pt>
                <c:pt idx="20">
                  <c:v>-679.64000000000487</c:v>
                </c:pt>
                <c:pt idx="21">
                  <c:v>-619.18300000000249</c:v>
                </c:pt>
                <c:pt idx="22">
                  <c:v>-558.72200000000157</c:v>
                </c:pt>
                <c:pt idx="23">
                  <c:v>-498.26400000000604</c:v>
                </c:pt>
                <c:pt idx="24">
                  <c:v>-437.80800000000329</c:v>
                </c:pt>
                <c:pt idx="25">
                  <c:v>-377.33900000000563</c:v>
                </c:pt>
                <c:pt idx="26">
                  <c:v>-316.88100000000361</c:v>
                </c:pt>
                <c:pt idx="27">
                  <c:v>-256.42400000000123</c:v>
                </c:pt>
                <c:pt idx="28">
                  <c:v>-195.96600000000564</c:v>
                </c:pt>
                <c:pt idx="29">
                  <c:v>-135.50800000000365</c:v>
                </c:pt>
                <c:pt idx="30">
                  <c:v>-75.051000000001267</c:v>
                </c:pt>
                <c:pt idx="31">
                  <c:v>-14.578000000005176</c:v>
                </c:pt>
                <c:pt idx="32">
                  <c:v>45.879999999996812</c:v>
                </c:pt>
                <c:pt idx="33">
                  <c:v>106.33699999999919</c:v>
                </c:pt>
                <c:pt idx="34">
                  <c:v>166.80199999999843</c:v>
                </c:pt>
                <c:pt idx="35">
                  <c:v>227.25999999999402</c:v>
                </c:pt>
                <c:pt idx="36">
                  <c:v>287.7169999999964</c:v>
                </c:pt>
                <c:pt idx="37">
                  <c:v>348.18299999999522</c:v>
                </c:pt>
                <c:pt idx="38">
                  <c:v>408.6399999999976</c:v>
                </c:pt>
                <c:pt idx="39">
                  <c:v>469.09699999999361</c:v>
                </c:pt>
                <c:pt idx="40">
                  <c:v>529.55799999999442</c:v>
                </c:pt>
                <c:pt idx="41">
                  <c:v>590.0149999999968</c:v>
                </c:pt>
                <c:pt idx="42">
                  <c:v>650.47299999999245</c:v>
                </c:pt>
                <c:pt idx="43">
                  <c:v>710.93699999999842</c:v>
                </c:pt>
                <c:pt idx="44">
                  <c:v>771.39399999999443</c:v>
                </c:pt>
                <c:pt idx="45">
                  <c:v>831.85199999999645</c:v>
                </c:pt>
                <c:pt idx="46">
                  <c:v>892.30999999999835</c:v>
                </c:pt>
                <c:pt idx="47">
                  <c:v>952.76699999999437</c:v>
                </c:pt>
                <c:pt idx="48">
                  <c:v>1013.2249999999964</c:v>
                </c:pt>
                <c:pt idx="49">
                  <c:v>1073.6839999999979</c:v>
                </c:pt>
                <c:pt idx="50">
                  <c:v>1134.1409999999939</c:v>
                </c:pt>
                <c:pt idx="51">
                  <c:v>1194.5989999999958</c:v>
                </c:pt>
                <c:pt idx="52">
                  <c:v>1255.0559999999982</c:v>
                </c:pt>
                <c:pt idx="53">
                  <c:v>1315.5129999999942</c:v>
                </c:pt>
                <c:pt idx="54">
                  <c:v>1375.9709999999964</c:v>
                </c:pt>
                <c:pt idx="55">
                  <c:v>1436.4299999999978</c:v>
                </c:pt>
                <c:pt idx="56">
                  <c:v>1496.8869999999938</c:v>
                </c:pt>
                <c:pt idx="57">
                  <c:v>1557.3449999999959</c:v>
                </c:pt>
                <c:pt idx="58">
                  <c:v>1617.8019999999983</c:v>
                </c:pt>
                <c:pt idx="59">
                  <c:v>1678.2589999999941</c:v>
                </c:pt>
                <c:pt idx="60">
                  <c:v>1738.7169999999962</c:v>
                </c:pt>
                <c:pt idx="61">
                  <c:v>1799.1749999999981</c:v>
                </c:pt>
                <c:pt idx="62">
                  <c:v>1859.6319999999942</c:v>
                </c:pt>
                <c:pt idx="63">
                  <c:v>1920.0889999999965</c:v>
                </c:pt>
                <c:pt idx="64">
                  <c:v>1980.5469999999987</c:v>
                </c:pt>
                <c:pt idx="65">
                  <c:v>2041.0059999999937</c:v>
                </c:pt>
                <c:pt idx="66">
                  <c:v>2101.4629999999961</c:v>
                </c:pt>
                <c:pt idx="67">
                  <c:v>2161.9219999999978</c:v>
                </c:pt>
                <c:pt idx="68">
                  <c:v>2222.3789999999935</c:v>
                </c:pt>
                <c:pt idx="69">
                  <c:v>2282.8359999999961</c:v>
                </c:pt>
                <c:pt idx="70">
                  <c:v>2343.2949999999978</c:v>
                </c:pt>
                <c:pt idx="71">
                  <c:v>2403.7589999999973</c:v>
                </c:pt>
                <c:pt idx="72">
                  <c:v>2464.2159999999931</c:v>
                </c:pt>
                <c:pt idx="73">
                  <c:v>2524.6739999999954</c:v>
                </c:pt>
                <c:pt idx="74">
                  <c:v>2585.1319999999973</c:v>
                </c:pt>
                <c:pt idx="75">
                  <c:v>2645.5899999999929</c:v>
                </c:pt>
                <c:pt idx="76">
                  <c:v>2706.046999999995</c:v>
                </c:pt>
                <c:pt idx="77">
                  <c:v>2766.5089999999955</c:v>
                </c:pt>
                <c:pt idx="78">
                  <c:v>2826.9669999999978</c:v>
                </c:pt>
                <c:pt idx="79">
                  <c:v>2887.4239999999936</c:v>
                </c:pt>
                <c:pt idx="80">
                  <c:v>2947.883999999995</c:v>
                </c:pt>
                <c:pt idx="81">
                  <c:v>3008.3409999999972</c:v>
                </c:pt>
                <c:pt idx="82">
                  <c:v>3068.7979999999934</c:v>
                </c:pt>
                <c:pt idx="83">
                  <c:v>3129.2599999999939</c:v>
                </c:pt>
                <c:pt idx="84">
                  <c:v>3189.7179999999958</c:v>
                </c:pt>
                <c:pt idx="85">
                  <c:v>3250.1749999999979</c:v>
                </c:pt>
                <c:pt idx="86">
                  <c:v>3310.6349999999993</c:v>
                </c:pt>
                <c:pt idx="87">
                  <c:v>3371.0929999999948</c:v>
                </c:pt>
                <c:pt idx="88">
                  <c:v>3431.549999999997</c:v>
                </c:pt>
                <c:pt idx="89">
                  <c:v>3492.0219999999936</c:v>
                </c:pt>
                <c:pt idx="90">
                  <c:v>3552.4789999999962</c:v>
                </c:pt>
                <c:pt idx="91">
                  <c:v>3612.9369999999981</c:v>
                </c:pt>
                <c:pt idx="92">
                  <c:v>3673.3979999999988</c:v>
                </c:pt>
                <c:pt idx="93">
                  <c:v>3733.854999999995</c:v>
                </c:pt>
                <c:pt idx="94">
                  <c:v>3794.3129999999969</c:v>
                </c:pt>
                <c:pt idx="95">
                  <c:v>3854.7799999999952</c:v>
                </c:pt>
                <c:pt idx="96">
                  <c:v>3915.2379999999971</c:v>
                </c:pt>
                <c:pt idx="97">
                  <c:v>3975.6949999999933</c:v>
                </c:pt>
                <c:pt idx="98">
                  <c:v>4036.1529999999952</c:v>
                </c:pt>
                <c:pt idx="99">
                  <c:v>4096.6099999999979</c:v>
                </c:pt>
                <c:pt idx="100">
                  <c:v>4157.0679999999929</c:v>
                </c:pt>
                <c:pt idx="101">
                  <c:v>4217.534999999998</c:v>
                </c:pt>
                <c:pt idx="102">
                  <c:v>4277.9919999999938</c:v>
                </c:pt>
                <c:pt idx="103">
                  <c:v>4338.4499999999962</c:v>
                </c:pt>
                <c:pt idx="104">
                  <c:v>4398.9149999999954</c:v>
                </c:pt>
                <c:pt idx="105">
                  <c:v>4459.3719999999976</c:v>
                </c:pt>
                <c:pt idx="106">
                  <c:v>4519.8299999999936</c:v>
                </c:pt>
                <c:pt idx="107">
                  <c:v>4580.2949999999928</c:v>
                </c:pt>
                <c:pt idx="108">
                  <c:v>4640.751999999995</c:v>
                </c:pt>
                <c:pt idx="109">
                  <c:v>4701.20999999999</c:v>
                </c:pt>
                <c:pt idx="110">
                  <c:v>4761.6679999999988</c:v>
                </c:pt>
                <c:pt idx="111">
                  <c:v>4822.1250000000009</c:v>
                </c:pt>
                <c:pt idx="112">
                  <c:v>4882.5829999999969</c:v>
                </c:pt>
                <c:pt idx="113">
                  <c:v>4943.044999999991</c:v>
                </c:pt>
                <c:pt idx="114">
                  <c:v>5003.5029999999988</c:v>
                </c:pt>
                <c:pt idx="115">
                  <c:v>5063.9609999999948</c:v>
                </c:pt>
                <c:pt idx="116">
                  <c:v>5124.4189999999908</c:v>
                </c:pt>
                <c:pt idx="117">
                  <c:v>5184.8769999999986</c:v>
                </c:pt>
                <c:pt idx="118">
                  <c:v>5245.3340000000007</c:v>
                </c:pt>
                <c:pt idx="119">
                  <c:v>5305.799</c:v>
                </c:pt>
                <c:pt idx="120">
                  <c:v>5366.256999999996</c:v>
                </c:pt>
                <c:pt idx="121">
                  <c:v>5426.7139999999981</c:v>
                </c:pt>
                <c:pt idx="122">
                  <c:v>5487.1719999999941</c:v>
                </c:pt>
                <c:pt idx="123">
                  <c:v>5547.6289999999963</c:v>
                </c:pt>
                <c:pt idx="124">
                  <c:v>5608.0859999999984</c:v>
                </c:pt>
                <c:pt idx="125">
                  <c:v>5668.5479999999925</c:v>
                </c:pt>
                <c:pt idx="126">
                  <c:v>5729.0059999999885</c:v>
                </c:pt>
                <c:pt idx="127">
                  <c:v>5789.4629999999906</c:v>
                </c:pt>
                <c:pt idx="128">
                  <c:v>5849.9219999999923</c:v>
                </c:pt>
                <c:pt idx="129">
                  <c:v>5910.3789999999944</c:v>
                </c:pt>
                <c:pt idx="130">
                  <c:v>5970.8359999999975</c:v>
                </c:pt>
                <c:pt idx="131">
                  <c:v>6031.2959999999921</c:v>
                </c:pt>
                <c:pt idx="132">
                  <c:v>6091.7529999999942</c:v>
                </c:pt>
                <c:pt idx="133">
                  <c:v>6152.2109999999902</c:v>
                </c:pt>
                <c:pt idx="134">
                  <c:v>6212.6689999999981</c:v>
                </c:pt>
                <c:pt idx="135">
                  <c:v>6273.1289999999926</c:v>
                </c:pt>
                <c:pt idx="136">
                  <c:v>6333.5870000000014</c:v>
                </c:pt>
                <c:pt idx="137">
                  <c:v>6394.0439999999908</c:v>
                </c:pt>
                <c:pt idx="138">
                  <c:v>6454.5019999999995</c:v>
                </c:pt>
                <c:pt idx="139">
                  <c:v>6514.9590000000017</c:v>
                </c:pt>
                <c:pt idx="140">
                  <c:v>6575.4169999999976</c:v>
                </c:pt>
                <c:pt idx="141">
                  <c:v>6635.8809999999903</c:v>
                </c:pt>
                <c:pt idx="142">
                  <c:v>6696.338999999999</c:v>
                </c:pt>
                <c:pt idx="143">
                  <c:v>6756.7960000000012</c:v>
                </c:pt>
                <c:pt idx="144">
                  <c:v>6817.2570000000023</c:v>
                </c:pt>
                <c:pt idx="145">
                  <c:v>6877.7139999999918</c:v>
                </c:pt>
                <c:pt idx="146">
                  <c:v>6938.1709999999939</c:v>
                </c:pt>
                <c:pt idx="147">
                  <c:v>6998.6339999999946</c:v>
                </c:pt>
                <c:pt idx="148">
                  <c:v>7059.0929999999953</c:v>
                </c:pt>
                <c:pt idx="149">
                  <c:v>7119.5499999999984</c:v>
                </c:pt>
                <c:pt idx="150">
                  <c:v>7180.009</c:v>
                </c:pt>
                <c:pt idx="151">
                  <c:v>7240.4669999999951</c:v>
                </c:pt>
                <c:pt idx="152">
                  <c:v>7300.9239999999972</c:v>
                </c:pt>
                <c:pt idx="153">
                  <c:v>7361.394999999995</c:v>
                </c:pt>
                <c:pt idx="154">
                  <c:v>7421.8530000000028</c:v>
                </c:pt>
                <c:pt idx="155">
                  <c:v>7482.3089999999993</c:v>
                </c:pt>
                <c:pt idx="156">
                  <c:v>7542.7709999999934</c:v>
                </c:pt>
                <c:pt idx="157">
                  <c:v>7603.2290000000021</c:v>
                </c:pt>
                <c:pt idx="158">
                  <c:v>7663.6859999999915</c:v>
                </c:pt>
                <c:pt idx="159">
                  <c:v>7724.1499999999978</c:v>
                </c:pt>
                <c:pt idx="160">
                  <c:v>7784.607</c:v>
                </c:pt>
                <c:pt idx="161">
                  <c:v>7845.0649999999951</c:v>
                </c:pt>
                <c:pt idx="162">
                  <c:v>7905.5290000000014</c:v>
                </c:pt>
                <c:pt idx="163">
                  <c:v>7965.9859999999908</c:v>
                </c:pt>
                <c:pt idx="164">
                  <c:v>8026.4439999999995</c:v>
                </c:pt>
                <c:pt idx="165">
                  <c:v>8086.9019999999946</c:v>
                </c:pt>
                <c:pt idx="166">
                  <c:v>8147.3589999999976</c:v>
                </c:pt>
                <c:pt idx="167">
                  <c:v>8207.8169999999936</c:v>
                </c:pt>
                <c:pt idx="168">
                  <c:v>8268.277</c:v>
                </c:pt>
                <c:pt idx="169">
                  <c:v>8328.7339999999895</c:v>
                </c:pt>
                <c:pt idx="170">
                  <c:v>8389.1919999999991</c:v>
                </c:pt>
                <c:pt idx="171">
                  <c:v>8449.6559999999918</c:v>
                </c:pt>
                <c:pt idx="172">
                  <c:v>8510.1129999999939</c:v>
                </c:pt>
                <c:pt idx="173">
                  <c:v>8570.5710000000017</c:v>
                </c:pt>
                <c:pt idx="174">
                  <c:v>8631.0279999999912</c:v>
                </c:pt>
                <c:pt idx="175">
                  <c:v>8691.4860000000008</c:v>
                </c:pt>
                <c:pt idx="176">
                  <c:v>8751.9439999999959</c:v>
                </c:pt>
                <c:pt idx="177">
                  <c:v>8812.4029999999984</c:v>
                </c:pt>
                <c:pt idx="178">
                  <c:v>8872.8609999999935</c:v>
                </c:pt>
                <c:pt idx="179">
                  <c:v>8933.3190000000013</c:v>
                </c:pt>
                <c:pt idx="180">
                  <c:v>8993.782999999994</c:v>
                </c:pt>
                <c:pt idx="181">
                  <c:v>9054.239999999998</c:v>
                </c:pt>
                <c:pt idx="182">
                  <c:v>9114.697999999993</c:v>
                </c:pt>
                <c:pt idx="183">
                  <c:v>9175.1649999999918</c:v>
                </c:pt>
                <c:pt idx="184">
                  <c:v>9235.6229999999996</c:v>
                </c:pt>
                <c:pt idx="185">
                  <c:v>9296.0800000000017</c:v>
                </c:pt>
                <c:pt idx="186">
                  <c:v>9356.5379999999968</c:v>
                </c:pt>
                <c:pt idx="187">
                  <c:v>9416.9950000000008</c:v>
                </c:pt>
                <c:pt idx="188">
                  <c:v>9477.9999999999909</c:v>
                </c:pt>
                <c:pt idx="189">
                  <c:v>9538.4580000000005</c:v>
                </c:pt>
                <c:pt idx="190">
                  <c:v>9598.9159999999956</c:v>
                </c:pt>
                <c:pt idx="191">
                  <c:v>9659.3729999999978</c:v>
                </c:pt>
                <c:pt idx="192">
                  <c:v>9719.8379999999979</c:v>
                </c:pt>
                <c:pt idx="193">
                  <c:v>9780.2950000000001</c:v>
                </c:pt>
                <c:pt idx="194">
                  <c:v>9840.7540000000008</c:v>
                </c:pt>
                <c:pt idx="195">
                  <c:v>9901.2109999999902</c:v>
                </c:pt>
                <c:pt idx="196">
                  <c:v>9961.6689999999999</c:v>
                </c:pt>
                <c:pt idx="197">
                  <c:v>10022.126000000002</c:v>
                </c:pt>
                <c:pt idx="198">
                  <c:v>10082.591</c:v>
                </c:pt>
                <c:pt idx="199">
                  <c:v>10143.048000000003</c:v>
                </c:pt>
                <c:pt idx="200">
                  <c:v>10203.504999999992</c:v>
                </c:pt>
                <c:pt idx="201">
                  <c:v>10263.970999999998</c:v>
                </c:pt>
                <c:pt idx="202">
                  <c:v>10324.428999999993</c:v>
                </c:pt>
                <c:pt idx="203">
                  <c:v>10384.887000000002</c:v>
                </c:pt>
                <c:pt idx="204">
                  <c:v>10445.34599999999</c:v>
                </c:pt>
                <c:pt idx="205">
                  <c:v>10505.803999999998</c:v>
                </c:pt>
                <c:pt idx="206">
                  <c:v>10566.803999999998</c:v>
                </c:pt>
                <c:pt idx="207">
                  <c:v>10627.261000000002</c:v>
                </c:pt>
                <c:pt idx="208">
                  <c:v>10687.717999999992</c:v>
                </c:pt>
                <c:pt idx="209">
                  <c:v>10748.175999999999</c:v>
                </c:pt>
                <c:pt idx="210">
                  <c:v>10808.633000000002</c:v>
                </c:pt>
                <c:pt idx="211">
                  <c:v>10869.096999999994</c:v>
                </c:pt>
                <c:pt idx="212">
                  <c:v>10929.553999999998</c:v>
                </c:pt>
                <c:pt idx="213">
                  <c:v>10990.011999999993</c:v>
                </c:pt>
                <c:pt idx="214">
                  <c:v>11050.474999999993</c:v>
                </c:pt>
                <c:pt idx="215">
                  <c:v>11110.931999999995</c:v>
                </c:pt>
                <c:pt idx="216">
                  <c:v>11171.390000000003</c:v>
                </c:pt>
                <c:pt idx="217">
                  <c:v>11231.855999999996</c:v>
                </c:pt>
                <c:pt idx="218">
                  <c:v>11292.312999999998</c:v>
                </c:pt>
                <c:pt idx="219">
                  <c:v>11352.772000000001</c:v>
                </c:pt>
                <c:pt idx="220">
                  <c:v>11413.239999999993</c:v>
                </c:pt>
                <c:pt idx="221">
                  <c:v>11473.698</c:v>
                </c:pt>
                <c:pt idx="222">
                  <c:v>11534.155999999995</c:v>
                </c:pt>
                <c:pt idx="223">
                  <c:v>11594.615999999991</c:v>
                </c:pt>
              </c:numCache>
            </c:numRef>
          </c:xVal>
          <c:yVal>
            <c:numRef>
              <c:f>'CoolTerm Capture 2021-01-21 14-'!$O$2:$O$225</c:f>
              <c:numCache>
                <c:formatCode>General</c:formatCode>
                <c:ptCount val="224"/>
                <c:pt idx="0">
                  <c:v>-9.9836065573770458</c:v>
                </c:pt>
                <c:pt idx="1">
                  <c:v>-9.9836065573770458</c:v>
                </c:pt>
                <c:pt idx="2">
                  <c:v>-9.9836065573770458</c:v>
                </c:pt>
                <c:pt idx="3">
                  <c:v>-9.9836065573770458</c:v>
                </c:pt>
                <c:pt idx="4">
                  <c:v>0.24590163934426224</c:v>
                </c:pt>
                <c:pt idx="5">
                  <c:v>-9.9836065573770458</c:v>
                </c:pt>
                <c:pt idx="6">
                  <c:v>0.1475409836065571</c:v>
                </c:pt>
                <c:pt idx="7">
                  <c:v>0.1475409836065571</c:v>
                </c:pt>
                <c:pt idx="8">
                  <c:v>0.11475409836065617</c:v>
                </c:pt>
                <c:pt idx="9">
                  <c:v>9.8360655737705124E-2</c:v>
                </c:pt>
                <c:pt idx="10">
                  <c:v>8.1967213114754078E-2</c:v>
                </c:pt>
                <c:pt idx="11">
                  <c:v>8.1967213114754078E-2</c:v>
                </c:pt>
                <c:pt idx="12">
                  <c:v>8.1967213114754078E-2</c:v>
                </c:pt>
                <c:pt idx="13">
                  <c:v>8.1967213114754078E-2</c:v>
                </c:pt>
                <c:pt idx="14">
                  <c:v>8.1967213114754078E-2</c:v>
                </c:pt>
                <c:pt idx="15">
                  <c:v>8.1967213114754078E-2</c:v>
                </c:pt>
                <c:pt idx="16">
                  <c:v>8.1967213114754078E-2</c:v>
                </c:pt>
                <c:pt idx="17">
                  <c:v>6.5573770491803032E-2</c:v>
                </c:pt>
                <c:pt idx="18">
                  <c:v>6.5573770491803032E-2</c:v>
                </c:pt>
                <c:pt idx="19">
                  <c:v>6.5573770491803032E-2</c:v>
                </c:pt>
                <c:pt idx="20">
                  <c:v>4.9180327868853145E-2</c:v>
                </c:pt>
                <c:pt idx="21">
                  <c:v>3.2786885245902099E-2</c:v>
                </c:pt>
                <c:pt idx="22">
                  <c:v>4.9180327868853145E-2</c:v>
                </c:pt>
                <c:pt idx="23">
                  <c:v>3.2786885245902099E-2</c:v>
                </c:pt>
                <c:pt idx="24">
                  <c:v>3.2786885245902099E-2</c:v>
                </c:pt>
                <c:pt idx="25">
                  <c:v>1.639344262295105E-2</c:v>
                </c:pt>
                <c:pt idx="26">
                  <c:v>1.639344262295105E-2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1.639344262295105E-2</c:v>
                </c:pt>
                <c:pt idx="33">
                  <c:v>4.9180327868853145E-2</c:v>
                </c:pt>
                <c:pt idx="34">
                  <c:v>4.9180327868853145E-2</c:v>
                </c:pt>
                <c:pt idx="35">
                  <c:v>8.1967213114754078E-2</c:v>
                </c:pt>
                <c:pt idx="36">
                  <c:v>9.8360655737705124E-2</c:v>
                </c:pt>
                <c:pt idx="37">
                  <c:v>0.11475409836065617</c:v>
                </c:pt>
                <c:pt idx="38">
                  <c:v>0.13114754098360723</c:v>
                </c:pt>
                <c:pt idx="39">
                  <c:v>0.1475409836065571</c:v>
                </c:pt>
                <c:pt idx="40">
                  <c:v>0.1475409836065571</c:v>
                </c:pt>
                <c:pt idx="41">
                  <c:v>0.18032786885245922</c:v>
                </c:pt>
                <c:pt idx="42">
                  <c:v>0.18032786885245922</c:v>
                </c:pt>
                <c:pt idx="43">
                  <c:v>0.19672131147541025</c:v>
                </c:pt>
                <c:pt idx="44">
                  <c:v>0.21311475409836131</c:v>
                </c:pt>
                <c:pt idx="45">
                  <c:v>0.21311475409836131</c:v>
                </c:pt>
                <c:pt idx="46">
                  <c:v>0.22950819672131118</c:v>
                </c:pt>
                <c:pt idx="47">
                  <c:v>0.22950819672131118</c:v>
                </c:pt>
                <c:pt idx="48">
                  <c:v>0.24590163934426224</c:v>
                </c:pt>
                <c:pt idx="49">
                  <c:v>0.26229508196721329</c:v>
                </c:pt>
                <c:pt idx="50">
                  <c:v>0.26229508196721329</c:v>
                </c:pt>
                <c:pt idx="51">
                  <c:v>0.27868852459016435</c:v>
                </c:pt>
                <c:pt idx="52">
                  <c:v>0.29508196721311536</c:v>
                </c:pt>
                <c:pt idx="53">
                  <c:v>0.31147540983606525</c:v>
                </c:pt>
                <c:pt idx="54">
                  <c:v>0.32786885245901631</c:v>
                </c:pt>
                <c:pt idx="55">
                  <c:v>0.34426229508196737</c:v>
                </c:pt>
                <c:pt idx="56">
                  <c:v>0.34426229508196737</c:v>
                </c:pt>
                <c:pt idx="57">
                  <c:v>0.34426229508196737</c:v>
                </c:pt>
                <c:pt idx="58">
                  <c:v>0.36065573770491843</c:v>
                </c:pt>
                <c:pt idx="59">
                  <c:v>0.37704918032786944</c:v>
                </c:pt>
                <c:pt idx="60">
                  <c:v>0.37704918032786944</c:v>
                </c:pt>
                <c:pt idx="61">
                  <c:v>0.39344262295081933</c:v>
                </c:pt>
                <c:pt idx="62">
                  <c:v>0.40983606557377039</c:v>
                </c:pt>
                <c:pt idx="63">
                  <c:v>0.40983606557377039</c:v>
                </c:pt>
                <c:pt idx="64">
                  <c:v>0.42622950819672145</c:v>
                </c:pt>
                <c:pt idx="65">
                  <c:v>0.42622950819672145</c:v>
                </c:pt>
                <c:pt idx="66">
                  <c:v>0.45901639344262352</c:v>
                </c:pt>
                <c:pt idx="67">
                  <c:v>0.45901639344262352</c:v>
                </c:pt>
                <c:pt idx="68">
                  <c:v>0.45901639344262352</c:v>
                </c:pt>
                <c:pt idx="69">
                  <c:v>0.47540983606557341</c:v>
                </c:pt>
                <c:pt idx="70">
                  <c:v>0.49180327868852447</c:v>
                </c:pt>
                <c:pt idx="71">
                  <c:v>0.49180327868852447</c:v>
                </c:pt>
                <c:pt idx="72">
                  <c:v>0.49180327868852447</c:v>
                </c:pt>
                <c:pt idx="73">
                  <c:v>0.50819672131147553</c:v>
                </c:pt>
                <c:pt idx="74">
                  <c:v>0.50819672131147553</c:v>
                </c:pt>
                <c:pt idx="75">
                  <c:v>0.52459016393442537</c:v>
                </c:pt>
                <c:pt idx="76">
                  <c:v>0.52459016393442537</c:v>
                </c:pt>
                <c:pt idx="77">
                  <c:v>0.52459016393442537</c:v>
                </c:pt>
                <c:pt idx="78">
                  <c:v>0.52459016393442537</c:v>
                </c:pt>
                <c:pt idx="79">
                  <c:v>0.54098360655737765</c:v>
                </c:pt>
                <c:pt idx="80">
                  <c:v>0.54098360655737765</c:v>
                </c:pt>
                <c:pt idx="81">
                  <c:v>0.55737704918032749</c:v>
                </c:pt>
                <c:pt idx="82">
                  <c:v>0.55737704918032749</c:v>
                </c:pt>
                <c:pt idx="83">
                  <c:v>0.55737704918032749</c:v>
                </c:pt>
                <c:pt idx="84">
                  <c:v>0.55737704918032749</c:v>
                </c:pt>
                <c:pt idx="85">
                  <c:v>0.57377049180327977</c:v>
                </c:pt>
                <c:pt idx="86">
                  <c:v>0.59016393442622961</c:v>
                </c:pt>
                <c:pt idx="87">
                  <c:v>0.59016393442622961</c:v>
                </c:pt>
                <c:pt idx="88">
                  <c:v>0.59016393442622961</c:v>
                </c:pt>
                <c:pt idx="89">
                  <c:v>0.59016393442622961</c:v>
                </c:pt>
                <c:pt idx="90">
                  <c:v>0.60655737704917945</c:v>
                </c:pt>
                <c:pt idx="91">
                  <c:v>0.62295081967213173</c:v>
                </c:pt>
                <c:pt idx="92">
                  <c:v>0.63934426229508157</c:v>
                </c:pt>
                <c:pt idx="93">
                  <c:v>0.63934426229508157</c:v>
                </c:pt>
                <c:pt idx="94">
                  <c:v>0.63934426229508157</c:v>
                </c:pt>
                <c:pt idx="95">
                  <c:v>0.65573770491803385</c:v>
                </c:pt>
                <c:pt idx="96">
                  <c:v>0.65573770491803385</c:v>
                </c:pt>
                <c:pt idx="97">
                  <c:v>0.65573770491803385</c:v>
                </c:pt>
                <c:pt idx="98">
                  <c:v>0.65573770491803385</c:v>
                </c:pt>
                <c:pt idx="99">
                  <c:v>0.65573770491803385</c:v>
                </c:pt>
                <c:pt idx="100">
                  <c:v>0.67213114754098369</c:v>
                </c:pt>
                <c:pt idx="101">
                  <c:v>0.67213114754098369</c:v>
                </c:pt>
                <c:pt idx="102">
                  <c:v>0.68852459016393353</c:v>
                </c:pt>
                <c:pt idx="103">
                  <c:v>0.68852459016393353</c:v>
                </c:pt>
                <c:pt idx="104">
                  <c:v>0.68852459016393353</c:v>
                </c:pt>
                <c:pt idx="105">
                  <c:v>0.68852459016393353</c:v>
                </c:pt>
                <c:pt idx="106">
                  <c:v>0.70491803278688581</c:v>
                </c:pt>
                <c:pt idx="107">
                  <c:v>0.72131147540983565</c:v>
                </c:pt>
                <c:pt idx="108">
                  <c:v>0.72131147540983565</c:v>
                </c:pt>
                <c:pt idx="109">
                  <c:v>0.72131147540983565</c:v>
                </c:pt>
                <c:pt idx="110">
                  <c:v>0.72131147540983565</c:v>
                </c:pt>
                <c:pt idx="111">
                  <c:v>0.73770491803278793</c:v>
                </c:pt>
                <c:pt idx="112">
                  <c:v>0.75409836065573776</c:v>
                </c:pt>
                <c:pt idx="113">
                  <c:v>0.75409836065573776</c:v>
                </c:pt>
                <c:pt idx="114">
                  <c:v>0.75409836065573776</c:v>
                </c:pt>
                <c:pt idx="115">
                  <c:v>0.75409836065573776</c:v>
                </c:pt>
                <c:pt idx="116">
                  <c:v>0.7704918032786876</c:v>
                </c:pt>
                <c:pt idx="117">
                  <c:v>0.75409836065573776</c:v>
                </c:pt>
                <c:pt idx="118">
                  <c:v>0.7704918032786876</c:v>
                </c:pt>
                <c:pt idx="119">
                  <c:v>0.78688524590163988</c:v>
                </c:pt>
                <c:pt idx="120">
                  <c:v>0.78688524590163988</c:v>
                </c:pt>
                <c:pt idx="121">
                  <c:v>0.78688524590163988</c:v>
                </c:pt>
                <c:pt idx="122">
                  <c:v>0.78688524590163988</c:v>
                </c:pt>
                <c:pt idx="123">
                  <c:v>0.78688524590163988</c:v>
                </c:pt>
                <c:pt idx="124">
                  <c:v>0.78688524590163988</c:v>
                </c:pt>
                <c:pt idx="125">
                  <c:v>0.80327868852458972</c:v>
                </c:pt>
                <c:pt idx="126">
                  <c:v>0.80327868852458972</c:v>
                </c:pt>
                <c:pt idx="127">
                  <c:v>0.80327868852458972</c:v>
                </c:pt>
                <c:pt idx="128">
                  <c:v>0.80327868852458972</c:v>
                </c:pt>
                <c:pt idx="129">
                  <c:v>0.819672131147542</c:v>
                </c:pt>
                <c:pt idx="130">
                  <c:v>0.819672131147542</c:v>
                </c:pt>
                <c:pt idx="131">
                  <c:v>0.819672131147542</c:v>
                </c:pt>
                <c:pt idx="132">
                  <c:v>0.83606557377049184</c:v>
                </c:pt>
                <c:pt idx="133">
                  <c:v>0.83606557377049184</c:v>
                </c:pt>
                <c:pt idx="134">
                  <c:v>0.83606557377049184</c:v>
                </c:pt>
                <c:pt idx="135">
                  <c:v>0.83606557377049184</c:v>
                </c:pt>
                <c:pt idx="136">
                  <c:v>0.83606557377049184</c:v>
                </c:pt>
                <c:pt idx="137">
                  <c:v>0.85245901639344168</c:v>
                </c:pt>
                <c:pt idx="138">
                  <c:v>0.85245901639344168</c:v>
                </c:pt>
                <c:pt idx="139">
                  <c:v>0.86885245901639396</c:v>
                </c:pt>
                <c:pt idx="140">
                  <c:v>0.85245901639344168</c:v>
                </c:pt>
                <c:pt idx="141">
                  <c:v>0.86885245901639396</c:v>
                </c:pt>
                <c:pt idx="142">
                  <c:v>0.86885245901639396</c:v>
                </c:pt>
                <c:pt idx="143">
                  <c:v>0.86885245901639396</c:v>
                </c:pt>
                <c:pt idx="144">
                  <c:v>0.86885245901639396</c:v>
                </c:pt>
                <c:pt idx="145">
                  <c:v>0.8852459016393438</c:v>
                </c:pt>
                <c:pt idx="146">
                  <c:v>0.8852459016393438</c:v>
                </c:pt>
                <c:pt idx="147">
                  <c:v>0.8852459016393438</c:v>
                </c:pt>
                <c:pt idx="148">
                  <c:v>0.8852459016393438</c:v>
                </c:pt>
                <c:pt idx="149">
                  <c:v>0.8852459016393438</c:v>
                </c:pt>
                <c:pt idx="150">
                  <c:v>0.8852459016393438</c:v>
                </c:pt>
                <c:pt idx="151">
                  <c:v>0.8852459016393438</c:v>
                </c:pt>
                <c:pt idx="152">
                  <c:v>0.8852459016393438</c:v>
                </c:pt>
                <c:pt idx="153">
                  <c:v>0.90163934426229608</c:v>
                </c:pt>
                <c:pt idx="154">
                  <c:v>0.90163934426229608</c:v>
                </c:pt>
                <c:pt idx="155">
                  <c:v>0.90163934426229608</c:v>
                </c:pt>
                <c:pt idx="156">
                  <c:v>0.91803278688524592</c:v>
                </c:pt>
                <c:pt idx="157">
                  <c:v>0.91803278688524592</c:v>
                </c:pt>
                <c:pt idx="158">
                  <c:v>0.91803278688524592</c:v>
                </c:pt>
                <c:pt idx="159">
                  <c:v>0.91803278688524592</c:v>
                </c:pt>
                <c:pt idx="160">
                  <c:v>0.91803278688524592</c:v>
                </c:pt>
                <c:pt idx="161">
                  <c:v>0.91803278688524592</c:v>
                </c:pt>
                <c:pt idx="162">
                  <c:v>0.93442622950819576</c:v>
                </c:pt>
                <c:pt idx="163">
                  <c:v>0.93442622950819576</c:v>
                </c:pt>
                <c:pt idx="164">
                  <c:v>0.93442622950819576</c:v>
                </c:pt>
                <c:pt idx="165">
                  <c:v>0.93442622950819576</c:v>
                </c:pt>
                <c:pt idx="166">
                  <c:v>0.93442622950819576</c:v>
                </c:pt>
                <c:pt idx="167">
                  <c:v>0.93442622950819576</c:v>
                </c:pt>
                <c:pt idx="168">
                  <c:v>0.95081967213114804</c:v>
                </c:pt>
                <c:pt idx="169">
                  <c:v>0.95081967213114804</c:v>
                </c:pt>
                <c:pt idx="170">
                  <c:v>0.95081967213114804</c:v>
                </c:pt>
                <c:pt idx="171">
                  <c:v>0.95081967213114804</c:v>
                </c:pt>
                <c:pt idx="172">
                  <c:v>0.95081967213114804</c:v>
                </c:pt>
                <c:pt idx="173">
                  <c:v>0.95081967213114804</c:v>
                </c:pt>
                <c:pt idx="174">
                  <c:v>0.95081967213114804</c:v>
                </c:pt>
                <c:pt idx="175">
                  <c:v>0.95081967213114804</c:v>
                </c:pt>
                <c:pt idx="176">
                  <c:v>0.96721311475409788</c:v>
                </c:pt>
                <c:pt idx="177">
                  <c:v>0.96721311475409788</c:v>
                </c:pt>
                <c:pt idx="178">
                  <c:v>0.96721311475409788</c:v>
                </c:pt>
                <c:pt idx="179">
                  <c:v>0.96721311475409788</c:v>
                </c:pt>
                <c:pt idx="180">
                  <c:v>0.96721311475409788</c:v>
                </c:pt>
                <c:pt idx="181">
                  <c:v>0.96721311475409788</c:v>
                </c:pt>
                <c:pt idx="182">
                  <c:v>0.96721311475409788</c:v>
                </c:pt>
                <c:pt idx="183">
                  <c:v>0.96721311475409788</c:v>
                </c:pt>
                <c:pt idx="184">
                  <c:v>1.0819672131147542</c:v>
                </c:pt>
                <c:pt idx="185">
                  <c:v>1.7377049180327868</c:v>
                </c:pt>
                <c:pt idx="186">
                  <c:v>1.7377049180327868</c:v>
                </c:pt>
                <c:pt idx="187">
                  <c:v>1.6885245901639347</c:v>
                </c:pt>
                <c:pt idx="188">
                  <c:v>1.7540983606557365</c:v>
                </c:pt>
                <c:pt idx="189">
                  <c:v>1.6885245901639347</c:v>
                </c:pt>
                <c:pt idx="190">
                  <c:v>1.131147540983606</c:v>
                </c:pt>
                <c:pt idx="191">
                  <c:v>1.1475409836065582</c:v>
                </c:pt>
                <c:pt idx="192">
                  <c:v>1.1475409836065582</c:v>
                </c:pt>
                <c:pt idx="193">
                  <c:v>1.1475409836065582</c:v>
                </c:pt>
                <c:pt idx="194">
                  <c:v>1.131147540983606</c:v>
                </c:pt>
                <c:pt idx="195">
                  <c:v>1.131147540983606</c:v>
                </c:pt>
                <c:pt idx="196">
                  <c:v>1.131147540983606</c:v>
                </c:pt>
                <c:pt idx="197">
                  <c:v>1.131147540983606</c:v>
                </c:pt>
                <c:pt idx="198">
                  <c:v>1.131147540983606</c:v>
                </c:pt>
                <c:pt idx="199">
                  <c:v>1.1475409836065582</c:v>
                </c:pt>
                <c:pt idx="200">
                  <c:v>1.1475409836065582</c:v>
                </c:pt>
                <c:pt idx="201">
                  <c:v>1.1475409836065582</c:v>
                </c:pt>
                <c:pt idx="202">
                  <c:v>1.1639344262295082</c:v>
                </c:pt>
                <c:pt idx="203">
                  <c:v>1.2622950819672121</c:v>
                </c:pt>
                <c:pt idx="204">
                  <c:v>1.3442622950819663</c:v>
                </c:pt>
                <c:pt idx="205">
                  <c:v>1.7377049180327868</c:v>
                </c:pt>
                <c:pt idx="206">
                  <c:v>1.7213114754098369</c:v>
                </c:pt>
                <c:pt idx="207">
                  <c:v>1.7377049180327868</c:v>
                </c:pt>
                <c:pt idx="208">
                  <c:v>1.7213114754098369</c:v>
                </c:pt>
                <c:pt idx="209">
                  <c:v>1.7213114754098369</c:v>
                </c:pt>
                <c:pt idx="210">
                  <c:v>1.7213114754098369</c:v>
                </c:pt>
                <c:pt idx="211">
                  <c:v>1.7213114754098369</c:v>
                </c:pt>
                <c:pt idx="212">
                  <c:v>1.7213114754098369</c:v>
                </c:pt>
                <c:pt idx="213">
                  <c:v>1.7213114754098369</c:v>
                </c:pt>
                <c:pt idx="214">
                  <c:v>1.7213114754098369</c:v>
                </c:pt>
                <c:pt idx="215">
                  <c:v>1.0983606557377039</c:v>
                </c:pt>
                <c:pt idx="216">
                  <c:v>1.0819672131147542</c:v>
                </c:pt>
                <c:pt idx="217">
                  <c:v>1.0655737704918042</c:v>
                </c:pt>
                <c:pt idx="218">
                  <c:v>1.0491803278688521</c:v>
                </c:pt>
                <c:pt idx="219">
                  <c:v>1.0983606557377039</c:v>
                </c:pt>
                <c:pt idx="220">
                  <c:v>1.0983606557377039</c:v>
                </c:pt>
                <c:pt idx="221">
                  <c:v>1.0163934426229499</c:v>
                </c:pt>
                <c:pt idx="222">
                  <c:v>1.0327868852459021</c:v>
                </c:pt>
                <c:pt idx="223">
                  <c:v>1.0327868852459021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2192"/>
        <c:axId val="487465920"/>
      </c:scatterChart>
      <c:valAx>
        <c:axId val="487472192"/>
        <c:scaling>
          <c:orientation val="minMax"/>
          <c:max val="100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5920"/>
        <c:crosses val="autoZero"/>
        <c:crossBetween val="midCat"/>
      </c:valAx>
      <c:valAx>
        <c:axId val="487465920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2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dT,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14-'!$M$2:$M$225</c:f>
              <c:numCache>
                <c:formatCode>General</c:formatCode>
                <c:ptCount val="224"/>
                <c:pt idx="4">
                  <c:v>16.800000000000004</c:v>
                </c:pt>
                <c:pt idx="6">
                  <c:v>19.600000000000009</c:v>
                </c:pt>
                <c:pt idx="7">
                  <c:v>20</c:v>
                </c:pt>
                <c:pt idx="8">
                  <c:v>20.499999999999993</c:v>
                </c:pt>
                <c:pt idx="9">
                  <c:v>20.799999999999997</c:v>
                </c:pt>
                <c:pt idx="10">
                  <c:v>21.000000000000007</c:v>
                </c:pt>
                <c:pt idx="11">
                  <c:v>21.000000000000007</c:v>
                </c:pt>
                <c:pt idx="12">
                  <c:v>21.000000000000007</c:v>
                </c:pt>
                <c:pt idx="13">
                  <c:v>21.000000000000007</c:v>
                </c:pt>
                <c:pt idx="14">
                  <c:v>21.000000000000007</c:v>
                </c:pt>
                <c:pt idx="15">
                  <c:v>20.9</c:v>
                </c:pt>
                <c:pt idx="16">
                  <c:v>20.9</c:v>
                </c:pt>
                <c:pt idx="17">
                  <c:v>21.100000000000009</c:v>
                </c:pt>
                <c:pt idx="18">
                  <c:v>21.100000000000009</c:v>
                </c:pt>
                <c:pt idx="19">
                  <c:v>21.200000000000003</c:v>
                </c:pt>
                <c:pt idx="20">
                  <c:v>21.399999999999991</c:v>
                </c:pt>
                <c:pt idx="21">
                  <c:v>21.499999999999993</c:v>
                </c:pt>
                <c:pt idx="22">
                  <c:v>21.599999999999994</c:v>
                </c:pt>
                <c:pt idx="23">
                  <c:v>21.9</c:v>
                </c:pt>
                <c:pt idx="24">
                  <c:v>21.999999999999993</c:v>
                </c:pt>
                <c:pt idx="25">
                  <c:v>22.200000000000003</c:v>
                </c:pt>
                <c:pt idx="26">
                  <c:v>22.299999999999997</c:v>
                </c:pt>
                <c:pt idx="27">
                  <c:v>22.500000000000007</c:v>
                </c:pt>
                <c:pt idx="28">
                  <c:v>22.699999999999996</c:v>
                </c:pt>
                <c:pt idx="29">
                  <c:v>22.800000000000004</c:v>
                </c:pt>
                <c:pt idx="30">
                  <c:v>23.000000000000007</c:v>
                </c:pt>
                <c:pt idx="31">
                  <c:v>24.199999999999996</c:v>
                </c:pt>
                <c:pt idx="32">
                  <c:v>24</c:v>
                </c:pt>
                <c:pt idx="33">
                  <c:v>23.599999999999994</c:v>
                </c:pt>
                <c:pt idx="34">
                  <c:v>23.200000000000003</c:v>
                </c:pt>
                <c:pt idx="35">
                  <c:v>22.800000000000004</c:v>
                </c:pt>
                <c:pt idx="36">
                  <c:v>22.799999999999997</c:v>
                </c:pt>
                <c:pt idx="37">
                  <c:v>22.499999999999993</c:v>
                </c:pt>
                <c:pt idx="38">
                  <c:v>22.399999999999991</c:v>
                </c:pt>
                <c:pt idx="39">
                  <c:v>22.5</c:v>
                </c:pt>
                <c:pt idx="40">
                  <c:v>22.200000000000003</c:v>
                </c:pt>
                <c:pt idx="41">
                  <c:v>22.200000000000003</c:v>
                </c:pt>
                <c:pt idx="42">
                  <c:v>22.099999999999994</c:v>
                </c:pt>
                <c:pt idx="43">
                  <c:v>22.1</c:v>
                </c:pt>
                <c:pt idx="44">
                  <c:v>22.099999999999994</c:v>
                </c:pt>
                <c:pt idx="45">
                  <c:v>22.099999999999994</c:v>
                </c:pt>
                <c:pt idx="46">
                  <c:v>22</c:v>
                </c:pt>
                <c:pt idx="47">
                  <c:v>21.900000000000006</c:v>
                </c:pt>
                <c:pt idx="48">
                  <c:v>21.800000000000004</c:v>
                </c:pt>
                <c:pt idx="49">
                  <c:v>21.700000000000003</c:v>
                </c:pt>
                <c:pt idx="50">
                  <c:v>21.700000000000003</c:v>
                </c:pt>
                <c:pt idx="51">
                  <c:v>21.499999999999993</c:v>
                </c:pt>
                <c:pt idx="52">
                  <c:v>21.399999999999991</c:v>
                </c:pt>
                <c:pt idx="53">
                  <c:v>21.200000000000003</c:v>
                </c:pt>
                <c:pt idx="54">
                  <c:v>21.000000000000007</c:v>
                </c:pt>
                <c:pt idx="55">
                  <c:v>20.900000000000006</c:v>
                </c:pt>
                <c:pt idx="56">
                  <c:v>20.900000000000006</c:v>
                </c:pt>
                <c:pt idx="57">
                  <c:v>20.700000000000003</c:v>
                </c:pt>
                <c:pt idx="58">
                  <c:v>20.800000000000004</c:v>
                </c:pt>
                <c:pt idx="59">
                  <c:v>20.399999999999991</c:v>
                </c:pt>
                <c:pt idx="60">
                  <c:v>20.5</c:v>
                </c:pt>
                <c:pt idx="61">
                  <c:v>20.200000000000003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</c:v>
                </c:pt>
                <c:pt idx="65">
                  <c:v>20</c:v>
                </c:pt>
                <c:pt idx="66">
                  <c:v>19.899999999999991</c:v>
                </c:pt>
                <c:pt idx="67">
                  <c:v>19.899999999999991</c:v>
                </c:pt>
                <c:pt idx="68">
                  <c:v>19.799999999999997</c:v>
                </c:pt>
                <c:pt idx="69">
                  <c:v>19.799999999999997</c:v>
                </c:pt>
                <c:pt idx="70">
                  <c:v>19.699999999999996</c:v>
                </c:pt>
                <c:pt idx="71">
                  <c:v>19.800000000000004</c:v>
                </c:pt>
                <c:pt idx="72">
                  <c:v>19.699999999999996</c:v>
                </c:pt>
                <c:pt idx="73">
                  <c:v>19.599999999999994</c:v>
                </c:pt>
                <c:pt idx="74">
                  <c:v>19.599999999999994</c:v>
                </c:pt>
                <c:pt idx="75">
                  <c:v>19.600000000000009</c:v>
                </c:pt>
                <c:pt idx="76">
                  <c:v>19.600000000000009</c:v>
                </c:pt>
                <c:pt idx="77">
                  <c:v>19.800000000000011</c:v>
                </c:pt>
                <c:pt idx="78">
                  <c:v>19.800000000000011</c:v>
                </c:pt>
                <c:pt idx="79">
                  <c:v>19.700000000000003</c:v>
                </c:pt>
                <c:pt idx="80">
                  <c:v>19.700000000000003</c:v>
                </c:pt>
                <c:pt idx="81">
                  <c:v>19.600000000000009</c:v>
                </c:pt>
                <c:pt idx="82">
                  <c:v>19.600000000000009</c:v>
                </c:pt>
                <c:pt idx="83">
                  <c:v>19.600000000000009</c:v>
                </c:pt>
                <c:pt idx="84">
                  <c:v>19.799999999999997</c:v>
                </c:pt>
                <c:pt idx="85">
                  <c:v>19.599999999999994</c:v>
                </c:pt>
                <c:pt idx="86">
                  <c:v>19.5</c:v>
                </c:pt>
                <c:pt idx="87">
                  <c:v>19.5</c:v>
                </c:pt>
                <c:pt idx="88">
                  <c:v>19.400000000000006</c:v>
                </c:pt>
                <c:pt idx="89">
                  <c:v>19.400000000000006</c:v>
                </c:pt>
                <c:pt idx="90">
                  <c:v>19.300000000000011</c:v>
                </c:pt>
                <c:pt idx="91">
                  <c:v>19.200000000000003</c:v>
                </c:pt>
                <c:pt idx="92">
                  <c:v>19.400000000000006</c:v>
                </c:pt>
                <c:pt idx="93">
                  <c:v>19.299999999999997</c:v>
                </c:pt>
                <c:pt idx="94">
                  <c:v>19.299999999999997</c:v>
                </c:pt>
                <c:pt idx="95">
                  <c:v>19.299999999999997</c:v>
                </c:pt>
                <c:pt idx="96">
                  <c:v>19.199999999999989</c:v>
                </c:pt>
                <c:pt idx="97">
                  <c:v>19.299999999999997</c:v>
                </c:pt>
                <c:pt idx="98">
                  <c:v>19.399999999999991</c:v>
                </c:pt>
                <c:pt idx="99">
                  <c:v>19.399999999999991</c:v>
                </c:pt>
                <c:pt idx="100">
                  <c:v>19.400000000000006</c:v>
                </c:pt>
                <c:pt idx="101">
                  <c:v>19.400000000000006</c:v>
                </c:pt>
                <c:pt idx="102">
                  <c:v>19.300000000000011</c:v>
                </c:pt>
                <c:pt idx="103">
                  <c:v>19.400000000000006</c:v>
                </c:pt>
                <c:pt idx="104">
                  <c:v>19.600000000000009</c:v>
                </c:pt>
                <c:pt idx="105">
                  <c:v>19.400000000000006</c:v>
                </c:pt>
                <c:pt idx="106">
                  <c:v>19.5</c:v>
                </c:pt>
                <c:pt idx="107">
                  <c:v>19.400000000000006</c:v>
                </c:pt>
                <c:pt idx="108">
                  <c:v>19.5</c:v>
                </c:pt>
                <c:pt idx="109">
                  <c:v>19.5</c:v>
                </c:pt>
                <c:pt idx="110">
                  <c:v>19.400000000000006</c:v>
                </c:pt>
                <c:pt idx="111">
                  <c:v>19.399999999999991</c:v>
                </c:pt>
                <c:pt idx="112">
                  <c:v>19.200000000000003</c:v>
                </c:pt>
                <c:pt idx="113">
                  <c:v>19.400000000000006</c:v>
                </c:pt>
                <c:pt idx="114">
                  <c:v>19.299999999999997</c:v>
                </c:pt>
                <c:pt idx="115">
                  <c:v>19.299999999999997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19.100000000000009</c:v>
                </c:pt>
                <c:pt idx="119">
                  <c:v>19.099999999999994</c:v>
                </c:pt>
                <c:pt idx="120">
                  <c:v>19</c:v>
                </c:pt>
                <c:pt idx="121">
                  <c:v>19</c:v>
                </c:pt>
                <c:pt idx="122">
                  <c:v>19.099999999999994</c:v>
                </c:pt>
                <c:pt idx="123">
                  <c:v>19.099999999999994</c:v>
                </c:pt>
                <c:pt idx="124">
                  <c:v>19.099999999999994</c:v>
                </c:pt>
                <c:pt idx="125">
                  <c:v>19.100000000000009</c:v>
                </c:pt>
                <c:pt idx="126">
                  <c:v>19.100000000000009</c:v>
                </c:pt>
                <c:pt idx="127">
                  <c:v>19.100000000000009</c:v>
                </c:pt>
                <c:pt idx="128">
                  <c:v>19.200000000000003</c:v>
                </c:pt>
                <c:pt idx="129">
                  <c:v>19.099999999999994</c:v>
                </c:pt>
                <c:pt idx="130">
                  <c:v>19.099999999999994</c:v>
                </c:pt>
                <c:pt idx="131">
                  <c:v>19.099999999999994</c:v>
                </c:pt>
                <c:pt idx="132">
                  <c:v>19</c:v>
                </c:pt>
                <c:pt idx="133">
                  <c:v>19</c:v>
                </c:pt>
                <c:pt idx="134">
                  <c:v>19.099999999999994</c:v>
                </c:pt>
                <c:pt idx="135">
                  <c:v>19.099999999999994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19.100000000000009</c:v>
                </c:pt>
                <c:pt idx="141">
                  <c:v>19</c:v>
                </c:pt>
                <c:pt idx="142">
                  <c:v>18.899999999999991</c:v>
                </c:pt>
                <c:pt idx="143">
                  <c:v>19</c:v>
                </c:pt>
                <c:pt idx="144">
                  <c:v>19</c:v>
                </c:pt>
                <c:pt idx="145">
                  <c:v>18.799999999999997</c:v>
                </c:pt>
                <c:pt idx="146">
                  <c:v>18.900000000000006</c:v>
                </c:pt>
                <c:pt idx="147">
                  <c:v>18.900000000000006</c:v>
                </c:pt>
                <c:pt idx="148">
                  <c:v>18.799999999999997</c:v>
                </c:pt>
                <c:pt idx="149">
                  <c:v>18.799999999999997</c:v>
                </c:pt>
                <c:pt idx="150">
                  <c:v>18.700000000000003</c:v>
                </c:pt>
                <c:pt idx="151">
                  <c:v>18.700000000000003</c:v>
                </c:pt>
                <c:pt idx="152">
                  <c:v>18.600000000000009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18.299999999999997</c:v>
                </c:pt>
                <c:pt idx="157">
                  <c:v>18.200000000000003</c:v>
                </c:pt>
                <c:pt idx="158">
                  <c:v>18</c:v>
                </c:pt>
                <c:pt idx="159">
                  <c:v>18.200000000000003</c:v>
                </c:pt>
                <c:pt idx="160">
                  <c:v>17.900000000000006</c:v>
                </c:pt>
                <c:pt idx="161">
                  <c:v>17.799999999999997</c:v>
                </c:pt>
                <c:pt idx="162">
                  <c:v>17.700000000000003</c:v>
                </c:pt>
                <c:pt idx="163">
                  <c:v>17.600000000000009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17.400000000000006</c:v>
                </c:pt>
                <c:pt idx="168">
                  <c:v>17.299999999999997</c:v>
                </c:pt>
                <c:pt idx="169">
                  <c:v>17.200000000000003</c:v>
                </c:pt>
                <c:pt idx="170">
                  <c:v>17</c:v>
                </c:pt>
                <c:pt idx="171">
                  <c:v>16.899999999999991</c:v>
                </c:pt>
                <c:pt idx="172">
                  <c:v>17</c:v>
                </c:pt>
                <c:pt idx="173">
                  <c:v>16.899999999999991</c:v>
                </c:pt>
                <c:pt idx="174">
                  <c:v>16.799999999999997</c:v>
                </c:pt>
                <c:pt idx="175">
                  <c:v>16.599999999999994</c:v>
                </c:pt>
                <c:pt idx="176">
                  <c:v>16.600000000000009</c:v>
                </c:pt>
                <c:pt idx="177">
                  <c:v>16.5</c:v>
                </c:pt>
                <c:pt idx="178">
                  <c:v>16.400000000000006</c:v>
                </c:pt>
                <c:pt idx="179">
                  <c:v>16.400000000000006</c:v>
                </c:pt>
                <c:pt idx="180">
                  <c:v>16.299999999999997</c:v>
                </c:pt>
                <c:pt idx="181">
                  <c:v>16.200000000000003</c:v>
                </c:pt>
                <c:pt idx="182">
                  <c:v>16</c:v>
                </c:pt>
                <c:pt idx="183">
                  <c:v>16</c:v>
                </c:pt>
                <c:pt idx="184">
                  <c:v>15.299999999999997</c:v>
                </c:pt>
                <c:pt idx="185">
                  <c:v>11.200000000000003</c:v>
                </c:pt>
                <c:pt idx="186">
                  <c:v>11</c:v>
                </c:pt>
                <c:pt idx="187">
                  <c:v>11.299999999999997</c:v>
                </c:pt>
                <c:pt idx="188">
                  <c:v>10.900000000000006</c:v>
                </c:pt>
                <c:pt idx="189">
                  <c:v>11.299999999999997</c:v>
                </c:pt>
                <c:pt idx="190">
                  <c:v>14.700000000000003</c:v>
                </c:pt>
                <c:pt idx="191">
                  <c:v>14.699999999999989</c:v>
                </c:pt>
                <c:pt idx="192">
                  <c:v>14.799999999999997</c:v>
                </c:pt>
                <c:pt idx="193">
                  <c:v>14.899999999999991</c:v>
                </c:pt>
                <c:pt idx="194">
                  <c:v>15</c:v>
                </c:pt>
                <c:pt idx="195">
                  <c:v>15.200000000000003</c:v>
                </c:pt>
                <c:pt idx="196">
                  <c:v>15.299999999999997</c:v>
                </c:pt>
                <c:pt idx="197">
                  <c:v>15.299999999999997</c:v>
                </c:pt>
                <c:pt idx="198">
                  <c:v>15.299999999999997</c:v>
                </c:pt>
                <c:pt idx="199">
                  <c:v>15.299999999999997</c:v>
                </c:pt>
                <c:pt idx="200">
                  <c:v>15.399999999999991</c:v>
                </c:pt>
                <c:pt idx="201">
                  <c:v>15.5</c:v>
                </c:pt>
                <c:pt idx="202">
                  <c:v>15.400000000000006</c:v>
                </c:pt>
                <c:pt idx="203">
                  <c:v>14.900000000000006</c:v>
                </c:pt>
                <c:pt idx="204">
                  <c:v>14.400000000000006</c:v>
                </c:pt>
                <c:pt idx="205">
                  <c:v>12.099999999999994</c:v>
                </c:pt>
                <c:pt idx="206">
                  <c:v>12.299999999999997</c:v>
                </c:pt>
                <c:pt idx="207">
                  <c:v>12.200000000000003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12.599999999999994</c:v>
                </c:pt>
                <c:pt idx="212">
                  <c:v>12.599999999999994</c:v>
                </c:pt>
                <c:pt idx="213">
                  <c:v>12.699999999999989</c:v>
                </c:pt>
                <c:pt idx="214">
                  <c:v>12.599999999999994</c:v>
                </c:pt>
                <c:pt idx="215">
                  <c:v>16.5</c:v>
                </c:pt>
                <c:pt idx="216">
                  <c:v>16.700000000000003</c:v>
                </c:pt>
                <c:pt idx="217">
                  <c:v>16.799999999999997</c:v>
                </c:pt>
                <c:pt idx="218">
                  <c:v>16.799999999999997</c:v>
                </c:pt>
                <c:pt idx="219">
                  <c:v>16.600000000000009</c:v>
                </c:pt>
                <c:pt idx="220">
                  <c:v>16.5</c:v>
                </c:pt>
                <c:pt idx="221">
                  <c:v>16.900000000000006</c:v>
                </c:pt>
                <c:pt idx="222">
                  <c:v>16.899999999999991</c:v>
                </c:pt>
                <c:pt idx="223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67096"/>
        <c:axId val="487469840"/>
      </c:scatterChart>
      <c:valAx>
        <c:axId val="48746709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9840"/>
        <c:crosses val="autoZero"/>
        <c:crossBetween val="midCat"/>
      </c:valAx>
      <c:valAx>
        <c:axId val="4874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14-'!$AE$4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14-'!$AE$5:$AE$15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0624"/>
        <c:axId val="487474936"/>
      </c:scatterChart>
      <c:valAx>
        <c:axId val="487470624"/>
        <c:scaling>
          <c:orientation val="minMax"/>
          <c:max val="1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4936"/>
        <c:crosses val="autoZero"/>
        <c:crossBetween val="midCat"/>
      </c:valAx>
      <c:valAx>
        <c:axId val="4874749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2584"/>
        <c:axId val="487466704"/>
      </c:scatterChart>
      <c:valAx>
        <c:axId val="487472584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6704"/>
        <c:crosses val="autoZero"/>
        <c:crossBetween val="midCat"/>
      </c:valAx>
      <c:valAx>
        <c:axId val="4874667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4567827393862913"/>
          <c:y val="5.25955567029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04156533855637E-2"/>
          <c:y val="9.1402550091074702E-2"/>
          <c:w val="0.8900135396264115"/>
          <c:h val="0.6970368458041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3760"/>
        <c:axId val="487468272"/>
      </c:scatterChart>
      <c:valAx>
        <c:axId val="487473760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8272"/>
        <c:crosses val="autoZero"/>
        <c:crossBetween val="midCat"/>
      </c:valAx>
      <c:valAx>
        <c:axId val="487468272"/>
        <c:scaling>
          <c:orientation val="minMax"/>
          <c:max val="68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14-'!$AH$4</c:f>
              <c:strCache>
                <c:ptCount val="1"/>
                <c:pt idx="0">
                  <c:v>dT_duct_norm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14-'!$Y$5:$Y$11</c:f>
              <c:numCache>
                <c:formatCode>General</c:formatCode>
                <c:ptCount val="7"/>
                <c:pt idx="0">
                  <c:v>0</c:v>
                </c:pt>
                <c:pt idx="1">
                  <c:v>29.999999999998295</c:v>
                </c:pt>
                <c:pt idx="2">
                  <c:v>60.000000000002984</c:v>
                </c:pt>
                <c:pt idx="3">
                  <c:v>90.000000000001279</c:v>
                </c:pt>
                <c:pt idx="4">
                  <c:v>119.99999999999957</c:v>
                </c:pt>
                <c:pt idx="5">
                  <c:v>149.99999999999787</c:v>
                </c:pt>
                <c:pt idx="6">
                  <c:v>210.00000000000085</c:v>
                </c:pt>
              </c:numCache>
            </c:numRef>
          </c:xVal>
          <c:yVal>
            <c:numRef>
              <c:f>'CoolTerm Capture 2021-01-21 14-'!$AH$5:$AH$11</c:f>
              <c:numCache>
                <c:formatCode>General</c:formatCode>
                <c:ptCount val="7"/>
                <c:pt idx="0">
                  <c:v>0</c:v>
                </c:pt>
                <c:pt idx="1">
                  <c:v>0.66820276497695774</c:v>
                </c:pt>
                <c:pt idx="2">
                  <c:v>0.88479262672810999</c:v>
                </c:pt>
                <c:pt idx="3">
                  <c:v>0.89400921658986121</c:v>
                </c:pt>
                <c:pt idx="4">
                  <c:v>0.96774193548387089</c:v>
                </c:pt>
                <c:pt idx="5">
                  <c:v>1.0092165898617513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92880"/>
        <c:axId val="494193272"/>
      </c:scatterChart>
      <c:valAx>
        <c:axId val="4941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3272"/>
        <c:crosses val="autoZero"/>
        <c:crossBetween val="midCat"/>
      </c:valAx>
      <c:valAx>
        <c:axId val="4941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'HalfStep Data'!$F$1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Data'!$F$2:$F$30</c:f>
              <c:numCache>
                <c:formatCode>General</c:formatCode>
                <c:ptCount val="29"/>
                <c:pt idx="0">
                  <c:v>39.5</c:v>
                </c:pt>
                <c:pt idx="1">
                  <c:v>29.699999999999996</c:v>
                </c:pt>
                <c:pt idx="2">
                  <c:v>27.199999999999996</c:v>
                </c:pt>
                <c:pt idx="3">
                  <c:v>24.899999999999991</c:v>
                </c:pt>
                <c:pt idx="4">
                  <c:v>23.299999999999997</c:v>
                </c:pt>
                <c:pt idx="5">
                  <c:v>22.699999999999996</c:v>
                </c:pt>
                <c:pt idx="6">
                  <c:v>22.500000000000007</c:v>
                </c:pt>
                <c:pt idx="7">
                  <c:v>20.400000000000006</c:v>
                </c:pt>
                <c:pt idx="8">
                  <c:v>18.5</c:v>
                </c:pt>
                <c:pt idx="9">
                  <c:v>17.299999999999997</c:v>
                </c:pt>
                <c:pt idx="10">
                  <c:v>17.099999999999994</c:v>
                </c:pt>
                <c:pt idx="11">
                  <c:v>16.899999999999991</c:v>
                </c:pt>
                <c:pt idx="12">
                  <c:v>16.399999999999991</c:v>
                </c:pt>
                <c:pt idx="13">
                  <c:v>15.799999999999997</c:v>
                </c:pt>
                <c:pt idx="14">
                  <c:v>16.900000000000006</c:v>
                </c:pt>
                <c:pt idx="15">
                  <c:v>16.400000000000006</c:v>
                </c:pt>
                <c:pt idx="16">
                  <c:v>16.200000000000003</c:v>
                </c:pt>
                <c:pt idx="17">
                  <c:v>15.100000000000009</c:v>
                </c:pt>
                <c:pt idx="18">
                  <c:v>14.900000000000006</c:v>
                </c:pt>
                <c:pt idx="19">
                  <c:v>14.599999999999994</c:v>
                </c:pt>
                <c:pt idx="20">
                  <c:v>10.599999999999994</c:v>
                </c:pt>
                <c:pt idx="21">
                  <c:v>11.200000000000003</c:v>
                </c:pt>
                <c:pt idx="22">
                  <c:v>8.7999999999999972</c:v>
                </c:pt>
                <c:pt idx="23">
                  <c:v>7.7000000000000028</c:v>
                </c:pt>
                <c:pt idx="24">
                  <c:v>8.1000000000000085</c:v>
                </c:pt>
                <c:pt idx="25">
                  <c:v>7.4000000000000057</c:v>
                </c:pt>
                <c:pt idx="26">
                  <c:v>7.2000000000000028</c:v>
                </c:pt>
                <c:pt idx="27">
                  <c:v>6.5</c:v>
                </c:pt>
                <c:pt idx="28">
                  <c:v>7.0999999999999943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'HalfStep Data'!$G$1</c:f>
              <c:strCache>
                <c:ptCount val="1"/>
                <c:pt idx="0">
                  <c:v>dT_fit_1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'HalfStep Data'!$B$2:$B$30</c:f>
              <c:numCache>
                <c:formatCode>General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225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420</c:v>
                </c:pt>
                <c:pt idx="20">
                  <c:v>630</c:v>
                </c:pt>
                <c:pt idx="21">
                  <c:v>750</c:v>
                </c:pt>
                <c:pt idx="22">
                  <c:v>1140</c:v>
                </c:pt>
                <c:pt idx="23">
                  <c:v>1410</c:v>
                </c:pt>
                <c:pt idx="24">
                  <c:v>2250</c:v>
                </c:pt>
                <c:pt idx="25">
                  <c:v>3270</c:v>
                </c:pt>
                <c:pt idx="26">
                  <c:v>4530</c:v>
                </c:pt>
                <c:pt idx="27">
                  <c:v>6060</c:v>
                </c:pt>
                <c:pt idx="28">
                  <c:v>8460</c:v>
                </c:pt>
              </c:numCache>
            </c:numRef>
          </c:xVal>
          <c:yVal>
            <c:numRef>
              <c:f>'HalfStep Data'!$G$2:$G$30</c:f>
              <c:numCache>
                <c:formatCode>General</c:formatCode>
                <c:ptCount val="29"/>
                <c:pt idx="0">
                  <c:v>39.5</c:v>
                </c:pt>
                <c:pt idx="1">
                  <c:v>31.682231969774307</c:v>
                </c:pt>
                <c:pt idx="2">
                  <c:v>26.309163818525366</c:v>
                </c:pt>
                <c:pt idx="3">
                  <c:v>20.078254003710743</c:v>
                </c:pt>
                <c:pt idx="4">
                  <c:v>17.134980614046608</c:v>
                </c:pt>
                <c:pt idx="5">
                  <c:v>16.310993925856287</c:v>
                </c:pt>
                <c:pt idx="6">
                  <c:v>15.7446767091966</c:v>
                </c:pt>
                <c:pt idx="7">
                  <c:v>15.355452957791648</c:v>
                </c:pt>
                <c:pt idx="8">
                  <c:v>15.087943646400227</c:v>
                </c:pt>
                <c:pt idx="9">
                  <c:v>14.904087364704147</c:v>
                </c:pt>
                <c:pt idx="10">
                  <c:v>14.777724913456055</c:v>
                </c:pt>
                <c:pt idx="11">
                  <c:v>14.6908773554715</c:v>
                </c:pt>
                <c:pt idx="12">
                  <c:v>14.631187959979535</c:v>
                </c:pt>
                <c:pt idx="13">
                  <c:v>14.590164078400392</c:v>
                </c:pt>
                <c:pt idx="14">
                  <c:v>14.561968804416658</c:v>
                </c:pt>
                <c:pt idx="15">
                  <c:v>14.529271990519781</c:v>
                </c:pt>
                <c:pt idx="16">
                  <c:v>14.513827109253693</c:v>
                </c:pt>
                <c:pt idx="17">
                  <c:v>14.506531463932539</c:v>
                </c:pt>
                <c:pt idx="18">
                  <c:v>14.503085245102167</c:v>
                </c:pt>
                <c:pt idx="19">
                  <c:v>14.500688411233742</c:v>
                </c:pt>
                <c:pt idx="20">
                  <c:v>14.500003612450616</c:v>
                </c:pt>
                <c:pt idx="21">
                  <c:v>14.500000179853327</c:v>
                </c:pt>
                <c:pt idx="22">
                  <c:v>14.500000000010484</c:v>
                </c:pt>
                <c:pt idx="23">
                  <c:v>14.500000000000011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1800"/>
        <c:axId val="487469448"/>
      </c:scatterChart>
      <c:valAx>
        <c:axId val="4874718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9448"/>
        <c:crosses val="autoZero"/>
        <c:crossBetween val="midCat"/>
      </c:valAx>
      <c:valAx>
        <c:axId val="4874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0.15136</cdr:x>
      <cdr:y>0.72568</cdr:y>
    </cdr:from>
    <cdr:to>
      <cdr:x>0.67947</cdr:x>
      <cdr:y>0.83607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880" y="2529840"/>
          <a:ext cx="24104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0.63606</cdr:x>
      <cdr:y>0.00364</cdr:y>
    </cdr:from>
    <cdr:to>
      <cdr:x>1</cdr:x>
      <cdr:y>0.11403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3220" y="12700"/>
          <a:ext cx="16611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259080</xdr:colOff>
      <xdr:row>0</xdr:row>
      <xdr:rowOff>91440</xdr:rowOff>
    </xdr:from>
    <xdr:to>
      <xdr:col>25</xdr:col>
      <xdr:colOff>563880</xdr:colOff>
      <xdr:row>15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15</xdr:row>
      <xdr:rowOff>163830</xdr:rowOff>
    </xdr:from>
    <xdr:to>
      <xdr:col>24</xdr:col>
      <xdr:colOff>15240</xdr:colOff>
      <xdr:row>30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0.26667</cdr:x>
      <cdr:y>0.42361</cdr:y>
    </cdr:from>
    <cdr:to>
      <cdr:x>0.59667</cdr:x>
      <cdr:y>0.59583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116205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Short Term Tau HS Duct ~30 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0.41944</cdr:x>
      <cdr:y>0.36019</cdr:y>
    </cdr:from>
    <cdr:to>
      <cdr:x>0.74944</cdr:x>
      <cdr:y>0.53241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7700" y="98806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Long Term Tau HS Duct ~360 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0.34314</cdr:x>
      <cdr:y>0.27941</cdr:y>
    </cdr:from>
    <cdr:to>
      <cdr:x>0.72745</cdr:x>
      <cdr:y>0.44608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8822" y="766483"/>
          <a:ext cx="175708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Tau room ~4500 s</a:t>
          </a:r>
        </a:p>
      </cdr:txBody>
    </cdr:sp>
  </cdr:relSizeAnchor>
  <cdr:relSizeAnchor xmlns:cdr="http://schemas.openxmlformats.org/drawingml/2006/chartDrawing">
    <cdr:from>
      <cdr:x>0.03431</cdr:x>
      <cdr:y>0.75525</cdr:y>
    </cdr:from>
    <cdr:to>
      <cdr:x>0.3367</cdr:x>
      <cdr:y>0.83692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6863" y="4741863"/>
          <a:ext cx="2616200" cy="512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0.77284</cdr:x>
      <cdr:y>0.24197</cdr:y>
    </cdr:from>
    <cdr:to>
      <cdr:x>0.99266</cdr:x>
      <cdr:y>0.29077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86550" y="1519239"/>
          <a:ext cx="1901825" cy="3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234875</xdr:colOff>
      <xdr:row>20</xdr:row>
      <xdr:rowOff>101525</xdr:rowOff>
    </xdr:from>
    <xdr:to>
      <xdr:col>21</xdr:col>
      <xdr:colOff>539675</xdr:colOff>
      <xdr:row>35</xdr:row>
      <xdr:rowOff>101525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159572</xdr:colOff>
      <xdr:row>1</xdr:row>
      <xdr:rowOff>98388</xdr:rowOff>
    </xdr:from>
    <xdr:to>
      <xdr:col>19</xdr:col>
      <xdr:colOff>456752</xdr:colOff>
      <xdr:row>20</xdr:row>
      <xdr:rowOff>91888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26894</xdr:colOff>
      <xdr:row>22</xdr:row>
      <xdr:rowOff>113852</xdr:rowOff>
    </xdr:from>
    <xdr:to>
      <xdr:col>29</xdr:col>
      <xdr:colOff>324074</xdr:colOff>
      <xdr:row>41</xdr:row>
      <xdr:rowOff>125282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143435</xdr:colOff>
      <xdr:row>19</xdr:row>
      <xdr:rowOff>170329</xdr:rowOff>
    </xdr:from>
    <xdr:to>
      <xdr:col>38</xdr:col>
      <xdr:colOff>448235</xdr:colOff>
      <xdr:row>35</xdr:row>
      <xdr:rowOff>44823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0.30885</cdr:x>
      <cdr:y>0.3377</cdr:y>
    </cdr:from>
    <cdr:to>
      <cdr:x>0.50918</cdr:x>
      <cdr:y>0.6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0.26253</cdr:x>
      <cdr:y>0.58925</cdr:y>
    </cdr:from>
    <cdr:to>
      <cdr:x>0.46286</cdr:x>
      <cdr:y>0.85155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98283" y="2014070"/>
          <a:ext cx="914400" cy="896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Can control to T_thermostat - 3 F</a:t>
          </a:r>
        </a:p>
        <a:p xmlns:a="http://schemas.openxmlformats.org/drawingml/2006/main">
          <a:r>
            <a:rPr lang="en-US" sz="1600" b="1"/>
            <a:t>when Tp &gt; T_thermostat+12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5"/>
  <sheetViews>
    <sheetView tabSelected="1" topLeftCell="O1" zoomScale="85" zoomScaleNormal="85" workbookViewId="0">
      <selection activeCell="AC8" sqref="AC8"/>
    </sheetView>
  </sheetViews>
  <sheetFormatPr defaultRowHeight="14.4" x14ac:dyDescent="0.3"/>
  <sheetData>
    <row r="1" spans="1:34" x14ac:dyDescent="0.3">
      <c r="A1" t="s">
        <v>12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</v>
      </c>
      <c r="N1" t="s">
        <v>40</v>
      </c>
      <c r="O1" t="s">
        <v>25</v>
      </c>
      <c r="P1" t="s">
        <v>13</v>
      </c>
      <c r="Q1" t="s">
        <v>16</v>
      </c>
      <c r="R1" t="s">
        <v>15</v>
      </c>
      <c r="S1" t="s">
        <v>14</v>
      </c>
      <c r="T1" t="s">
        <v>17</v>
      </c>
      <c r="U1" t="s">
        <v>18</v>
      </c>
      <c r="Z1">
        <f>12/60+19/3600+14</f>
        <v>14.205277777777777</v>
      </c>
    </row>
    <row r="2" spans="1:34" x14ac:dyDescent="0.3">
      <c r="A2">
        <f>Z1</f>
        <v>14.205277777777777</v>
      </c>
      <c r="B2">
        <v>0</v>
      </c>
      <c r="C2">
        <v>181110</v>
      </c>
      <c r="D2">
        <v>177.65700000000001</v>
      </c>
      <c r="E2">
        <v>0.5</v>
      </c>
      <c r="F2">
        <v>0</v>
      </c>
      <c r="J2">
        <v>0</v>
      </c>
      <c r="K2">
        <v>0</v>
      </c>
      <c r="L2">
        <v>0</v>
      </c>
      <c r="N2">
        <f>(A2-$Q$35)*3600</f>
        <v>-1889.0000000000043</v>
      </c>
      <c r="O2">
        <f>(H2-$R$35)/($S$35-$R$35)</f>
        <v>-9.9836065573770458</v>
      </c>
      <c r="P2">
        <v>29</v>
      </c>
    </row>
    <row r="3" spans="1:34" x14ac:dyDescent="0.3">
      <c r="A3">
        <f>$A$2+(D3-$D$2)/3600</f>
        <v>14.221960277777777</v>
      </c>
      <c r="B3">
        <v>0</v>
      </c>
      <c r="C3">
        <v>241167</v>
      </c>
      <c r="D3">
        <v>237.714</v>
      </c>
      <c r="E3">
        <v>0.5</v>
      </c>
      <c r="F3">
        <v>0</v>
      </c>
      <c r="J3">
        <v>0</v>
      </c>
      <c r="K3">
        <v>0</v>
      </c>
      <c r="L3">
        <v>0</v>
      </c>
      <c r="N3">
        <f t="shared" ref="N3:N66" si="0">(A3-$Q$35)*3600</f>
        <v>-1828.9430000000045</v>
      </c>
      <c r="O3">
        <f t="shared" ref="O3:O66" si="1">(H3-$R$35)/($S$35-$R$35)</f>
        <v>-9.9836065573770458</v>
      </c>
      <c r="P3" t="s">
        <v>0</v>
      </c>
      <c r="V3" t="s">
        <v>21</v>
      </c>
    </row>
    <row r="4" spans="1:34" ht="15.6" x14ac:dyDescent="0.3">
      <c r="A4">
        <f t="shared" ref="A4:A67" si="2">$A$2+(D4-$D$2)/3600</f>
        <v>14.238642777777777</v>
      </c>
      <c r="B4">
        <v>0</v>
      </c>
      <c r="C4">
        <v>301224</v>
      </c>
      <c r="D4">
        <v>297.77100000000002</v>
      </c>
      <c r="E4">
        <v>0.5</v>
      </c>
      <c r="F4">
        <v>0</v>
      </c>
      <c r="J4">
        <v>0</v>
      </c>
      <c r="K4">
        <v>0</v>
      </c>
      <c r="L4">
        <v>0</v>
      </c>
      <c r="N4">
        <f t="shared" si="0"/>
        <v>-1768.8860000000047</v>
      </c>
      <c r="O4">
        <f t="shared" si="1"/>
        <v>-9.9836065573770458</v>
      </c>
      <c r="P4" t="s">
        <v>0</v>
      </c>
      <c r="Q4" s="2" t="s">
        <v>27</v>
      </c>
      <c r="W4" t="s">
        <v>19</v>
      </c>
      <c r="X4" t="s">
        <v>12</v>
      </c>
      <c r="Y4" t="s">
        <v>23</v>
      </c>
      <c r="Z4" t="s">
        <v>20</v>
      </c>
      <c r="AA4" t="s">
        <v>15</v>
      </c>
      <c r="AB4" t="s">
        <v>14</v>
      </c>
      <c r="AC4" t="s">
        <v>17</v>
      </c>
      <c r="AD4" t="s">
        <v>18</v>
      </c>
      <c r="AE4" t="s">
        <v>22</v>
      </c>
      <c r="AH4" t="s">
        <v>24</v>
      </c>
    </row>
    <row r="5" spans="1:34" x14ac:dyDescent="0.3">
      <c r="A5">
        <f t="shared" si="2"/>
        <v>14.255325277777777</v>
      </c>
      <c r="B5">
        <v>0</v>
      </c>
      <c r="C5">
        <v>361281</v>
      </c>
      <c r="D5">
        <v>357.82799999999997</v>
      </c>
      <c r="E5">
        <v>0.5</v>
      </c>
      <c r="F5">
        <v>0</v>
      </c>
      <c r="J5">
        <v>0</v>
      </c>
      <c r="K5">
        <v>0</v>
      </c>
      <c r="L5">
        <v>0</v>
      </c>
      <c r="N5">
        <f t="shared" si="0"/>
        <v>-1708.829000000005</v>
      </c>
      <c r="O5">
        <f t="shared" si="1"/>
        <v>-9.9836065573770458</v>
      </c>
      <c r="P5" t="s">
        <v>0</v>
      </c>
      <c r="W5">
        <v>0</v>
      </c>
      <c r="X5">
        <f>A2</f>
        <v>14.205277777777777</v>
      </c>
      <c r="Y5">
        <f>(X5-$X$5)*3600</f>
        <v>0</v>
      </c>
      <c r="Z5">
        <v>86.3</v>
      </c>
      <c r="AA5">
        <v>54</v>
      </c>
      <c r="AB5">
        <v>54</v>
      </c>
      <c r="AC5">
        <v>57</v>
      </c>
      <c r="AD5">
        <v>59</v>
      </c>
      <c r="AE5">
        <f>Z5-AA5</f>
        <v>32.299999999999997</v>
      </c>
      <c r="AH5">
        <f>1-(AE5-$AE$11)/($AE$5-$AE$11)</f>
        <v>0</v>
      </c>
    </row>
    <row r="6" spans="1:34" x14ac:dyDescent="0.3">
      <c r="A6">
        <f t="shared" si="2"/>
        <v>14.272284722222221</v>
      </c>
      <c r="B6">
        <v>0</v>
      </c>
      <c r="C6">
        <v>422335</v>
      </c>
      <c r="D6">
        <v>418.88200000000001</v>
      </c>
      <c r="E6">
        <v>0.5</v>
      </c>
      <c r="F6">
        <v>0</v>
      </c>
      <c r="G6">
        <v>79.2</v>
      </c>
      <c r="H6">
        <v>62.4</v>
      </c>
      <c r="I6">
        <v>73</v>
      </c>
      <c r="J6">
        <v>0</v>
      </c>
      <c r="K6">
        <v>0</v>
      </c>
      <c r="L6">
        <v>0</v>
      </c>
      <c r="M6">
        <f t="shared" ref="M6:M66" si="3">G6-H6</f>
        <v>16.800000000000004</v>
      </c>
      <c r="N6">
        <f t="shared" si="0"/>
        <v>-1647.7750000000071</v>
      </c>
      <c r="O6">
        <f t="shared" si="1"/>
        <v>0.24590163934426224</v>
      </c>
      <c r="P6" t="s">
        <v>0</v>
      </c>
      <c r="W6">
        <v>0.5</v>
      </c>
      <c r="X6">
        <f>$A$2+W6/60</f>
        <v>14.21361111111111</v>
      </c>
      <c r="Y6">
        <f>(X6-$X$5)*3600</f>
        <v>29.999999999998295</v>
      </c>
      <c r="Z6">
        <v>87.4</v>
      </c>
      <c r="AA6">
        <v>69.599999999999994</v>
      </c>
      <c r="AE6">
        <f t="shared" ref="AE6:AE15" si="4">Z6-AA6</f>
        <v>17.800000000000011</v>
      </c>
      <c r="AH6">
        <f t="shared" ref="AH6:AH11" si="5">1-(AE6-$AE$11)/($AE$5-$AE$11)</f>
        <v>0.66820276497695774</v>
      </c>
    </row>
    <row r="7" spans="1:34" x14ac:dyDescent="0.3">
      <c r="A7">
        <f t="shared" si="2"/>
        <v>14.28907861111111</v>
      </c>
      <c r="B7">
        <v>0</v>
      </c>
      <c r="C7">
        <v>482793</v>
      </c>
      <c r="D7">
        <v>479.34</v>
      </c>
      <c r="E7">
        <v>0.501</v>
      </c>
      <c r="F7">
        <v>3</v>
      </c>
      <c r="G7">
        <v>80.599999999999994</v>
      </c>
      <c r="J7">
        <v>0</v>
      </c>
      <c r="K7">
        <v>0</v>
      </c>
      <c r="L7">
        <v>0</v>
      </c>
      <c r="N7">
        <f t="shared" si="0"/>
        <v>-1587.3170000000052</v>
      </c>
      <c r="O7">
        <f t="shared" si="1"/>
        <v>-9.9836065573770458</v>
      </c>
      <c r="P7" t="s">
        <v>0</v>
      </c>
      <c r="W7">
        <v>1</v>
      </c>
      <c r="X7">
        <f t="shared" ref="X7:X14" si="6">$A$2+W7/60</f>
        <v>14.221944444444444</v>
      </c>
      <c r="Y7">
        <f>(X7-$X$5)*3600</f>
        <v>60.000000000002984</v>
      </c>
      <c r="Z7">
        <v>87.4</v>
      </c>
      <c r="AA7">
        <v>74.3</v>
      </c>
      <c r="AE7">
        <f t="shared" si="4"/>
        <v>13.100000000000009</v>
      </c>
      <c r="AH7">
        <f t="shared" si="5"/>
        <v>0.88479262672810999</v>
      </c>
    </row>
    <row r="8" spans="1:34" x14ac:dyDescent="0.3">
      <c r="A8">
        <f t="shared" si="2"/>
        <v>14.306094444444444</v>
      </c>
      <c r="B8">
        <v>0</v>
      </c>
      <c r="C8">
        <v>544050</v>
      </c>
      <c r="D8">
        <v>540.59699999999998</v>
      </c>
      <c r="E8">
        <v>0.5</v>
      </c>
      <c r="F8">
        <v>0</v>
      </c>
      <c r="G8">
        <v>81.400000000000006</v>
      </c>
      <c r="H8">
        <v>61.8</v>
      </c>
      <c r="I8">
        <v>48</v>
      </c>
      <c r="J8">
        <v>0</v>
      </c>
      <c r="K8">
        <v>0</v>
      </c>
      <c r="L8">
        <v>0</v>
      </c>
      <c r="M8">
        <f t="shared" si="3"/>
        <v>19.600000000000009</v>
      </c>
      <c r="N8">
        <f t="shared" si="0"/>
        <v>-1526.060000000004</v>
      </c>
      <c r="O8">
        <f t="shared" si="1"/>
        <v>0.1475409836065571</v>
      </c>
      <c r="P8" t="s">
        <v>0</v>
      </c>
      <c r="W8">
        <v>1.5</v>
      </c>
      <c r="X8">
        <f t="shared" si="6"/>
        <v>14.230277777777777</v>
      </c>
      <c r="Y8">
        <f>(X8-$X$5)*3600</f>
        <v>90.000000000001279</v>
      </c>
      <c r="Z8">
        <v>87.9</v>
      </c>
      <c r="AA8">
        <v>75</v>
      </c>
      <c r="AE8">
        <f t="shared" si="4"/>
        <v>12.900000000000006</v>
      </c>
      <c r="AH8">
        <f t="shared" si="5"/>
        <v>0.89400921658986121</v>
      </c>
    </row>
    <row r="9" spans="1:34" x14ac:dyDescent="0.3">
      <c r="A9">
        <f t="shared" si="2"/>
        <v>14.322889722222222</v>
      </c>
      <c r="B9">
        <v>0</v>
      </c>
      <c r="C9">
        <v>604513</v>
      </c>
      <c r="D9">
        <v>601.05999999999995</v>
      </c>
      <c r="E9">
        <v>0.54</v>
      </c>
      <c r="F9">
        <v>0</v>
      </c>
      <c r="G9">
        <v>81.8</v>
      </c>
      <c r="H9">
        <v>61.8</v>
      </c>
      <c r="I9">
        <v>47</v>
      </c>
      <c r="J9">
        <v>0</v>
      </c>
      <c r="K9">
        <v>0</v>
      </c>
      <c r="L9">
        <v>0</v>
      </c>
      <c r="M9">
        <f t="shared" si="3"/>
        <v>20</v>
      </c>
      <c r="N9">
        <f t="shared" si="0"/>
        <v>-1465.5970000000038</v>
      </c>
      <c r="O9">
        <f t="shared" si="1"/>
        <v>0.1475409836065571</v>
      </c>
      <c r="P9" t="s">
        <v>0</v>
      </c>
      <c r="W9">
        <v>2</v>
      </c>
      <c r="X9">
        <f t="shared" si="6"/>
        <v>14.23861111111111</v>
      </c>
      <c r="Y9">
        <f>(X9-$X$5)*3600</f>
        <v>119.99999999999957</v>
      </c>
      <c r="Z9">
        <v>89</v>
      </c>
      <c r="AA9">
        <v>77.7</v>
      </c>
      <c r="AE9">
        <f t="shared" si="4"/>
        <v>11.299999999999997</v>
      </c>
      <c r="AH9">
        <f t="shared" si="5"/>
        <v>0.96774193548387089</v>
      </c>
    </row>
    <row r="10" spans="1:34" x14ac:dyDescent="0.3">
      <c r="A10">
        <f t="shared" si="2"/>
        <v>14.339683611111111</v>
      </c>
      <c r="B10">
        <v>0</v>
      </c>
      <c r="C10">
        <v>664971</v>
      </c>
      <c r="D10">
        <v>661.51800000000003</v>
      </c>
      <c r="E10">
        <v>0.5</v>
      </c>
      <c r="F10">
        <v>0</v>
      </c>
      <c r="G10">
        <v>82.1</v>
      </c>
      <c r="H10">
        <v>61.6</v>
      </c>
      <c r="I10">
        <v>46</v>
      </c>
      <c r="J10">
        <v>0</v>
      </c>
      <c r="K10">
        <v>0</v>
      </c>
      <c r="L10">
        <v>0</v>
      </c>
      <c r="M10">
        <f t="shared" si="3"/>
        <v>20.499999999999993</v>
      </c>
      <c r="N10">
        <f t="shared" si="0"/>
        <v>-1405.1390000000019</v>
      </c>
      <c r="O10">
        <f t="shared" si="1"/>
        <v>0.11475409836065617</v>
      </c>
      <c r="P10" t="s">
        <v>0</v>
      </c>
      <c r="W10">
        <v>2.5</v>
      </c>
      <c r="X10">
        <f t="shared" si="6"/>
        <v>14.246944444444443</v>
      </c>
      <c r="Y10">
        <f>(X10-$X$5)*3600</f>
        <v>149.99999999999787</v>
      </c>
      <c r="Z10">
        <v>88.1</v>
      </c>
      <c r="AA10">
        <v>77.7</v>
      </c>
      <c r="AE10">
        <f t="shared" si="4"/>
        <v>10.399999999999991</v>
      </c>
      <c r="AH10">
        <f t="shared" si="5"/>
        <v>1.0092165898617513</v>
      </c>
    </row>
    <row r="11" spans="1:34" x14ac:dyDescent="0.3">
      <c r="A11">
        <f t="shared" si="2"/>
        <v>14.356477222222221</v>
      </c>
      <c r="B11">
        <v>0</v>
      </c>
      <c r="C11">
        <v>725428</v>
      </c>
      <c r="D11">
        <v>721.97500000000002</v>
      </c>
      <c r="E11">
        <v>0.54100000000000004</v>
      </c>
      <c r="F11">
        <v>0</v>
      </c>
      <c r="G11">
        <v>82.3</v>
      </c>
      <c r="H11">
        <v>61.5</v>
      </c>
      <c r="I11">
        <v>47</v>
      </c>
      <c r="J11">
        <v>0</v>
      </c>
      <c r="K11">
        <v>0</v>
      </c>
      <c r="L11">
        <v>0</v>
      </c>
      <c r="M11">
        <f t="shared" si="3"/>
        <v>20.799999999999997</v>
      </c>
      <c r="N11">
        <f t="shared" si="0"/>
        <v>-1344.6820000000059</v>
      </c>
      <c r="O11">
        <f t="shared" si="1"/>
        <v>9.8360655737705124E-2</v>
      </c>
      <c r="W11">
        <v>3.5</v>
      </c>
      <c r="X11">
        <f t="shared" si="6"/>
        <v>14.263611111111111</v>
      </c>
      <c r="Y11">
        <f>(X11-$X$5)*3600</f>
        <v>210.00000000000085</v>
      </c>
      <c r="Z11">
        <v>88.8</v>
      </c>
      <c r="AA11">
        <v>78.2</v>
      </c>
      <c r="AB11">
        <v>57</v>
      </c>
      <c r="AC11">
        <v>59.8</v>
      </c>
      <c r="AD11">
        <v>58.4</v>
      </c>
      <c r="AE11">
        <f t="shared" si="4"/>
        <v>10.599999999999994</v>
      </c>
      <c r="AH11">
        <f t="shared" si="5"/>
        <v>1</v>
      </c>
    </row>
    <row r="12" spans="1:34" x14ac:dyDescent="0.3">
      <c r="A12">
        <f t="shared" si="2"/>
        <v>14.373270833333333</v>
      </c>
      <c r="B12">
        <v>0</v>
      </c>
      <c r="C12">
        <v>785885</v>
      </c>
      <c r="D12">
        <v>782.43200000000002</v>
      </c>
      <c r="E12">
        <v>0.5</v>
      </c>
      <c r="F12">
        <v>0</v>
      </c>
      <c r="G12">
        <v>82.4</v>
      </c>
      <c r="H12">
        <v>61.4</v>
      </c>
      <c r="I12">
        <v>47</v>
      </c>
      <c r="J12">
        <v>0</v>
      </c>
      <c r="K12">
        <v>0</v>
      </c>
      <c r="L12">
        <v>0</v>
      </c>
      <c r="M12">
        <f t="shared" si="3"/>
        <v>21.000000000000007</v>
      </c>
      <c r="N12">
        <f t="shared" si="0"/>
        <v>-1284.2250000000035</v>
      </c>
      <c r="O12">
        <f t="shared" si="1"/>
        <v>8.1967213114754078E-2</v>
      </c>
      <c r="P12" t="s">
        <v>0</v>
      </c>
      <c r="W12">
        <v>22.5</v>
      </c>
      <c r="X12">
        <f t="shared" si="6"/>
        <v>14.580277777777777</v>
      </c>
      <c r="Y12">
        <f>(X12-$X$5)*3600</f>
        <v>1350</v>
      </c>
      <c r="Z12">
        <v>87.4</v>
      </c>
      <c r="AA12">
        <v>82.4</v>
      </c>
      <c r="AB12">
        <v>60</v>
      </c>
      <c r="AC12">
        <v>60.8</v>
      </c>
      <c r="AD12">
        <v>57.3</v>
      </c>
      <c r="AE12">
        <f t="shared" si="4"/>
        <v>5</v>
      </c>
    </row>
    <row r="13" spans="1:34" x14ac:dyDescent="0.3">
      <c r="A13">
        <f t="shared" si="2"/>
        <v>14.390064722222222</v>
      </c>
      <c r="B13">
        <v>0</v>
      </c>
      <c r="C13">
        <v>846343</v>
      </c>
      <c r="D13">
        <v>842.89</v>
      </c>
      <c r="E13">
        <v>0.54100000000000004</v>
      </c>
      <c r="F13">
        <v>0</v>
      </c>
      <c r="G13">
        <v>82.4</v>
      </c>
      <c r="H13">
        <v>61.4</v>
      </c>
      <c r="I13">
        <v>47</v>
      </c>
      <c r="J13">
        <v>0</v>
      </c>
      <c r="K13">
        <v>0</v>
      </c>
      <c r="L13">
        <v>0</v>
      </c>
      <c r="M13">
        <f t="shared" si="3"/>
        <v>21.000000000000007</v>
      </c>
      <c r="N13">
        <f t="shared" si="0"/>
        <v>-1223.7670000000016</v>
      </c>
      <c r="O13">
        <f t="shared" si="1"/>
        <v>8.1967213114754078E-2</v>
      </c>
      <c r="P13" t="s">
        <v>0</v>
      </c>
      <c r="W13">
        <v>24.5</v>
      </c>
      <c r="X13">
        <f t="shared" si="6"/>
        <v>14.61361111111111</v>
      </c>
      <c r="Y13">
        <f>(X13-$X$5)*3600</f>
        <v>1469.9999999999995</v>
      </c>
      <c r="Z13">
        <v>86.7</v>
      </c>
      <c r="AA13">
        <v>82.7</v>
      </c>
      <c r="AE13">
        <f t="shared" si="4"/>
        <v>4</v>
      </c>
    </row>
    <row r="14" spans="1:34" x14ac:dyDescent="0.3">
      <c r="A14">
        <f t="shared" si="2"/>
        <v>14.40685861111111</v>
      </c>
      <c r="B14">
        <v>0</v>
      </c>
      <c r="C14">
        <v>906801</v>
      </c>
      <c r="D14">
        <v>903.34799999999996</v>
      </c>
      <c r="E14">
        <v>0.5</v>
      </c>
      <c r="F14">
        <v>0</v>
      </c>
      <c r="G14">
        <v>82.4</v>
      </c>
      <c r="H14">
        <v>61.4</v>
      </c>
      <c r="I14">
        <v>47</v>
      </c>
      <c r="J14">
        <v>0</v>
      </c>
      <c r="K14">
        <v>0</v>
      </c>
      <c r="L14">
        <v>0</v>
      </c>
      <c r="M14">
        <f t="shared" si="3"/>
        <v>21.000000000000007</v>
      </c>
      <c r="N14">
        <f t="shared" si="0"/>
        <v>-1163.3090000000059</v>
      </c>
      <c r="O14">
        <f t="shared" si="1"/>
        <v>8.1967213114754078E-2</v>
      </c>
      <c r="P14" t="s">
        <v>0</v>
      </c>
      <c r="W14">
        <v>34.5</v>
      </c>
      <c r="X14">
        <f t="shared" si="6"/>
        <v>14.780277777777776</v>
      </c>
      <c r="Y14">
        <f>(X14-$X$5)*3600</f>
        <v>2069.9999999999973</v>
      </c>
      <c r="Z14">
        <v>87.8</v>
      </c>
      <c r="AA14">
        <v>81.8</v>
      </c>
      <c r="AB14">
        <v>60</v>
      </c>
      <c r="AC14">
        <v>60</v>
      </c>
      <c r="AD14">
        <v>57.5</v>
      </c>
      <c r="AE14">
        <f t="shared" si="4"/>
        <v>6</v>
      </c>
    </row>
    <row r="15" spans="1:34" x14ac:dyDescent="0.3">
      <c r="A15">
        <f t="shared" si="2"/>
        <v>14.423654166666665</v>
      </c>
      <c r="B15">
        <v>0</v>
      </c>
      <c r="C15">
        <v>967265</v>
      </c>
      <c r="D15">
        <v>963.81200000000001</v>
      </c>
      <c r="E15">
        <v>0.54100000000000004</v>
      </c>
      <c r="F15">
        <v>0</v>
      </c>
      <c r="G15">
        <v>82.4</v>
      </c>
      <c r="H15">
        <v>61.4</v>
      </c>
      <c r="I15">
        <v>47</v>
      </c>
      <c r="J15">
        <v>0</v>
      </c>
      <c r="K15">
        <v>0</v>
      </c>
      <c r="L15">
        <v>0</v>
      </c>
      <c r="M15">
        <f t="shared" si="3"/>
        <v>21.000000000000007</v>
      </c>
      <c r="N15">
        <f t="shared" si="0"/>
        <v>-1102.8450000000064</v>
      </c>
      <c r="O15">
        <f t="shared" si="1"/>
        <v>8.1967213114754078E-2</v>
      </c>
      <c r="P15" t="s">
        <v>0</v>
      </c>
      <c r="V15" s="1">
        <v>0.6381944444444444</v>
      </c>
      <c r="X15">
        <f>15+19/60</f>
        <v>15.316666666666666</v>
      </c>
      <c r="Y15">
        <f>(X15-$X$5)*3600</f>
        <v>4001.0000000000018</v>
      </c>
      <c r="Z15">
        <v>88.1</v>
      </c>
      <c r="AA15">
        <v>83.4</v>
      </c>
      <c r="AE15">
        <f t="shared" si="4"/>
        <v>4.6999999999999886</v>
      </c>
    </row>
    <row r="16" spans="1:34" x14ac:dyDescent="0.3">
      <c r="A16">
        <f t="shared" si="2"/>
        <v>14.440448055555555</v>
      </c>
      <c r="B16">
        <v>0</v>
      </c>
      <c r="C16">
        <v>1027723</v>
      </c>
      <c r="D16">
        <v>1024.27</v>
      </c>
      <c r="E16">
        <v>0.5</v>
      </c>
      <c r="F16">
        <v>0</v>
      </c>
      <c r="G16">
        <v>82.4</v>
      </c>
      <c r="H16">
        <v>61.4</v>
      </c>
      <c r="I16">
        <v>47</v>
      </c>
      <c r="J16">
        <v>0</v>
      </c>
      <c r="K16">
        <v>0</v>
      </c>
      <c r="L16">
        <v>0</v>
      </c>
      <c r="M16">
        <f t="shared" si="3"/>
        <v>21.000000000000007</v>
      </c>
      <c r="N16">
        <f t="shared" si="0"/>
        <v>-1042.3870000000043</v>
      </c>
      <c r="O16">
        <f t="shared" si="1"/>
        <v>8.1967213114754078E-2</v>
      </c>
    </row>
    <row r="17" spans="1:16" x14ac:dyDescent="0.3">
      <c r="A17">
        <f t="shared" si="2"/>
        <v>14.457241944444444</v>
      </c>
      <c r="B17">
        <v>0</v>
      </c>
      <c r="C17">
        <v>1088181</v>
      </c>
      <c r="D17">
        <v>1084.7280000000001</v>
      </c>
      <c r="E17">
        <v>0.54100000000000004</v>
      </c>
      <c r="F17">
        <v>0</v>
      </c>
      <c r="G17">
        <v>82.3</v>
      </c>
      <c r="H17">
        <v>61.4</v>
      </c>
      <c r="I17">
        <v>46</v>
      </c>
      <c r="J17">
        <v>0</v>
      </c>
      <c r="K17">
        <v>0</v>
      </c>
      <c r="L17">
        <v>0</v>
      </c>
      <c r="M17">
        <f t="shared" si="3"/>
        <v>20.9</v>
      </c>
      <c r="N17">
        <f t="shared" si="0"/>
        <v>-981.92900000000236</v>
      </c>
      <c r="O17">
        <f t="shared" si="1"/>
        <v>8.1967213114754078E-2</v>
      </c>
      <c r="P17" t="s">
        <v>0</v>
      </c>
    </row>
    <row r="18" spans="1:16" x14ac:dyDescent="0.3">
      <c r="A18">
        <f t="shared" si="2"/>
        <v>14.474035555555554</v>
      </c>
      <c r="B18">
        <v>0</v>
      </c>
      <c r="C18">
        <v>1148638</v>
      </c>
      <c r="D18">
        <v>1145.1849999999999</v>
      </c>
      <c r="E18">
        <v>0.5</v>
      </c>
      <c r="F18">
        <v>0</v>
      </c>
      <c r="G18">
        <v>82.3</v>
      </c>
      <c r="H18">
        <v>61.4</v>
      </c>
      <c r="I18">
        <v>46</v>
      </c>
      <c r="J18">
        <v>0</v>
      </c>
      <c r="K18">
        <v>0</v>
      </c>
      <c r="L18">
        <v>0</v>
      </c>
      <c r="M18">
        <f t="shared" si="3"/>
        <v>20.9</v>
      </c>
      <c r="N18">
        <f t="shared" si="0"/>
        <v>-921.47200000000635</v>
      </c>
      <c r="O18">
        <f t="shared" si="1"/>
        <v>8.1967213114754078E-2</v>
      </c>
      <c r="P18" t="s">
        <v>0</v>
      </c>
    </row>
    <row r="19" spans="1:16" x14ac:dyDescent="0.3">
      <c r="A19">
        <f t="shared" si="2"/>
        <v>14.490829166666666</v>
      </c>
      <c r="B19">
        <v>0</v>
      </c>
      <c r="C19">
        <v>1209095</v>
      </c>
      <c r="D19">
        <v>1205.6420000000001</v>
      </c>
      <c r="E19">
        <v>0.54</v>
      </c>
      <c r="F19">
        <v>0</v>
      </c>
      <c r="G19">
        <v>82.4</v>
      </c>
      <c r="H19">
        <v>61.3</v>
      </c>
      <c r="I19">
        <v>46</v>
      </c>
      <c r="J19">
        <v>0</v>
      </c>
      <c r="K19">
        <v>0</v>
      </c>
      <c r="L19">
        <v>0</v>
      </c>
      <c r="M19">
        <f t="shared" si="3"/>
        <v>21.100000000000009</v>
      </c>
      <c r="N19">
        <f t="shared" si="0"/>
        <v>-861.01500000000397</v>
      </c>
      <c r="O19">
        <f t="shared" si="1"/>
        <v>6.5573770491803032E-2</v>
      </c>
      <c r="P19" t="s">
        <v>0</v>
      </c>
    </row>
    <row r="20" spans="1:16" x14ac:dyDescent="0.3">
      <c r="A20">
        <f t="shared" si="2"/>
        <v>14.507623333333333</v>
      </c>
      <c r="B20">
        <v>0</v>
      </c>
      <c r="C20">
        <v>1269554</v>
      </c>
      <c r="D20">
        <v>1266.1010000000001</v>
      </c>
      <c r="E20">
        <v>0.5</v>
      </c>
      <c r="F20">
        <v>0</v>
      </c>
      <c r="G20">
        <v>82.4</v>
      </c>
      <c r="H20">
        <v>61.3</v>
      </c>
      <c r="I20">
        <v>46</v>
      </c>
      <c r="J20">
        <v>0</v>
      </c>
      <c r="K20">
        <v>0</v>
      </c>
      <c r="L20">
        <v>0</v>
      </c>
      <c r="M20">
        <f t="shared" si="3"/>
        <v>21.100000000000009</v>
      </c>
      <c r="N20">
        <f t="shared" si="0"/>
        <v>-800.55600000000243</v>
      </c>
      <c r="O20">
        <f t="shared" si="1"/>
        <v>6.5573770491803032E-2</v>
      </c>
      <c r="P20" t="s">
        <v>0</v>
      </c>
    </row>
    <row r="21" spans="1:16" x14ac:dyDescent="0.3">
      <c r="A21">
        <f t="shared" si="2"/>
        <v>14.524417499999998</v>
      </c>
      <c r="B21">
        <v>0</v>
      </c>
      <c r="C21">
        <v>1330013</v>
      </c>
      <c r="D21">
        <v>1326.56</v>
      </c>
      <c r="E21">
        <v>0.54100000000000004</v>
      </c>
      <c r="F21">
        <v>0</v>
      </c>
      <c r="G21">
        <v>82.5</v>
      </c>
      <c r="H21">
        <v>61.3</v>
      </c>
      <c r="I21">
        <v>46</v>
      </c>
      <c r="J21">
        <v>0</v>
      </c>
      <c r="K21">
        <v>0</v>
      </c>
      <c r="L21">
        <v>0</v>
      </c>
      <c r="M21">
        <f t="shared" si="3"/>
        <v>21.200000000000003</v>
      </c>
      <c r="N21">
        <f t="shared" si="0"/>
        <v>-740.09700000000726</v>
      </c>
      <c r="O21">
        <f t="shared" si="1"/>
        <v>6.5573770491803032E-2</v>
      </c>
      <c r="P21" t="s">
        <v>0</v>
      </c>
    </row>
    <row r="22" spans="1:16" x14ac:dyDescent="0.3">
      <c r="A22">
        <f t="shared" si="2"/>
        <v>14.54121111111111</v>
      </c>
      <c r="B22">
        <v>0</v>
      </c>
      <c r="C22">
        <v>1390470</v>
      </c>
      <c r="D22">
        <v>1387.0170000000001</v>
      </c>
      <c r="E22">
        <v>0.5</v>
      </c>
      <c r="F22">
        <v>0</v>
      </c>
      <c r="G22">
        <v>82.6</v>
      </c>
      <c r="H22">
        <v>61.2</v>
      </c>
      <c r="I22">
        <v>46</v>
      </c>
      <c r="J22">
        <v>0</v>
      </c>
      <c r="K22">
        <v>0</v>
      </c>
      <c r="L22">
        <v>0</v>
      </c>
      <c r="M22">
        <f t="shared" si="3"/>
        <v>21.399999999999991</v>
      </c>
      <c r="N22">
        <f t="shared" si="0"/>
        <v>-679.64000000000487</v>
      </c>
      <c r="O22">
        <f t="shared" si="1"/>
        <v>4.9180327868853145E-2</v>
      </c>
      <c r="P22" t="s">
        <v>0</v>
      </c>
    </row>
    <row r="23" spans="1:16" x14ac:dyDescent="0.3">
      <c r="A23">
        <f t="shared" si="2"/>
        <v>14.558004722222222</v>
      </c>
      <c r="B23">
        <v>0</v>
      </c>
      <c r="C23">
        <v>1450927</v>
      </c>
      <c r="D23">
        <v>1447.4739999999999</v>
      </c>
      <c r="E23">
        <v>0.54100000000000004</v>
      </c>
      <c r="F23">
        <v>0</v>
      </c>
      <c r="G23">
        <v>82.6</v>
      </c>
      <c r="H23">
        <v>61.1</v>
      </c>
      <c r="I23">
        <v>46</v>
      </c>
      <c r="J23">
        <v>0</v>
      </c>
      <c r="K23">
        <v>0</v>
      </c>
      <c r="L23">
        <v>0</v>
      </c>
      <c r="M23">
        <f t="shared" si="3"/>
        <v>21.499999999999993</v>
      </c>
      <c r="N23">
        <f t="shared" si="0"/>
        <v>-619.18300000000249</v>
      </c>
      <c r="O23">
        <f t="shared" si="1"/>
        <v>3.2786885245902099E-2</v>
      </c>
      <c r="P23" t="s">
        <v>0</v>
      </c>
    </row>
    <row r="24" spans="1:16" x14ac:dyDescent="0.3">
      <c r="A24">
        <f t="shared" si="2"/>
        <v>14.574799444444444</v>
      </c>
      <c r="B24">
        <v>0</v>
      </c>
      <c r="C24">
        <v>1511388</v>
      </c>
      <c r="D24">
        <v>1507.9349999999999</v>
      </c>
      <c r="E24">
        <v>0.5</v>
      </c>
      <c r="F24">
        <v>0</v>
      </c>
      <c r="G24">
        <v>82.8</v>
      </c>
      <c r="H24">
        <v>61.2</v>
      </c>
      <c r="I24">
        <v>46</v>
      </c>
      <c r="J24">
        <v>0</v>
      </c>
      <c r="K24">
        <v>0</v>
      </c>
      <c r="L24">
        <v>0</v>
      </c>
      <c r="M24">
        <f t="shared" si="3"/>
        <v>21.599999999999994</v>
      </c>
      <c r="N24">
        <f t="shared" si="0"/>
        <v>-558.72200000000157</v>
      </c>
      <c r="O24">
        <f t="shared" si="1"/>
        <v>4.9180327868853145E-2</v>
      </c>
      <c r="P24" t="s">
        <v>0</v>
      </c>
    </row>
    <row r="25" spans="1:16" x14ac:dyDescent="0.3">
      <c r="A25">
        <f t="shared" si="2"/>
        <v>14.591593333333332</v>
      </c>
      <c r="B25">
        <v>0</v>
      </c>
      <c r="C25">
        <v>1571846</v>
      </c>
      <c r="D25">
        <v>1568.393</v>
      </c>
      <c r="E25">
        <v>0.54100000000000004</v>
      </c>
      <c r="F25">
        <v>0</v>
      </c>
      <c r="G25">
        <v>83</v>
      </c>
      <c r="H25">
        <v>61.1</v>
      </c>
      <c r="I25">
        <v>46</v>
      </c>
      <c r="J25">
        <v>0</v>
      </c>
      <c r="K25">
        <v>0</v>
      </c>
      <c r="L25">
        <v>0</v>
      </c>
      <c r="M25">
        <f t="shared" si="3"/>
        <v>21.9</v>
      </c>
      <c r="N25">
        <f t="shared" si="0"/>
        <v>-498.26400000000604</v>
      </c>
      <c r="O25">
        <f t="shared" si="1"/>
        <v>3.2786885245902099E-2</v>
      </c>
      <c r="P25" t="s">
        <v>0</v>
      </c>
    </row>
    <row r="26" spans="1:16" x14ac:dyDescent="0.3">
      <c r="A26">
        <f t="shared" si="2"/>
        <v>14.608386666666666</v>
      </c>
      <c r="B26">
        <v>0</v>
      </c>
      <c r="C26">
        <v>1632302</v>
      </c>
      <c r="D26">
        <v>1628.8489999999999</v>
      </c>
      <c r="E26">
        <v>0.5</v>
      </c>
      <c r="F26">
        <v>0</v>
      </c>
      <c r="G26">
        <v>83.1</v>
      </c>
      <c r="H26">
        <v>61.1</v>
      </c>
      <c r="I26">
        <v>46</v>
      </c>
      <c r="J26">
        <v>0</v>
      </c>
      <c r="K26">
        <v>0</v>
      </c>
      <c r="L26">
        <v>0</v>
      </c>
      <c r="M26">
        <f t="shared" si="3"/>
        <v>21.999999999999993</v>
      </c>
      <c r="N26">
        <f t="shared" si="0"/>
        <v>-437.80800000000329</v>
      </c>
      <c r="O26">
        <f t="shared" si="1"/>
        <v>3.2786885245902099E-2</v>
      </c>
      <c r="P26" t="s">
        <v>0</v>
      </c>
    </row>
    <row r="27" spans="1:16" x14ac:dyDescent="0.3">
      <c r="A27">
        <f t="shared" si="2"/>
        <v>14.62518361111111</v>
      </c>
      <c r="B27">
        <v>0</v>
      </c>
      <c r="C27">
        <v>1692771</v>
      </c>
      <c r="D27">
        <v>1689.318</v>
      </c>
      <c r="E27">
        <v>0.54100000000000004</v>
      </c>
      <c r="F27">
        <v>0</v>
      </c>
      <c r="G27">
        <v>83.2</v>
      </c>
      <c r="H27">
        <v>61</v>
      </c>
      <c r="I27">
        <v>46</v>
      </c>
      <c r="J27">
        <v>0</v>
      </c>
      <c r="K27">
        <v>0</v>
      </c>
      <c r="L27">
        <v>0</v>
      </c>
      <c r="M27">
        <f t="shared" si="3"/>
        <v>22.200000000000003</v>
      </c>
      <c r="N27">
        <f t="shared" si="0"/>
        <v>-377.33900000000563</v>
      </c>
      <c r="O27">
        <f t="shared" si="1"/>
        <v>1.639344262295105E-2</v>
      </c>
      <c r="P27" t="s">
        <v>0</v>
      </c>
    </row>
    <row r="28" spans="1:16" x14ac:dyDescent="0.3">
      <c r="A28">
        <f t="shared" si="2"/>
        <v>14.641977499999999</v>
      </c>
      <c r="B28">
        <v>0</v>
      </c>
      <c r="C28">
        <v>1753229</v>
      </c>
      <c r="D28">
        <v>1749.7760000000001</v>
      </c>
      <c r="E28">
        <v>0.5</v>
      </c>
      <c r="F28">
        <v>0</v>
      </c>
      <c r="G28">
        <v>83.3</v>
      </c>
      <c r="H28">
        <v>61</v>
      </c>
      <c r="I28">
        <v>46</v>
      </c>
      <c r="J28">
        <v>0</v>
      </c>
      <c r="K28">
        <v>0</v>
      </c>
      <c r="L28">
        <v>0</v>
      </c>
      <c r="M28">
        <f t="shared" si="3"/>
        <v>22.299999999999997</v>
      </c>
      <c r="N28">
        <f t="shared" si="0"/>
        <v>-316.88100000000361</v>
      </c>
      <c r="O28">
        <f t="shared" si="1"/>
        <v>1.639344262295105E-2</v>
      </c>
      <c r="P28" t="s">
        <v>0</v>
      </c>
    </row>
    <row r="29" spans="1:16" x14ac:dyDescent="0.3">
      <c r="A29">
        <f t="shared" si="2"/>
        <v>14.658771111111111</v>
      </c>
      <c r="B29">
        <v>0</v>
      </c>
      <c r="C29">
        <v>1813686</v>
      </c>
      <c r="D29">
        <v>1810.2329999999999</v>
      </c>
      <c r="E29">
        <v>0.54100000000000004</v>
      </c>
      <c r="F29">
        <v>0</v>
      </c>
      <c r="G29">
        <v>83.4</v>
      </c>
      <c r="H29">
        <v>60.9</v>
      </c>
      <c r="I29">
        <v>46</v>
      </c>
      <c r="J29">
        <v>0</v>
      </c>
      <c r="K29">
        <v>0</v>
      </c>
      <c r="L29">
        <v>0</v>
      </c>
      <c r="M29">
        <f t="shared" si="3"/>
        <v>22.500000000000007</v>
      </c>
      <c r="N29">
        <f t="shared" si="0"/>
        <v>-256.42400000000123</v>
      </c>
      <c r="O29">
        <f t="shared" si="1"/>
        <v>0</v>
      </c>
      <c r="P29" t="s">
        <v>0</v>
      </c>
    </row>
    <row r="30" spans="1:16" x14ac:dyDescent="0.3">
      <c r="A30">
        <f t="shared" si="2"/>
        <v>14.675564999999999</v>
      </c>
      <c r="B30">
        <v>0</v>
      </c>
      <c r="C30">
        <v>1874144</v>
      </c>
      <c r="D30">
        <v>1870.691</v>
      </c>
      <c r="E30">
        <v>0.5</v>
      </c>
      <c r="F30">
        <v>0</v>
      </c>
      <c r="G30">
        <v>83.6</v>
      </c>
      <c r="H30">
        <v>60.9</v>
      </c>
      <c r="I30">
        <v>46</v>
      </c>
      <c r="J30">
        <v>0</v>
      </c>
      <c r="K30">
        <v>0</v>
      </c>
      <c r="L30">
        <v>0</v>
      </c>
      <c r="M30">
        <f t="shared" si="3"/>
        <v>22.699999999999996</v>
      </c>
      <c r="N30">
        <f t="shared" si="0"/>
        <v>-195.96600000000564</v>
      </c>
      <c r="O30">
        <f t="shared" si="1"/>
        <v>0</v>
      </c>
      <c r="P30" t="s">
        <v>0</v>
      </c>
    </row>
    <row r="31" spans="1:16" x14ac:dyDescent="0.3">
      <c r="A31">
        <f t="shared" si="2"/>
        <v>14.692358888888888</v>
      </c>
      <c r="B31">
        <v>0</v>
      </c>
      <c r="C31">
        <v>1934602</v>
      </c>
      <c r="D31">
        <v>1931.1489999999999</v>
      </c>
      <c r="E31">
        <v>0.54100000000000004</v>
      </c>
      <c r="F31">
        <v>0</v>
      </c>
      <c r="G31">
        <v>83.7</v>
      </c>
      <c r="H31">
        <v>60.9</v>
      </c>
      <c r="I31">
        <v>46</v>
      </c>
      <c r="J31">
        <v>0</v>
      </c>
      <c r="K31">
        <v>0</v>
      </c>
      <c r="L31">
        <v>0</v>
      </c>
      <c r="M31">
        <f t="shared" si="3"/>
        <v>22.800000000000004</v>
      </c>
      <c r="N31">
        <f t="shared" si="0"/>
        <v>-135.50800000000365</v>
      </c>
      <c r="O31">
        <f t="shared" si="1"/>
        <v>0</v>
      </c>
      <c r="P31" t="s">
        <v>0</v>
      </c>
    </row>
    <row r="32" spans="1:16" x14ac:dyDescent="0.3">
      <c r="A32">
        <f t="shared" si="2"/>
        <v>14.7091525</v>
      </c>
      <c r="B32">
        <v>0</v>
      </c>
      <c r="C32">
        <v>1995059</v>
      </c>
      <c r="D32">
        <v>1991.606</v>
      </c>
      <c r="E32">
        <v>0.5</v>
      </c>
      <c r="F32">
        <v>0</v>
      </c>
      <c r="G32">
        <v>83.9</v>
      </c>
      <c r="H32">
        <v>60.9</v>
      </c>
      <c r="I32">
        <v>46</v>
      </c>
      <c r="J32">
        <v>0</v>
      </c>
      <c r="K32">
        <v>0</v>
      </c>
      <c r="L32">
        <v>0</v>
      </c>
      <c r="M32">
        <f t="shared" si="3"/>
        <v>23.000000000000007</v>
      </c>
      <c r="N32">
        <f t="shared" si="0"/>
        <v>-75.051000000001267</v>
      </c>
      <c r="O32">
        <f t="shared" si="1"/>
        <v>0</v>
      </c>
      <c r="P32" t="s">
        <v>0</v>
      </c>
    </row>
    <row r="33" spans="1:34" x14ac:dyDescent="0.3">
      <c r="A33">
        <f t="shared" si="2"/>
        <v>14.725950555555555</v>
      </c>
      <c r="B33">
        <v>0</v>
      </c>
      <c r="C33">
        <v>2055532</v>
      </c>
      <c r="D33">
        <v>2052.0790000000002</v>
      </c>
      <c r="E33">
        <v>0.54100000000000004</v>
      </c>
      <c r="F33">
        <v>0</v>
      </c>
      <c r="G33">
        <v>85.1</v>
      </c>
      <c r="H33">
        <v>60.9</v>
      </c>
      <c r="I33">
        <v>47</v>
      </c>
      <c r="J33">
        <v>0</v>
      </c>
      <c r="K33">
        <v>0</v>
      </c>
      <c r="L33">
        <v>0</v>
      </c>
      <c r="M33">
        <f t="shared" si="3"/>
        <v>24.199999999999996</v>
      </c>
      <c r="N33">
        <f t="shared" si="0"/>
        <v>-14.578000000005176</v>
      </c>
      <c r="O33">
        <f t="shared" si="1"/>
        <v>0</v>
      </c>
      <c r="P33" t="s">
        <v>0</v>
      </c>
    </row>
    <row r="34" spans="1:34" x14ac:dyDescent="0.3">
      <c r="A34">
        <f t="shared" si="2"/>
        <v>14.742744444444444</v>
      </c>
      <c r="B34">
        <v>0</v>
      </c>
      <c r="C34">
        <v>2115990</v>
      </c>
      <c r="D34">
        <v>2112.5369999999998</v>
      </c>
      <c r="E34">
        <v>0.5</v>
      </c>
      <c r="F34">
        <v>0</v>
      </c>
      <c r="G34">
        <v>85</v>
      </c>
      <c r="H34">
        <v>61</v>
      </c>
      <c r="I34">
        <v>49</v>
      </c>
      <c r="J34">
        <v>0</v>
      </c>
      <c r="K34">
        <v>0</v>
      </c>
      <c r="L34">
        <v>0</v>
      </c>
      <c r="M34">
        <f t="shared" si="3"/>
        <v>24</v>
      </c>
      <c r="N34">
        <f t="shared" si="0"/>
        <v>45.879999999996812</v>
      </c>
      <c r="O34">
        <f t="shared" si="1"/>
        <v>1.639344262295105E-2</v>
      </c>
      <c r="P34" t="s">
        <v>0</v>
      </c>
    </row>
    <row r="35" spans="1:34" x14ac:dyDescent="0.3">
      <c r="A35">
        <f t="shared" si="2"/>
        <v>14.759538055555556</v>
      </c>
      <c r="B35">
        <v>0</v>
      </c>
      <c r="C35">
        <v>2176447</v>
      </c>
      <c r="D35">
        <v>2172.9940000000001</v>
      </c>
      <c r="E35">
        <v>0.54100000000000004</v>
      </c>
      <c r="F35">
        <v>0</v>
      </c>
      <c r="G35">
        <v>84.8</v>
      </c>
      <c r="H35">
        <v>61.2</v>
      </c>
      <c r="I35">
        <v>49</v>
      </c>
      <c r="J35">
        <v>0</v>
      </c>
      <c r="K35">
        <v>0</v>
      </c>
      <c r="L35">
        <v>0</v>
      </c>
      <c r="M35">
        <f t="shared" si="3"/>
        <v>23.599999999999994</v>
      </c>
      <c r="N35">
        <f t="shared" si="0"/>
        <v>106.33699999999919</v>
      </c>
      <c r="O35">
        <f t="shared" si="1"/>
        <v>4.9180327868853145E-2</v>
      </c>
      <c r="P35" t="s">
        <v>0</v>
      </c>
      <c r="Q35">
        <v>14.73</v>
      </c>
      <c r="R35">
        <v>60.9</v>
      </c>
      <c r="S35">
        <v>67</v>
      </c>
      <c r="AH35">
        <f>0.1*3600</f>
        <v>360</v>
      </c>
    </row>
    <row r="36" spans="1:34" x14ac:dyDescent="0.3">
      <c r="A36">
        <f t="shared" si="2"/>
        <v>14.776333888888889</v>
      </c>
      <c r="B36">
        <v>0</v>
      </c>
      <c r="C36">
        <v>2236912</v>
      </c>
      <c r="D36">
        <v>2233.4589999999998</v>
      </c>
      <c r="E36">
        <v>0.5</v>
      </c>
      <c r="F36">
        <v>0</v>
      </c>
      <c r="G36">
        <v>84.4</v>
      </c>
      <c r="H36">
        <v>61.2</v>
      </c>
      <c r="I36">
        <v>50</v>
      </c>
      <c r="J36">
        <v>0</v>
      </c>
      <c r="K36">
        <v>0</v>
      </c>
      <c r="L36">
        <v>0</v>
      </c>
      <c r="M36">
        <f t="shared" si="3"/>
        <v>23.200000000000003</v>
      </c>
      <c r="N36">
        <f t="shared" si="0"/>
        <v>166.80199999999843</v>
      </c>
      <c r="O36">
        <f t="shared" si="1"/>
        <v>4.9180327868853145E-2</v>
      </c>
      <c r="P36" t="s">
        <v>0</v>
      </c>
    </row>
    <row r="37" spans="1:34" x14ac:dyDescent="0.3">
      <c r="A37">
        <f t="shared" si="2"/>
        <v>14.793127777777777</v>
      </c>
      <c r="B37">
        <v>0</v>
      </c>
      <c r="C37">
        <v>2297370</v>
      </c>
      <c r="D37">
        <v>2293.9169999999999</v>
      </c>
      <c r="E37">
        <v>0.54100000000000004</v>
      </c>
      <c r="F37">
        <v>0</v>
      </c>
      <c r="G37">
        <v>84.2</v>
      </c>
      <c r="H37">
        <v>61.4</v>
      </c>
      <c r="I37">
        <v>50</v>
      </c>
      <c r="J37">
        <v>0</v>
      </c>
      <c r="K37">
        <v>0</v>
      </c>
      <c r="L37">
        <v>0</v>
      </c>
      <c r="M37">
        <f t="shared" si="3"/>
        <v>22.800000000000004</v>
      </c>
      <c r="N37">
        <f t="shared" si="0"/>
        <v>227.25999999999402</v>
      </c>
      <c r="O37">
        <f t="shared" si="1"/>
        <v>8.1967213114754078E-2</v>
      </c>
      <c r="P37" t="s">
        <v>0</v>
      </c>
    </row>
    <row r="38" spans="1:34" x14ac:dyDescent="0.3">
      <c r="A38">
        <f t="shared" si="2"/>
        <v>14.809921388888888</v>
      </c>
      <c r="B38">
        <v>0</v>
      </c>
      <c r="C38">
        <v>2357827</v>
      </c>
      <c r="D38">
        <v>2354.3739999999998</v>
      </c>
      <c r="E38">
        <v>0.5</v>
      </c>
      <c r="F38">
        <v>0</v>
      </c>
      <c r="G38">
        <v>84.3</v>
      </c>
      <c r="H38">
        <v>61.5</v>
      </c>
      <c r="I38">
        <v>50</v>
      </c>
      <c r="J38">
        <v>0</v>
      </c>
      <c r="K38">
        <v>0</v>
      </c>
      <c r="L38">
        <v>0</v>
      </c>
      <c r="M38">
        <f t="shared" si="3"/>
        <v>22.799999999999997</v>
      </c>
      <c r="N38">
        <f t="shared" si="0"/>
        <v>287.7169999999964</v>
      </c>
      <c r="O38">
        <f t="shared" si="1"/>
        <v>9.8360655737705124E-2</v>
      </c>
      <c r="P38">
        <v>29</v>
      </c>
    </row>
    <row r="39" spans="1:34" x14ac:dyDescent="0.3">
      <c r="A39">
        <f t="shared" si="2"/>
        <v>14.826717499999999</v>
      </c>
      <c r="B39">
        <v>0</v>
      </c>
      <c r="C39">
        <v>2418293</v>
      </c>
      <c r="D39">
        <v>2414.84</v>
      </c>
      <c r="E39">
        <v>0.54100000000000004</v>
      </c>
      <c r="F39">
        <v>0</v>
      </c>
      <c r="G39">
        <v>84.1</v>
      </c>
      <c r="H39">
        <v>61.6</v>
      </c>
      <c r="I39">
        <v>50</v>
      </c>
      <c r="J39">
        <v>0</v>
      </c>
      <c r="K39">
        <v>0</v>
      </c>
      <c r="L39">
        <v>0</v>
      </c>
      <c r="M39">
        <f t="shared" si="3"/>
        <v>22.499999999999993</v>
      </c>
      <c r="N39">
        <f t="shared" si="0"/>
        <v>348.18299999999522</v>
      </c>
      <c r="O39">
        <f t="shared" si="1"/>
        <v>0.11475409836065617</v>
      </c>
      <c r="P39" t="s">
        <v>0</v>
      </c>
    </row>
    <row r="40" spans="1:34" x14ac:dyDescent="0.3">
      <c r="A40">
        <f t="shared" si="2"/>
        <v>14.843511111111111</v>
      </c>
      <c r="B40">
        <v>0</v>
      </c>
      <c r="C40">
        <v>2478750</v>
      </c>
      <c r="D40">
        <v>2475.297</v>
      </c>
      <c r="E40">
        <v>0.5</v>
      </c>
      <c r="F40">
        <v>0</v>
      </c>
      <c r="G40">
        <v>84.1</v>
      </c>
      <c r="H40">
        <v>61.7</v>
      </c>
      <c r="I40">
        <v>50</v>
      </c>
      <c r="J40">
        <v>0</v>
      </c>
      <c r="K40">
        <v>0</v>
      </c>
      <c r="L40">
        <v>0</v>
      </c>
      <c r="M40">
        <f t="shared" si="3"/>
        <v>22.399999999999991</v>
      </c>
      <c r="N40">
        <f t="shared" si="0"/>
        <v>408.6399999999976</v>
      </c>
      <c r="O40">
        <f t="shared" si="1"/>
        <v>0.13114754098360723</v>
      </c>
      <c r="P40" t="s">
        <v>0</v>
      </c>
    </row>
    <row r="41" spans="1:34" x14ac:dyDescent="0.3">
      <c r="A41">
        <f t="shared" si="2"/>
        <v>14.860304722222221</v>
      </c>
      <c r="B41">
        <v>0</v>
      </c>
      <c r="C41">
        <v>2539207</v>
      </c>
      <c r="D41">
        <v>2535.7539999999999</v>
      </c>
      <c r="E41">
        <v>0.54</v>
      </c>
      <c r="F41">
        <v>0</v>
      </c>
      <c r="G41">
        <v>84.3</v>
      </c>
      <c r="H41">
        <v>61.8</v>
      </c>
      <c r="I41">
        <v>50</v>
      </c>
      <c r="J41">
        <v>0</v>
      </c>
      <c r="K41">
        <v>0</v>
      </c>
      <c r="L41">
        <v>0</v>
      </c>
      <c r="M41">
        <f t="shared" si="3"/>
        <v>22.5</v>
      </c>
      <c r="N41">
        <f t="shared" si="0"/>
        <v>469.09699999999361</v>
      </c>
      <c r="O41">
        <f t="shared" si="1"/>
        <v>0.1475409836065571</v>
      </c>
      <c r="P41" t="s">
        <v>0</v>
      </c>
    </row>
    <row r="42" spans="1:34" x14ac:dyDescent="0.3">
      <c r="A42">
        <f t="shared" si="2"/>
        <v>14.877099444444443</v>
      </c>
      <c r="B42">
        <v>0</v>
      </c>
      <c r="C42">
        <v>2599668</v>
      </c>
      <c r="D42">
        <v>2596.2150000000001</v>
      </c>
      <c r="E42">
        <v>0.5</v>
      </c>
      <c r="F42">
        <v>0</v>
      </c>
      <c r="G42">
        <v>84</v>
      </c>
      <c r="H42">
        <v>61.8</v>
      </c>
      <c r="I42">
        <v>50</v>
      </c>
      <c r="J42">
        <v>0</v>
      </c>
      <c r="K42">
        <v>0</v>
      </c>
      <c r="L42">
        <v>0</v>
      </c>
      <c r="M42">
        <f t="shared" si="3"/>
        <v>22.200000000000003</v>
      </c>
      <c r="N42">
        <f t="shared" si="0"/>
        <v>529.55799999999442</v>
      </c>
      <c r="O42">
        <f t="shared" si="1"/>
        <v>0.1475409836065571</v>
      </c>
      <c r="P42" t="s">
        <v>0</v>
      </c>
    </row>
    <row r="43" spans="1:34" x14ac:dyDescent="0.3">
      <c r="A43">
        <f t="shared" si="2"/>
        <v>14.893893055555555</v>
      </c>
      <c r="B43">
        <v>0</v>
      </c>
      <c r="C43">
        <v>2660125</v>
      </c>
      <c r="D43">
        <v>2656.672</v>
      </c>
      <c r="E43">
        <v>0.54100000000000004</v>
      </c>
      <c r="F43">
        <v>0</v>
      </c>
      <c r="G43">
        <v>84.2</v>
      </c>
      <c r="H43">
        <v>62</v>
      </c>
      <c r="I43">
        <v>50</v>
      </c>
      <c r="J43">
        <v>0</v>
      </c>
      <c r="K43">
        <v>0</v>
      </c>
      <c r="L43">
        <v>0</v>
      </c>
      <c r="M43">
        <f t="shared" si="3"/>
        <v>22.200000000000003</v>
      </c>
      <c r="N43">
        <f t="shared" si="0"/>
        <v>590.0149999999968</v>
      </c>
      <c r="O43">
        <f t="shared" si="1"/>
        <v>0.18032786885245922</v>
      </c>
      <c r="P43" t="s">
        <v>0</v>
      </c>
    </row>
    <row r="44" spans="1:34" x14ac:dyDescent="0.3">
      <c r="A44">
        <f t="shared" si="2"/>
        <v>14.910686944444443</v>
      </c>
      <c r="B44">
        <v>0</v>
      </c>
      <c r="C44">
        <v>2720583</v>
      </c>
      <c r="D44">
        <v>2717.13</v>
      </c>
      <c r="E44">
        <v>0.5</v>
      </c>
      <c r="F44">
        <v>0</v>
      </c>
      <c r="G44">
        <v>84.1</v>
      </c>
      <c r="H44">
        <v>62</v>
      </c>
      <c r="I44">
        <v>50</v>
      </c>
      <c r="J44">
        <v>0</v>
      </c>
      <c r="K44">
        <v>0</v>
      </c>
      <c r="L44">
        <v>0</v>
      </c>
      <c r="M44">
        <f t="shared" si="3"/>
        <v>22.099999999999994</v>
      </c>
      <c r="N44">
        <f t="shared" si="0"/>
        <v>650.47299999999245</v>
      </c>
      <c r="O44">
        <f t="shared" si="1"/>
        <v>0.18032786885245922</v>
      </c>
      <c r="P44" t="s">
        <v>0</v>
      </c>
    </row>
    <row r="45" spans="1:34" x14ac:dyDescent="0.3">
      <c r="A45">
        <f t="shared" si="2"/>
        <v>14.9274825</v>
      </c>
      <c r="B45">
        <v>0</v>
      </c>
      <c r="C45">
        <v>2781047</v>
      </c>
      <c r="D45">
        <v>2777.5940000000001</v>
      </c>
      <c r="E45">
        <v>0.54100000000000004</v>
      </c>
      <c r="F45">
        <v>0</v>
      </c>
      <c r="G45">
        <v>84.2</v>
      </c>
      <c r="H45">
        <v>62.1</v>
      </c>
      <c r="I45">
        <v>49</v>
      </c>
      <c r="J45">
        <v>0</v>
      </c>
      <c r="K45">
        <v>0</v>
      </c>
      <c r="L45">
        <v>0</v>
      </c>
      <c r="M45">
        <f t="shared" si="3"/>
        <v>22.1</v>
      </c>
      <c r="N45">
        <f t="shared" si="0"/>
        <v>710.93699999999842</v>
      </c>
      <c r="O45">
        <f t="shared" si="1"/>
        <v>0.19672131147541025</v>
      </c>
      <c r="P45" t="s">
        <v>0</v>
      </c>
    </row>
    <row r="46" spans="1:34" x14ac:dyDescent="0.3">
      <c r="A46">
        <f t="shared" si="2"/>
        <v>14.94427611111111</v>
      </c>
      <c r="B46">
        <v>0</v>
      </c>
      <c r="C46">
        <v>2841504</v>
      </c>
      <c r="D46">
        <v>2838.0509999999999</v>
      </c>
      <c r="E46">
        <v>0.5</v>
      </c>
      <c r="F46">
        <v>0</v>
      </c>
      <c r="G46">
        <v>84.3</v>
      </c>
      <c r="H46">
        <v>62.2</v>
      </c>
      <c r="I46">
        <v>49</v>
      </c>
      <c r="J46">
        <v>0</v>
      </c>
      <c r="K46">
        <v>0</v>
      </c>
      <c r="L46">
        <v>0</v>
      </c>
      <c r="M46">
        <f t="shared" si="3"/>
        <v>22.099999999999994</v>
      </c>
      <c r="N46">
        <f t="shared" si="0"/>
        <v>771.39399999999443</v>
      </c>
      <c r="O46">
        <f t="shared" si="1"/>
        <v>0.21311475409836131</v>
      </c>
      <c r="P46" t="s">
        <v>0</v>
      </c>
    </row>
    <row r="47" spans="1:34" x14ac:dyDescent="0.3">
      <c r="A47">
        <f t="shared" si="2"/>
        <v>14.961069999999999</v>
      </c>
      <c r="B47">
        <v>0</v>
      </c>
      <c r="C47">
        <v>2901962</v>
      </c>
      <c r="D47">
        <v>2898.509</v>
      </c>
      <c r="E47">
        <v>0.54100000000000004</v>
      </c>
      <c r="F47">
        <v>0</v>
      </c>
      <c r="G47">
        <v>84.3</v>
      </c>
      <c r="H47">
        <v>62.2</v>
      </c>
      <c r="I47">
        <v>49</v>
      </c>
      <c r="J47">
        <v>0</v>
      </c>
      <c r="K47">
        <v>0</v>
      </c>
      <c r="L47">
        <v>0</v>
      </c>
      <c r="M47">
        <f t="shared" si="3"/>
        <v>22.099999999999994</v>
      </c>
      <c r="N47">
        <f t="shared" si="0"/>
        <v>831.85199999999645</v>
      </c>
      <c r="O47">
        <f t="shared" si="1"/>
        <v>0.21311475409836131</v>
      </c>
      <c r="P47" t="s">
        <v>0</v>
      </c>
    </row>
    <row r="48" spans="1:34" x14ac:dyDescent="0.3">
      <c r="A48">
        <f t="shared" si="2"/>
        <v>14.977863888888889</v>
      </c>
      <c r="B48">
        <v>0</v>
      </c>
      <c r="C48">
        <v>2962420</v>
      </c>
      <c r="D48">
        <v>2958.9670000000001</v>
      </c>
      <c r="E48">
        <v>0.5</v>
      </c>
      <c r="F48">
        <v>0</v>
      </c>
      <c r="G48">
        <v>84.3</v>
      </c>
      <c r="H48">
        <v>62.3</v>
      </c>
      <c r="I48">
        <v>49</v>
      </c>
      <c r="J48">
        <v>0</v>
      </c>
      <c r="K48">
        <v>0</v>
      </c>
      <c r="L48">
        <v>0</v>
      </c>
      <c r="M48">
        <f t="shared" si="3"/>
        <v>22</v>
      </c>
      <c r="N48">
        <f t="shared" si="0"/>
        <v>892.30999999999835</v>
      </c>
      <c r="O48">
        <f t="shared" si="1"/>
        <v>0.22950819672131118</v>
      </c>
      <c r="P48" t="s">
        <v>0</v>
      </c>
    </row>
    <row r="49" spans="1:16" x14ac:dyDescent="0.3">
      <c r="A49">
        <f t="shared" si="2"/>
        <v>14.994657499999999</v>
      </c>
      <c r="B49">
        <v>0</v>
      </c>
      <c r="C49">
        <v>3022877</v>
      </c>
      <c r="D49">
        <v>3019.424</v>
      </c>
      <c r="E49">
        <v>0.54100000000000004</v>
      </c>
      <c r="F49">
        <v>0</v>
      </c>
      <c r="G49">
        <v>84.2</v>
      </c>
      <c r="H49">
        <v>62.3</v>
      </c>
      <c r="I49">
        <v>49</v>
      </c>
      <c r="J49">
        <v>0</v>
      </c>
      <c r="K49">
        <v>0</v>
      </c>
      <c r="L49">
        <v>0</v>
      </c>
      <c r="M49">
        <f t="shared" si="3"/>
        <v>21.900000000000006</v>
      </c>
      <c r="N49">
        <f t="shared" si="0"/>
        <v>952.76699999999437</v>
      </c>
      <c r="O49">
        <f t="shared" si="1"/>
        <v>0.22950819672131118</v>
      </c>
      <c r="P49" t="s">
        <v>0</v>
      </c>
    </row>
    <row r="50" spans="1:16" x14ac:dyDescent="0.3">
      <c r="A50">
        <f t="shared" si="2"/>
        <v>15.011451388888888</v>
      </c>
      <c r="B50">
        <v>0</v>
      </c>
      <c r="C50">
        <v>3083335</v>
      </c>
      <c r="D50">
        <v>3079.8820000000001</v>
      </c>
      <c r="E50">
        <v>0.5</v>
      </c>
      <c r="F50">
        <v>0</v>
      </c>
      <c r="G50">
        <v>84.2</v>
      </c>
      <c r="H50">
        <v>62.4</v>
      </c>
      <c r="I50">
        <v>49</v>
      </c>
      <c r="J50">
        <v>0</v>
      </c>
      <c r="K50">
        <v>0</v>
      </c>
      <c r="L50">
        <v>0</v>
      </c>
      <c r="M50">
        <f t="shared" si="3"/>
        <v>21.800000000000004</v>
      </c>
      <c r="N50">
        <f t="shared" si="0"/>
        <v>1013.2249999999964</v>
      </c>
      <c r="O50">
        <f t="shared" si="1"/>
        <v>0.24590163934426224</v>
      </c>
      <c r="P50" t="s">
        <v>0</v>
      </c>
    </row>
    <row r="51" spans="1:16" x14ac:dyDescent="0.3">
      <c r="A51">
        <f t="shared" si="2"/>
        <v>15.028245555555555</v>
      </c>
      <c r="B51">
        <v>0</v>
      </c>
      <c r="C51">
        <v>3143794</v>
      </c>
      <c r="D51">
        <v>3140.3409999999999</v>
      </c>
      <c r="E51">
        <v>0.54100000000000004</v>
      </c>
      <c r="F51">
        <v>0</v>
      </c>
      <c r="G51">
        <v>84.2</v>
      </c>
      <c r="H51">
        <v>62.5</v>
      </c>
      <c r="I51">
        <v>49</v>
      </c>
      <c r="J51">
        <v>0</v>
      </c>
      <c r="K51">
        <v>0</v>
      </c>
      <c r="L51">
        <v>0</v>
      </c>
      <c r="M51">
        <f t="shared" si="3"/>
        <v>21.700000000000003</v>
      </c>
      <c r="N51">
        <f t="shared" si="0"/>
        <v>1073.6839999999979</v>
      </c>
      <c r="O51">
        <f t="shared" si="1"/>
        <v>0.26229508196721329</v>
      </c>
      <c r="P51" t="s">
        <v>0</v>
      </c>
    </row>
    <row r="52" spans="1:16" x14ac:dyDescent="0.3">
      <c r="A52">
        <f t="shared" si="2"/>
        <v>15.045039166666665</v>
      </c>
      <c r="B52">
        <v>0</v>
      </c>
      <c r="C52">
        <v>3204251</v>
      </c>
      <c r="D52">
        <v>3200.7979999999998</v>
      </c>
      <c r="E52">
        <v>0.5</v>
      </c>
      <c r="F52">
        <v>0</v>
      </c>
      <c r="G52">
        <v>84.2</v>
      </c>
      <c r="H52">
        <v>62.5</v>
      </c>
      <c r="I52">
        <v>49</v>
      </c>
      <c r="J52">
        <v>0</v>
      </c>
      <c r="K52">
        <v>0</v>
      </c>
      <c r="L52">
        <v>0</v>
      </c>
      <c r="M52">
        <f t="shared" si="3"/>
        <v>21.700000000000003</v>
      </c>
      <c r="N52">
        <f t="shared" si="0"/>
        <v>1134.1409999999939</v>
      </c>
      <c r="O52">
        <f t="shared" si="1"/>
        <v>0.26229508196721329</v>
      </c>
      <c r="P52" t="s">
        <v>0</v>
      </c>
    </row>
    <row r="53" spans="1:16" x14ac:dyDescent="0.3">
      <c r="A53">
        <f t="shared" si="2"/>
        <v>15.061833055555555</v>
      </c>
      <c r="B53">
        <v>0</v>
      </c>
      <c r="C53">
        <v>3264709</v>
      </c>
      <c r="D53">
        <v>3261.2559999999999</v>
      </c>
      <c r="E53">
        <v>0.54100000000000004</v>
      </c>
      <c r="F53">
        <v>0</v>
      </c>
      <c r="G53">
        <v>84.1</v>
      </c>
      <c r="H53">
        <v>62.6</v>
      </c>
      <c r="I53">
        <v>49</v>
      </c>
      <c r="J53">
        <v>0</v>
      </c>
      <c r="K53">
        <v>0</v>
      </c>
      <c r="L53">
        <v>0</v>
      </c>
      <c r="M53">
        <f t="shared" si="3"/>
        <v>21.499999999999993</v>
      </c>
      <c r="N53">
        <f t="shared" si="0"/>
        <v>1194.5989999999958</v>
      </c>
      <c r="O53">
        <f t="shared" si="1"/>
        <v>0.27868852459016435</v>
      </c>
      <c r="P53" t="s">
        <v>0</v>
      </c>
    </row>
    <row r="54" spans="1:16" x14ac:dyDescent="0.3">
      <c r="A54">
        <f t="shared" si="2"/>
        <v>15.078626666666667</v>
      </c>
      <c r="B54">
        <v>0</v>
      </c>
      <c r="C54">
        <v>3325166</v>
      </c>
      <c r="D54">
        <v>3321.7130000000002</v>
      </c>
      <c r="E54">
        <v>0.5</v>
      </c>
      <c r="F54">
        <v>0</v>
      </c>
      <c r="G54">
        <v>84.1</v>
      </c>
      <c r="H54">
        <v>62.7</v>
      </c>
      <c r="I54">
        <v>49</v>
      </c>
      <c r="J54">
        <v>0</v>
      </c>
      <c r="K54">
        <v>0</v>
      </c>
      <c r="L54">
        <v>0</v>
      </c>
      <c r="M54">
        <f t="shared" si="3"/>
        <v>21.399999999999991</v>
      </c>
      <c r="N54">
        <f t="shared" si="0"/>
        <v>1255.0559999999982</v>
      </c>
      <c r="O54">
        <f t="shared" si="1"/>
        <v>0.29508196721311536</v>
      </c>
      <c r="P54" t="s">
        <v>0</v>
      </c>
    </row>
    <row r="55" spans="1:16" x14ac:dyDescent="0.3">
      <c r="A55">
        <f t="shared" si="2"/>
        <v>15.095420277777777</v>
      </c>
      <c r="B55">
        <v>0</v>
      </c>
      <c r="C55">
        <v>3385623</v>
      </c>
      <c r="D55">
        <v>3382.17</v>
      </c>
      <c r="E55">
        <v>0.54100000000000004</v>
      </c>
      <c r="F55">
        <v>0</v>
      </c>
      <c r="G55">
        <v>84</v>
      </c>
      <c r="H55">
        <v>62.8</v>
      </c>
      <c r="I55">
        <v>49</v>
      </c>
      <c r="J55">
        <v>0</v>
      </c>
      <c r="K55">
        <v>0</v>
      </c>
      <c r="L55">
        <v>0</v>
      </c>
      <c r="M55">
        <f t="shared" si="3"/>
        <v>21.200000000000003</v>
      </c>
      <c r="N55">
        <f t="shared" si="0"/>
        <v>1315.5129999999942</v>
      </c>
      <c r="O55">
        <f t="shared" si="1"/>
        <v>0.31147540983606525</v>
      </c>
      <c r="P55" t="s">
        <v>0</v>
      </c>
    </row>
    <row r="56" spans="1:16" x14ac:dyDescent="0.3">
      <c r="A56">
        <f t="shared" si="2"/>
        <v>15.112214166666666</v>
      </c>
      <c r="B56">
        <v>0</v>
      </c>
      <c r="C56">
        <v>3446081</v>
      </c>
      <c r="D56">
        <v>3442.6280000000002</v>
      </c>
      <c r="E56">
        <v>0.5</v>
      </c>
      <c r="F56">
        <v>0</v>
      </c>
      <c r="G56">
        <v>83.9</v>
      </c>
      <c r="H56">
        <v>62.9</v>
      </c>
      <c r="I56">
        <v>48</v>
      </c>
      <c r="J56">
        <v>0</v>
      </c>
      <c r="K56">
        <v>0</v>
      </c>
      <c r="L56">
        <v>0</v>
      </c>
      <c r="M56">
        <f t="shared" si="3"/>
        <v>21.000000000000007</v>
      </c>
      <c r="N56">
        <f t="shared" si="0"/>
        <v>1375.9709999999964</v>
      </c>
      <c r="O56">
        <f t="shared" si="1"/>
        <v>0.32786885245901631</v>
      </c>
      <c r="P56" t="s">
        <v>0</v>
      </c>
    </row>
    <row r="57" spans="1:16" x14ac:dyDescent="0.3">
      <c r="A57">
        <f t="shared" si="2"/>
        <v>15.129008333333333</v>
      </c>
      <c r="B57">
        <v>0</v>
      </c>
      <c r="C57">
        <v>3506540</v>
      </c>
      <c r="D57">
        <v>3503.087</v>
      </c>
      <c r="E57">
        <v>0.54100000000000004</v>
      </c>
      <c r="F57">
        <v>0</v>
      </c>
      <c r="G57">
        <v>83.9</v>
      </c>
      <c r="H57">
        <v>63</v>
      </c>
      <c r="I57">
        <v>48</v>
      </c>
      <c r="J57">
        <v>0</v>
      </c>
      <c r="K57">
        <v>0</v>
      </c>
      <c r="L57">
        <v>0</v>
      </c>
      <c r="M57">
        <f t="shared" si="3"/>
        <v>20.900000000000006</v>
      </c>
      <c r="N57">
        <f t="shared" si="0"/>
        <v>1436.4299999999978</v>
      </c>
      <c r="O57">
        <f t="shared" si="1"/>
        <v>0.34426229508196737</v>
      </c>
      <c r="P57" t="s">
        <v>0</v>
      </c>
    </row>
    <row r="58" spans="1:16" x14ac:dyDescent="0.3">
      <c r="A58">
        <f t="shared" si="2"/>
        <v>15.145801944444443</v>
      </c>
      <c r="B58">
        <v>0</v>
      </c>
      <c r="C58">
        <v>3566997</v>
      </c>
      <c r="D58">
        <v>3563.5439999999999</v>
      </c>
      <c r="E58">
        <v>0.5</v>
      </c>
      <c r="F58">
        <v>0</v>
      </c>
      <c r="G58">
        <v>83.9</v>
      </c>
      <c r="H58">
        <v>63</v>
      </c>
      <c r="I58">
        <v>48</v>
      </c>
      <c r="J58">
        <v>0</v>
      </c>
      <c r="K58">
        <v>0</v>
      </c>
      <c r="L58">
        <v>0</v>
      </c>
      <c r="M58">
        <f t="shared" si="3"/>
        <v>20.900000000000006</v>
      </c>
      <c r="N58">
        <f t="shared" si="0"/>
        <v>1496.8869999999938</v>
      </c>
      <c r="O58">
        <f t="shared" si="1"/>
        <v>0.34426229508196737</v>
      </c>
      <c r="P58" t="s">
        <v>0</v>
      </c>
    </row>
    <row r="59" spans="1:16" x14ac:dyDescent="0.3">
      <c r="A59">
        <f t="shared" si="2"/>
        <v>15.162595833333333</v>
      </c>
      <c r="B59">
        <v>0</v>
      </c>
      <c r="C59">
        <v>3627455</v>
      </c>
      <c r="D59">
        <v>3624.002</v>
      </c>
      <c r="E59">
        <v>0.54100000000000004</v>
      </c>
      <c r="F59">
        <v>0</v>
      </c>
      <c r="G59">
        <v>83.7</v>
      </c>
      <c r="H59">
        <v>63</v>
      </c>
      <c r="I59">
        <v>48</v>
      </c>
      <c r="J59">
        <v>0</v>
      </c>
      <c r="K59">
        <v>0</v>
      </c>
      <c r="L59">
        <v>0</v>
      </c>
      <c r="M59">
        <f t="shared" si="3"/>
        <v>20.700000000000003</v>
      </c>
      <c r="N59">
        <f t="shared" si="0"/>
        <v>1557.3449999999959</v>
      </c>
      <c r="O59">
        <f t="shared" si="1"/>
        <v>0.34426229508196737</v>
      </c>
      <c r="P59" t="s">
        <v>0</v>
      </c>
    </row>
    <row r="60" spans="1:16" x14ac:dyDescent="0.3">
      <c r="A60">
        <f t="shared" si="2"/>
        <v>15.179389444444444</v>
      </c>
      <c r="B60">
        <v>0</v>
      </c>
      <c r="C60">
        <v>3687912</v>
      </c>
      <c r="D60">
        <v>3684.4589999999998</v>
      </c>
      <c r="E60">
        <v>0.5</v>
      </c>
      <c r="F60">
        <v>0</v>
      </c>
      <c r="G60">
        <v>83.9</v>
      </c>
      <c r="H60">
        <v>63.1</v>
      </c>
      <c r="I60">
        <v>48</v>
      </c>
      <c r="J60">
        <v>0</v>
      </c>
      <c r="K60">
        <v>0</v>
      </c>
      <c r="L60">
        <v>0</v>
      </c>
      <c r="M60">
        <f t="shared" si="3"/>
        <v>20.800000000000004</v>
      </c>
      <c r="N60">
        <f t="shared" si="0"/>
        <v>1617.8019999999983</v>
      </c>
      <c r="O60">
        <f t="shared" si="1"/>
        <v>0.36065573770491843</v>
      </c>
      <c r="P60" t="s">
        <v>0</v>
      </c>
    </row>
    <row r="61" spans="1:16" x14ac:dyDescent="0.3">
      <c r="A61">
        <f t="shared" si="2"/>
        <v>15.196183055555554</v>
      </c>
      <c r="B61">
        <v>0</v>
      </c>
      <c r="C61">
        <v>3748369</v>
      </c>
      <c r="D61">
        <v>3744.9160000000002</v>
      </c>
      <c r="E61">
        <v>0.54100000000000004</v>
      </c>
      <c r="F61">
        <v>0</v>
      </c>
      <c r="G61">
        <v>83.6</v>
      </c>
      <c r="H61">
        <v>63.2</v>
      </c>
      <c r="I61">
        <v>48</v>
      </c>
      <c r="J61">
        <v>0</v>
      </c>
      <c r="K61">
        <v>0</v>
      </c>
      <c r="L61">
        <v>0</v>
      </c>
      <c r="M61">
        <f t="shared" si="3"/>
        <v>20.399999999999991</v>
      </c>
      <c r="N61">
        <f t="shared" si="0"/>
        <v>1678.2589999999941</v>
      </c>
      <c r="O61">
        <f t="shared" si="1"/>
        <v>0.37704918032786944</v>
      </c>
      <c r="P61" t="s">
        <v>0</v>
      </c>
    </row>
    <row r="62" spans="1:16" x14ac:dyDescent="0.3">
      <c r="A62">
        <f t="shared" si="2"/>
        <v>15.212976944444444</v>
      </c>
      <c r="B62">
        <v>0</v>
      </c>
      <c r="C62">
        <v>3808827</v>
      </c>
      <c r="D62">
        <v>3805.3739999999998</v>
      </c>
      <c r="E62">
        <v>0.5</v>
      </c>
      <c r="F62">
        <v>0</v>
      </c>
      <c r="G62">
        <v>83.7</v>
      </c>
      <c r="H62">
        <v>63.2</v>
      </c>
      <c r="I62">
        <v>48</v>
      </c>
      <c r="J62">
        <v>0</v>
      </c>
      <c r="K62">
        <v>0</v>
      </c>
      <c r="L62">
        <v>0</v>
      </c>
      <c r="M62">
        <f t="shared" si="3"/>
        <v>20.5</v>
      </c>
      <c r="N62">
        <f t="shared" si="0"/>
        <v>1738.7169999999962</v>
      </c>
      <c r="O62">
        <f t="shared" si="1"/>
        <v>0.37704918032786944</v>
      </c>
      <c r="P62" t="s">
        <v>0</v>
      </c>
    </row>
    <row r="63" spans="1:16" x14ac:dyDescent="0.3">
      <c r="A63">
        <f t="shared" si="2"/>
        <v>15.229770833333333</v>
      </c>
      <c r="B63">
        <v>0</v>
      </c>
      <c r="C63">
        <v>3869285</v>
      </c>
      <c r="D63">
        <v>3865.8319999999999</v>
      </c>
      <c r="E63">
        <v>0.54100000000000004</v>
      </c>
      <c r="F63">
        <v>0</v>
      </c>
      <c r="G63">
        <v>83.5</v>
      </c>
      <c r="H63">
        <v>63.3</v>
      </c>
      <c r="I63">
        <v>48</v>
      </c>
      <c r="J63">
        <v>0</v>
      </c>
      <c r="K63">
        <v>0</v>
      </c>
      <c r="L63">
        <v>0</v>
      </c>
      <c r="M63">
        <f t="shared" si="3"/>
        <v>20.200000000000003</v>
      </c>
      <c r="N63">
        <f t="shared" si="0"/>
        <v>1799.1749999999981</v>
      </c>
      <c r="O63">
        <f t="shared" si="1"/>
        <v>0.39344262295081933</v>
      </c>
      <c r="P63" t="s">
        <v>0</v>
      </c>
    </row>
    <row r="64" spans="1:16" x14ac:dyDescent="0.3">
      <c r="A64">
        <f t="shared" si="2"/>
        <v>15.246564444444443</v>
      </c>
      <c r="B64">
        <v>0</v>
      </c>
      <c r="C64">
        <v>3929742</v>
      </c>
      <c r="D64">
        <v>3926.2890000000002</v>
      </c>
      <c r="E64">
        <v>0.5</v>
      </c>
      <c r="F64">
        <v>0</v>
      </c>
      <c r="G64">
        <v>83.5</v>
      </c>
      <c r="H64">
        <v>63.4</v>
      </c>
      <c r="I64">
        <v>48</v>
      </c>
      <c r="J64">
        <v>0</v>
      </c>
      <c r="K64">
        <v>0</v>
      </c>
      <c r="L64">
        <v>0</v>
      </c>
      <c r="M64">
        <f t="shared" si="3"/>
        <v>20.100000000000001</v>
      </c>
      <c r="N64">
        <f t="shared" si="0"/>
        <v>1859.6319999999942</v>
      </c>
      <c r="O64">
        <f t="shared" si="1"/>
        <v>0.40983606557377039</v>
      </c>
      <c r="P64" t="s">
        <v>0</v>
      </c>
    </row>
    <row r="65" spans="1:16" x14ac:dyDescent="0.3">
      <c r="A65">
        <f t="shared" si="2"/>
        <v>15.263358055555555</v>
      </c>
      <c r="B65">
        <v>0</v>
      </c>
      <c r="C65">
        <v>3990199</v>
      </c>
      <c r="D65">
        <v>3986.7460000000001</v>
      </c>
      <c r="E65">
        <v>0.54100000000000004</v>
      </c>
      <c r="F65">
        <v>0</v>
      </c>
      <c r="G65">
        <v>83.5</v>
      </c>
      <c r="H65">
        <v>63.4</v>
      </c>
      <c r="I65">
        <v>48</v>
      </c>
      <c r="J65">
        <v>0</v>
      </c>
      <c r="K65">
        <v>0</v>
      </c>
      <c r="L65">
        <v>0</v>
      </c>
      <c r="M65">
        <f t="shared" si="3"/>
        <v>20.100000000000001</v>
      </c>
      <c r="N65">
        <f t="shared" si="0"/>
        <v>1920.0889999999965</v>
      </c>
      <c r="O65">
        <f t="shared" si="1"/>
        <v>0.40983606557377039</v>
      </c>
      <c r="P65" t="s">
        <v>0</v>
      </c>
    </row>
    <row r="66" spans="1:16" x14ac:dyDescent="0.3">
      <c r="A66">
        <f t="shared" si="2"/>
        <v>15.280151944444444</v>
      </c>
      <c r="B66">
        <v>0</v>
      </c>
      <c r="C66">
        <v>4050657</v>
      </c>
      <c r="D66">
        <v>4047.2040000000002</v>
      </c>
      <c r="E66">
        <v>0.5</v>
      </c>
      <c r="F66">
        <v>0</v>
      </c>
      <c r="G66">
        <v>83.5</v>
      </c>
      <c r="H66">
        <v>63.5</v>
      </c>
      <c r="I66">
        <v>48</v>
      </c>
      <c r="J66">
        <v>0</v>
      </c>
      <c r="K66">
        <v>0</v>
      </c>
      <c r="L66">
        <v>0</v>
      </c>
      <c r="M66">
        <f t="shared" si="3"/>
        <v>20</v>
      </c>
      <c r="N66">
        <f t="shared" si="0"/>
        <v>1980.5469999999987</v>
      </c>
      <c r="O66">
        <f t="shared" si="1"/>
        <v>0.42622950819672145</v>
      </c>
      <c r="P66" t="s">
        <v>0</v>
      </c>
    </row>
    <row r="67" spans="1:16" x14ac:dyDescent="0.3">
      <c r="A67">
        <f t="shared" si="2"/>
        <v>15.29694611111111</v>
      </c>
      <c r="B67">
        <v>0</v>
      </c>
      <c r="C67">
        <v>4111116</v>
      </c>
      <c r="D67">
        <v>4107.6629999999996</v>
      </c>
      <c r="E67">
        <v>0.54100000000000004</v>
      </c>
      <c r="F67">
        <v>0</v>
      </c>
      <c r="G67">
        <v>83.5</v>
      </c>
      <c r="H67">
        <v>63.5</v>
      </c>
      <c r="I67">
        <v>48</v>
      </c>
      <c r="J67">
        <v>0</v>
      </c>
      <c r="K67">
        <v>0</v>
      </c>
      <c r="L67">
        <v>0</v>
      </c>
      <c r="M67">
        <f t="shared" ref="M67:M130" si="7">G67-H67</f>
        <v>20</v>
      </c>
      <c r="N67">
        <f t="shared" ref="N67:N130" si="8">(A67-$Q$35)*3600</f>
        <v>2041.0059999999937</v>
      </c>
      <c r="O67">
        <f t="shared" ref="O67:O130" si="9">(H67-$R$35)/($S$35-$R$35)</f>
        <v>0.42622950819672145</v>
      </c>
      <c r="P67" t="s">
        <v>0</v>
      </c>
    </row>
    <row r="68" spans="1:16" x14ac:dyDescent="0.3">
      <c r="A68">
        <f t="shared" ref="A68:A131" si="10">$A$2+(D68-$D$2)/3600</f>
        <v>15.313739722222222</v>
      </c>
      <c r="B68">
        <v>0</v>
      </c>
      <c r="C68">
        <v>4171573</v>
      </c>
      <c r="D68">
        <v>4168.12</v>
      </c>
      <c r="E68">
        <v>0.5</v>
      </c>
      <c r="F68">
        <v>0</v>
      </c>
      <c r="G68">
        <v>83.6</v>
      </c>
      <c r="H68">
        <v>63.7</v>
      </c>
      <c r="I68">
        <v>48</v>
      </c>
      <c r="J68">
        <v>0</v>
      </c>
      <c r="K68">
        <v>0</v>
      </c>
      <c r="L68">
        <v>0</v>
      </c>
      <c r="M68">
        <f t="shared" si="7"/>
        <v>19.899999999999991</v>
      </c>
      <c r="N68">
        <f t="shared" si="8"/>
        <v>2101.4629999999961</v>
      </c>
      <c r="O68">
        <f t="shared" si="9"/>
        <v>0.45901639344262352</v>
      </c>
      <c r="P68" t="s">
        <v>0</v>
      </c>
    </row>
    <row r="69" spans="1:16" x14ac:dyDescent="0.3">
      <c r="A69">
        <f t="shared" si="10"/>
        <v>15.330533888888889</v>
      </c>
      <c r="B69">
        <v>0</v>
      </c>
      <c r="C69">
        <v>4232032</v>
      </c>
      <c r="D69">
        <v>4228.5789999999997</v>
      </c>
      <c r="E69">
        <v>0.54100000000000004</v>
      </c>
      <c r="F69">
        <v>0</v>
      </c>
      <c r="G69">
        <v>83.6</v>
      </c>
      <c r="H69">
        <v>63.7</v>
      </c>
      <c r="I69">
        <v>48</v>
      </c>
      <c r="J69">
        <v>0</v>
      </c>
      <c r="K69">
        <v>0</v>
      </c>
      <c r="L69">
        <v>0</v>
      </c>
      <c r="M69">
        <f t="shared" si="7"/>
        <v>19.899999999999991</v>
      </c>
      <c r="N69">
        <f t="shared" si="8"/>
        <v>2161.9219999999978</v>
      </c>
      <c r="O69">
        <f t="shared" si="9"/>
        <v>0.45901639344262352</v>
      </c>
      <c r="P69" t="s">
        <v>0</v>
      </c>
    </row>
    <row r="70" spans="1:16" x14ac:dyDescent="0.3">
      <c r="A70">
        <f t="shared" si="10"/>
        <v>15.347327499999999</v>
      </c>
      <c r="B70">
        <v>0</v>
      </c>
      <c r="C70">
        <v>4292489</v>
      </c>
      <c r="D70">
        <v>4289.0360000000001</v>
      </c>
      <c r="E70">
        <v>0.5</v>
      </c>
      <c r="F70">
        <v>0</v>
      </c>
      <c r="G70">
        <v>83.5</v>
      </c>
      <c r="H70">
        <v>63.7</v>
      </c>
      <c r="I70">
        <v>47</v>
      </c>
      <c r="J70">
        <v>0</v>
      </c>
      <c r="K70">
        <v>0</v>
      </c>
      <c r="L70">
        <v>0</v>
      </c>
      <c r="M70">
        <f t="shared" si="7"/>
        <v>19.799999999999997</v>
      </c>
      <c r="N70">
        <f t="shared" si="8"/>
        <v>2222.3789999999935</v>
      </c>
      <c r="O70">
        <f t="shared" si="9"/>
        <v>0.45901639344262352</v>
      </c>
      <c r="P70" t="s">
        <v>0</v>
      </c>
    </row>
    <row r="71" spans="1:16" x14ac:dyDescent="0.3">
      <c r="A71">
        <f t="shared" si="10"/>
        <v>15.36412111111111</v>
      </c>
      <c r="B71">
        <v>0</v>
      </c>
      <c r="C71">
        <v>4352946</v>
      </c>
      <c r="D71">
        <v>4349.4930000000004</v>
      </c>
      <c r="E71">
        <v>0.54</v>
      </c>
      <c r="F71">
        <v>0</v>
      </c>
      <c r="G71">
        <v>83.6</v>
      </c>
      <c r="H71">
        <v>63.8</v>
      </c>
      <c r="I71">
        <v>47</v>
      </c>
      <c r="J71">
        <v>0</v>
      </c>
      <c r="K71">
        <v>0</v>
      </c>
      <c r="L71">
        <v>0</v>
      </c>
      <c r="M71">
        <f t="shared" si="7"/>
        <v>19.799999999999997</v>
      </c>
      <c r="N71">
        <f t="shared" si="8"/>
        <v>2282.8359999999961</v>
      </c>
      <c r="O71">
        <f t="shared" si="9"/>
        <v>0.47540983606557341</v>
      </c>
      <c r="P71" t="s">
        <v>0</v>
      </c>
    </row>
    <row r="72" spans="1:16" x14ac:dyDescent="0.3">
      <c r="A72">
        <f t="shared" si="10"/>
        <v>15.380915277777778</v>
      </c>
      <c r="B72">
        <v>0</v>
      </c>
      <c r="C72">
        <v>4413405</v>
      </c>
      <c r="D72">
        <v>4409.9520000000002</v>
      </c>
      <c r="E72">
        <v>0.5</v>
      </c>
      <c r="F72">
        <v>0</v>
      </c>
      <c r="G72">
        <v>83.6</v>
      </c>
      <c r="H72">
        <v>63.9</v>
      </c>
      <c r="I72">
        <v>47</v>
      </c>
      <c r="J72">
        <v>0</v>
      </c>
      <c r="K72">
        <v>0</v>
      </c>
      <c r="L72">
        <v>0</v>
      </c>
      <c r="M72">
        <f t="shared" si="7"/>
        <v>19.699999999999996</v>
      </c>
      <c r="N72">
        <f t="shared" si="8"/>
        <v>2343.2949999999978</v>
      </c>
      <c r="O72">
        <f t="shared" si="9"/>
        <v>0.49180327868852447</v>
      </c>
      <c r="P72" t="s">
        <v>0</v>
      </c>
    </row>
    <row r="73" spans="1:16" x14ac:dyDescent="0.3">
      <c r="A73">
        <f t="shared" si="10"/>
        <v>15.397710833333333</v>
      </c>
      <c r="B73">
        <v>0</v>
      </c>
      <c r="C73">
        <v>4473869</v>
      </c>
      <c r="D73">
        <v>4470.4160000000002</v>
      </c>
      <c r="E73">
        <v>0.54100000000000004</v>
      </c>
      <c r="F73">
        <v>0</v>
      </c>
      <c r="G73">
        <v>83.7</v>
      </c>
      <c r="H73">
        <v>63.9</v>
      </c>
      <c r="I73">
        <v>47</v>
      </c>
      <c r="J73">
        <v>0</v>
      </c>
      <c r="K73">
        <v>0</v>
      </c>
      <c r="L73">
        <v>0</v>
      </c>
      <c r="M73">
        <f t="shared" si="7"/>
        <v>19.800000000000004</v>
      </c>
      <c r="N73">
        <f t="shared" si="8"/>
        <v>2403.7589999999973</v>
      </c>
      <c r="O73">
        <f t="shared" si="9"/>
        <v>0.49180327868852447</v>
      </c>
      <c r="P73" t="s">
        <v>0</v>
      </c>
    </row>
    <row r="74" spans="1:16" x14ac:dyDescent="0.3">
      <c r="A74">
        <f t="shared" si="10"/>
        <v>15.414504444444443</v>
      </c>
      <c r="B74">
        <v>0</v>
      </c>
      <c r="C74">
        <v>4534326</v>
      </c>
      <c r="D74">
        <v>4530.8729999999996</v>
      </c>
      <c r="E74">
        <v>0.5</v>
      </c>
      <c r="F74">
        <v>0</v>
      </c>
      <c r="G74">
        <v>83.6</v>
      </c>
      <c r="H74">
        <v>63.9</v>
      </c>
      <c r="I74">
        <v>47</v>
      </c>
      <c r="J74">
        <v>0</v>
      </c>
      <c r="K74">
        <v>0</v>
      </c>
      <c r="L74">
        <v>0</v>
      </c>
      <c r="M74">
        <f t="shared" si="7"/>
        <v>19.699999999999996</v>
      </c>
      <c r="N74">
        <f t="shared" si="8"/>
        <v>2464.2159999999931</v>
      </c>
      <c r="O74">
        <f t="shared" si="9"/>
        <v>0.49180327868852447</v>
      </c>
      <c r="P74" t="s">
        <v>0</v>
      </c>
    </row>
    <row r="75" spans="1:16" x14ac:dyDescent="0.3">
      <c r="A75">
        <f t="shared" si="10"/>
        <v>15.431298333333332</v>
      </c>
      <c r="B75">
        <v>0</v>
      </c>
      <c r="C75">
        <v>4594784</v>
      </c>
      <c r="D75">
        <v>4591.3310000000001</v>
      </c>
      <c r="E75">
        <v>0.54100000000000004</v>
      </c>
      <c r="F75">
        <v>0</v>
      </c>
      <c r="G75">
        <v>83.6</v>
      </c>
      <c r="H75">
        <v>64</v>
      </c>
      <c r="I75">
        <v>47</v>
      </c>
      <c r="J75">
        <v>0</v>
      </c>
      <c r="K75">
        <v>0</v>
      </c>
      <c r="L75">
        <v>0</v>
      </c>
      <c r="M75">
        <f t="shared" si="7"/>
        <v>19.599999999999994</v>
      </c>
      <c r="N75">
        <f t="shared" si="8"/>
        <v>2524.6739999999954</v>
      </c>
      <c r="O75">
        <f t="shared" si="9"/>
        <v>0.50819672131147553</v>
      </c>
      <c r="P75" t="s">
        <v>0</v>
      </c>
    </row>
    <row r="76" spans="1:16" x14ac:dyDescent="0.3">
      <c r="A76">
        <f t="shared" si="10"/>
        <v>15.448092222222222</v>
      </c>
      <c r="B76">
        <v>0</v>
      </c>
      <c r="C76">
        <v>4655242</v>
      </c>
      <c r="D76">
        <v>4651.7889999999998</v>
      </c>
      <c r="E76">
        <v>0.5</v>
      </c>
      <c r="F76">
        <v>0</v>
      </c>
      <c r="G76">
        <v>83.6</v>
      </c>
      <c r="H76">
        <v>64</v>
      </c>
      <c r="I76">
        <v>47</v>
      </c>
      <c r="J76">
        <v>0</v>
      </c>
      <c r="K76">
        <v>0</v>
      </c>
      <c r="L76">
        <v>0</v>
      </c>
      <c r="M76">
        <f t="shared" si="7"/>
        <v>19.599999999999994</v>
      </c>
      <c r="N76">
        <f t="shared" si="8"/>
        <v>2585.1319999999973</v>
      </c>
      <c r="O76">
        <f t="shared" si="9"/>
        <v>0.50819672131147553</v>
      </c>
      <c r="P76" t="s">
        <v>0</v>
      </c>
    </row>
    <row r="77" spans="1:16" x14ac:dyDescent="0.3">
      <c r="A77">
        <f t="shared" si="10"/>
        <v>15.46488611111111</v>
      </c>
      <c r="B77">
        <v>0</v>
      </c>
      <c r="C77">
        <v>4715700</v>
      </c>
      <c r="D77">
        <v>4712.2470000000003</v>
      </c>
      <c r="E77">
        <v>0.54100000000000004</v>
      </c>
      <c r="F77">
        <v>0</v>
      </c>
      <c r="G77">
        <v>83.7</v>
      </c>
      <c r="H77">
        <v>64.099999999999994</v>
      </c>
      <c r="I77">
        <v>47</v>
      </c>
      <c r="J77">
        <v>0</v>
      </c>
      <c r="K77">
        <v>0</v>
      </c>
      <c r="L77">
        <v>0</v>
      </c>
      <c r="M77">
        <f t="shared" si="7"/>
        <v>19.600000000000009</v>
      </c>
      <c r="N77">
        <f t="shared" si="8"/>
        <v>2645.5899999999929</v>
      </c>
      <c r="O77">
        <f t="shared" si="9"/>
        <v>0.52459016393442537</v>
      </c>
      <c r="P77" t="s">
        <v>0</v>
      </c>
    </row>
    <row r="78" spans="1:16" x14ac:dyDescent="0.3">
      <c r="A78">
        <f t="shared" si="10"/>
        <v>15.481679722222221</v>
      </c>
      <c r="B78">
        <v>0</v>
      </c>
      <c r="C78">
        <v>4776157</v>
      </c>
      <c r="D78">
        <v>4772.7039999999997</v>
      </c>
      <c r="E78">
        <v>0.5</v>
      </c>
      <c r="F78">
        <v>0</v>
      </c>
      <c r="G78">
        <v>83.7</v>
      </c>
      <c r="H78">
        <v>64.099999999999994</v>
      </c>
      <c r="I78">
        <v>47</v>
      </c>
      <c r="J78">
        <v>0</v>
      </c>
      <c r="K78">
        <v>0</v>
      </c>
      <c r="L78">
        <v>0</v>
      </c>
      <c r="M78">
        <f t="shared" si="7"/>
        <v>19.600000000000009</v>
      </c>
      <c r="N78">
        <f t="shared" si="8"/>
        <v>2706.046999999995</v>
      </c>
      <c r="O78">
        <f t="shared" si="9"/>
        <v>0.52459016393442537</v>
      </c>
      <c r="P78" t="s">
        <v>0</v>
      </c>
    </row>
    <row r="79" spans="1:16" x14ac:dyDescent="0.3">
      <c r="A79">
        <f t="shared" si="10"/>
        <v>15.498474722222221</v>
      </c>
      <c r="B79">
        <v>0</v>
      </c>
      <c r="C79">
        <v>4836619</v>
      </c>
      <c r="D79">
        <v>4833.1660000000002</v>
      </c>
      <c r="E79">
        <v>0.54100000000000004</v>
      </c>
      <c r="F79">
        <v>0</v>
      </c>
      <c r="G79">
        <v>83.9</v>
      </c>
      <c r="H79">
        <v>64.099999999999994</v>
      </c>
      <c r="I79">
        <v>47</v>
      </c>
      <c r="J79">
        <v>0</v>
      </c>
      <c r="K79">
        <v>0</v>
      </c>
      <c r="L79">
        <v>0</v>
      </c>
      <c r="M79">
        <f t="shared" si="7"/>
        <v>19.800000000000011</v>
      </c>
      <c r="N79">
        <f t="shared" si="8"/>
        <v>2766.5089999999955</v>
      </c>
      <c r="O79">
        <f t="shared" si="9"/>
        <v>0.52459016393442537</v>
      </c>
      <c r="P79" t="s">
        <v>0</v>
      </c>
    </row>
    <row r="80" spans="1:16" x14ac:dyDescent="0.3">
      <c r="A80">
        <f t="shared" si="10"/>
        <v>15.515268611111111</v>
      </c>
      <c r="B80">
        <v>0</v>
      </c>
      <c r="C80">
        <v>4897077</v>
      </c>
      <c r="D80">
        <v>4893.6239999999998</v>
      </c>
      <c r="E80">
        <v>0.5</v>
      </c>
      <c r="F80">
        <v>0</v>
      </c>
      <c r="G80">
        <v>83.9</v>
      </c>
      <c r="H80">
        <v>64.099999999999994</v>
      </c>
      <c r="I80">
        <v>47</v>
      </c>
      <c r="J80">
        <v>0</v>
      </c>
      <c r="K80">
        <v>0</v>
      </c>
      <c r="L80">
        <v>0</v>
      </c>
      <c r="M80">
        <f t="shared" si="7"/>
        <v>19.800000000000011</v>
      </c>
      <c r="N80">
        <f t="shared" si="8"/>
        <v>2826.9669999999978</v>
      </c>
      <c r="O80">
        <f t="shared" si="9"/>
        <v>0.52459016393442537</v>
      </c>
      <c r="P80" t="s">
        <v>0</v>
      </c>
    </row>
    <row r="81" spans="1:16" x14ac:dyDescent="0.3">
      <c r="A81">
        <f t="shared" si="10"/>
        <v>15.532062222222221</v>
      </c>
      <c r="B81">
        <v>0</v>
      </c>
      <c r="C81">
        <v>4957534</v>
      </c>
      <c r="D81">
        <v>4954.0810000000001</v>
      </c>
      <c r="E81">
        <v>0.54100000000000004</v>
      </c>
      <c r="F81">
        <v>0</v>
      </c>
      <c r="G81">
        <v>83.9</v>
      </c>
      <c r="H81">
        <v>64.2</v>
      </c>
      <c r="I81">
        <v>47</v>
      </c>
      <c r="J81">
        <v>0</v>
      </c>
      <c r="K81">
        <v>0</v>
      </c>
      <c r="L81">
        <v>0</v>
      </c>
      <c r="M81">
        <f t="shared" si="7"/>
        <v>19.700000000000003</v>
      </c>
      <c r="N81">
        <f t="shared" si="8"/>
        <v>2887.4239999999936</v>
      </c>
      <c r="O81">
        <f t="shared" si="9"/>
        <v>0.54098360655737765</v>
      </c>
      <c r="P81" t="s">
        <v>0</v>
      </c>
    </row>
    <row r="82" spans="1:16" x14ac:dyDescent="0.3">
      <c r="A82">
        <f t="shared" si="10"/>
        <v>15.548856666666666</v>
      </c>
      <c r="B82">
        <v>0</v>
      </c>
      <c r="C82">
        <v>5017994</v>
      </c>
      <c r="D82">
        <v>5014.5410000000002</v>
      </c>
      <c r="E82">
        <v>0.501</v>
      </c>
      <c r="F82">
        <v>0</v>
      </c>
      <c r="G82">
        <v>83.9</v>
      </c>
      <c r="H82">
        <v>64.2</v>
      </c>
      <c r="I82">
        <v>47</v>
      </c>
      <c r="J82">
        <v>0</v>
      </c>
      <c r="K82">
        <v>0</v>
      </c>
      <c r="L82">
        <v>0</v>
      </c>
      <c r="M82">
        <f t="shared" si="7"/>
        <v>19.700000000000003</v>
      </c>
      <c r="N82">
        <f t="shared" si="8"/>
        <v>2947.883999999995</v>
      </c>
      <c r="O82">
        <f t="shared" si="9"/>
        <v>0.54098360655737765</v>
      </c>
      <c r="P82" t="s">
        <v>0</v>
      </c>
    </row>
    <row r="83" spans="1:16" x14ac:dyDescent="0.3">
      <c r="A83">
        <f t="shared" si="10"/>
        <v>15.565650277777777</v>
      </c>
      <c r="B83">
        <v>0</v>
      </c>
      <c r="C83">
        <v>5078451</v>
      </c>
      <c r="D83">
        <v>5074.9979999999996</v>
      </c>
      <c r="E83">
        <v>0.54100000000000004</v>
      </c>
      <c r="F83">
        <v>0</v>
      </c>
      <c r="G83">
        <v>83.9</v>
      </c>
      <c r="H83">
        <v>64.3</v>
      </c>
      <c r="I83">
        <v>47</v>
      </c>
      <c r="J83">
        <v>0</v>
      </c>
      <c r="K83">
        <v>0</v>
      </c>
      <c r="L83">
        <v>0</v>
      </c>
      <c r="M83">
        <f t="shared" si="7"/>
        <v>19.600000000000009</v>
      </c>
      <c r="N83">
        <f t="shared" si="8"/>
        <v>3008.3409999999972</v>
      </c>
      <c r="O83">
        <f t="shared" si="9"/>
        <v>0.55737704918032749</v>
      </c>
      <c r="P83" t="s">
        <v>0</v>
      </c>
    </row>
    <row r="84" spans="1:16" x14ac:dyDescent="0.3">
      <c r="A84">
        <f t="shared" si="10"/>
        <v>15.582443888888887</v>
      </c>
      <c r="B84">
        <v>0</v>
      </c>
      <c r="C84">
        <v>5138908</v>
      </c>
      <c r="D84">
        <v>5135.4549999999999</v>
      </c>
      <c r="E84">
        <v>0.5</v>
      </c>
      <c r="F84">
        <v>0</v>
      </c>
      <c r="G84">
        <v>83.9</v>
      </c>
      <c r="H84">
        <v>64.3</v>
      </c>
      <c r="I84">
        <v>46</v>
      </c>
      <c r="J84">
        <v>0</v>
      </c>
      <c r="K84">
        <v>0</v>
      </c>
      <c r="L84">
        <v>0</v>
      </c>
      <c r="M84">
        <f t="shared" si="7"/>
        <v>19.600000000000009</v>
      </c>
      <c r="N84">
        <f t="shared" si="8"/>
        <v>3068.7979999999934</v>
      </c>
      <c r="O84">
        <f t="shared" si="9"/>
        <v>0.55737704918032749</v>
      </c>
      <c r="P84" t="s">
        <v>0</v>
      </c>
    </row>
    <row r="85" spans="1:16" x14ac:dyDescent="0.3">
      <c r="A85">
        <f t="shared" si="10"/>
        <v>15.599238888888888</v>
      </c>
      <c r="B85">
        <v>0</v>
      </c>
      <c r="C85">
        <v>5199370</v>
      </c>
      <c r="D85">
        <v>5195.9170000000004</v>
      </c>
      <c r="E85">
        <v>0.54100000000000004</v>
      </c>
      <c r="F85">
        <v>0</v>
      </c>
      <c r="G85">
        <v>83.9</v>
      </c>
      <c r="H85">
        <v>64.3</v>
      </c>
      <c r="I85">
        <v>46</v>
      </c>
      <c r="J85">
        <v>0</v>
      </c>
      <c r="K85">
        <v>0</v>
      </c>
      <c r="L85">
        <v>0</v>
      </c>
      <c r="M85">
        <f t="shared" si="7"/>
        <v>19.600000000000009</v>
      </c>
      <c r="N85">
        <f t="shared" si="8"/>
        <v>3129.2599999999939</v>
      </c>
      <c r="O85">
        <f t="shared" si="9"/>
        <v>0.55737704918032749</v>
      </c>
      <c r="P85" t="s">
        <v>0</v>
      </c>
    </row>
    <row r="86" spans="1:16" x14ac:dyDescent="0.3">
      <c r="A86">
        <f t="shared" si="10"/>
        <v>15.616032777777777</v>
      </c>
      <c r="B86">
        <v>0</v>
      </c>
      <c r="C86">
        <v>5259828</v>
      </c>
      <c r="D86">
        <v>5256.375</v>
      </c>
      <c r="E86">
        <v>0.5</v>
      </c>
      <c r="F86">
        <v>0</v>
      </c>
      <c r="G86">
        <v>84.1</v>
      </c>
      <c r="H86">
        <v>64.3</v>
      </c>
      <c r="I86">
        <v>46</v>
      </c>
      <c r="J86">
        <v>0</v>
      </c>
      <c r="K86">
        <v>0</v>
      </c>
      <c r="L86">
        <v>0</v>
      </c>
      <c r="M86">
        <f t="shared" si="7"/>
        <v>19.799999999999997</v>
      </c>
      <c r="N86">
        <f t="shared" si="8"/>
        <v>3189.7179999999958</v>
      </c>
      <c r="O86">
        <f t="shared" si="9"/>
        <v>0.55737704918032749</v>
      </c>
      <c r="P86" t="s">
        <v>0</v>
      </c>
    </row>
    <row r="87" spans="1:16" x14ac:dyDescent="0.3">
      <c r="A87">
        <f t="shared" si="10"/>
        <v>15.632826388888889</v>
      </c>
      <c r="B87">
        <v>0</v>
      </c>
      <c r="C87">
        <v>5320285</v>
      </c>
      <c r="D87">
        <v>5316.8320000000003</v>
      </c>
      <c r="E87">
        <v>0.54</v>
      </c>
      <c r="F87">
        <v>0</v>
      </c>
      <c r="G87">
        <v>84</v>
      </c>
      <c r="H87">
        <v>64.400000000000006</v>
      </c>
      <c r="I87">
        <v>46</v>
      </c>
      <c r="J87">
        <v>0</v>
      </c>
      <c r="K87">
        <v>0</v>
      </c>
      <c r="L87">
        <v>0</v>
      </c>
      <c r="M87">
        <f t="shared" si="7"/>
        <v>19.599999999999994</v>
      </c>
      <c r="N87">
        <f t="shared" si="8"/>
        <v>3250.1749999999979</v>
      </c>
      <c r="O87">
        <f t="shared" si="9"/>
        <v>0.57377049180327977</v>
      </c>
      <c r="P87" t="s">
        <v>0</v>
      </c>
    </row>
    <row r="88" spans="1:16" x14ac:dyDescent="0.3">
      <c r="A88">
        <f t="shared" si="10"/>
        <v>15.649620833333334</v>
      </c>
      <c r="B88">
        <v>0</v>
      </c>
      <c r="C88">
        <v>5380745</v>
      </c>
      <c r="D88">
        <v>5377.2920000000004</v>
      </c>
      <c r="E88">
        <v>0.5</v>
      </c>
      <c r="F88">
        <v>0</v>
      </c>
      <c r="G88">
        <v>84</v>
      </c>
      <c r="H88">
        <v>64.5</v>
      </c>
      <c r="I88">
        <v>46</v>
      </c>
      <c r="J88">
        <v>0</v>
      </c>
      <c r="K88">
        <v>0</v>
      </c>
      <c r="L88">
        <v>0</v>
      </c>
      <c r="M88">
        <f t="shared" si="7"/>
        <v>19.5</v>
      </c>
      <c r="N88">
        <f t="shared" si="8"/>
        <v>3310.6349999999993</v>
      </c>
      <c r="O88">
        <f t="shared" si="9"/>
        <v>0.59016393442622961</v>
      </c>
      <c r="P88" t="s">
        <v>0</v>
      </c>
    </row>
    <row r="89" spans="1:16" x14ac:dyDescent="0.3">
      <c r="A89">
        <f t="shared" si="10"/>
        <v>15.666414722222221</v>
      </c>
      <c r="B89">
        <v>0</v>
      </c>
      <c r="C89">
        <v>5441203</v>
      </c>
      <c r="D89">
        <v>5437.75</v>
      </c>
      <c r="E89">
        <v>0.54100000000000004</v>
      </c>
      <c r="F89">
        <v>0</v>
      </c>
      <c r="G89">
        <v>84</v>
      </c>
      <c r="H89">
        <v>64.5</v>
      </c>
      <c r="I89">
        <v>46</v>
      </c>
      <c r="J89">
        <v>0</v>
      </c>
      <c r="K89">
        <v>0</v>
      </c>
      <c r="L89">
        <v>0</v>
      </c>
      <c r="M89">
        <f t="shared" si="7"/>
        <v>19.5</v>
      </c>
      <c r="N89">
        <f t="shared" si="8"/>
        <v>3371.0929999999948</v>
      </c>
      <c r="O89">
        <f t="shared" si="9"/>
        <v>0.59016393442622961</v>
      </c>
      <c r="P89" t="s">
        <v>0</v>
      </c>
    </row>
    <row r="90" spans="1:16" x14ac:dyDescent="0.3">
      <c r="A90">
        <f t="shared" si="10"/>
        <v>15.683208333333333</v>
      </c>
      <c r="B90">
        <v>0</v>
      </c>
      <c r="C90">
        <v>5501660</v>
      </c>
      <c r="D90">
        <v>5498.2070000000003</v>
      </c>
      <c r="E90">
        <v>0.5</v>
      </c>
      <c r="F90">
        <v>0</v>
      </c>
      <c r="G90">
        <v>83.9</v>
      </c>
      <c r="H90">
        <v>64.5</v>
      </c>
      <c r="I90">
        <v>46</v>
      </c>
      <c r="J90">
        <v>0</v>
      </c>
      <c r="K90">
        <v>0</v>
      </c>
      <c r="L90">
        <v>0</v>
      </c>
      <c r="M90">
        <f t="shared" si="7"/>
        <v>19.400000000000006</v>
      </c>
      <c r="N90">
        <f t="shared" si="8"/>
        <v>3431.549999999997</v>
      </c>
      <c r="O90">
        <f t="shared" si="9"/>
        <v>0.59016393442622961</v>
      </c>
      <c r="P90" t="s">
        <v>0</v>
      </c>
    </row>
    <row r="91" spans="1:16" x14ac:dyDescent="0.3">
      <c r="A91">
        <f t="shared" si="10"/>
        <v>15.70000611111111</v>
      </c>
      <c r="B91">
        <v>0</v>
      </c>
      <c r="C91">
        <v>5562132</v>
      </c>
      <c r="D91">
        <v>5558.6790000000001</v>
      </c>
      <c r="E91">
        <v>0.54100000000000004</v>
      </c>
      <c r="F91">
        <v>0</v>
      </c>
      <c r="G91">
        <v>83.9</v>
      </c>
      <c r="H91">
        <v>64.5</v>
      </c>
      <c r="I91">
        <v>46</v>
      </c>
      <c r="J91">
        <v>0</v>
      </c>
      <c r="K91">
        <v>0</v>
      </c>
      <c r="L91">
        <v>0</v>
      </c>
      <c r="M91">
        <f t="shared" si="7"/>
        <v>19.400000000000006</v>
      </c>
      <c r="N91">
        <f t="shared" si="8"/>
        <v>3492.0219999999936</v>
      </c>
      <c r="O91">
        <f t="shared" si="9"/>
        <v>0.59016393442622961</v>
      </c>
      <c r="P91" t="s">
        <v>0</v>
      </c>
    </row>
    <row r="92" spans="1:16" x14ac:dyDescent="0.3">
      <c r="A92">
        <f t="shared" si="10"/>
        <v>15.716799722222222</v>
      </c>
      <c r="B92">
        <v>0</v>
      </c>
      <c r="C92">
        <v>5622589</v>
      </c>
      <c r="D92">
        <v>5619.1360000000004</v>
      </c>
      <c r="E92">
        <v>0.5</v>
      </c>
      <c r="F92">
        <v>0</v>
      </c>
      <c r="G92">
        <v>83.9</v>
      </c>
      <c r="H92">
        <v>64.599999999999994</v>
      </c>
      <c r="I92">
        <v>46</v>
      </c>
      <c r="J92">
        <v>0</v>
      </c>
      <c r="K92">
        <v>0</v>
      </c>
      <c r="L92">
        <v>0</v>
      </c>
      <c r="M92">
        <f t="shared" si="7"/>
        <v>19.300000000000011</v>
      </c>
      <c r="N92">
        <f t="shared" si="8"/>
        <v>3552.4789999999962</v>
      </c>
      <c r="O92">
        <f t="shared" si="9"/>
        <v>0.60655737704917945</v>
      </c>
      <c r="P92" t="s">
        <v>0</v>
      </c>
    </row>
    <row r="93" spans="1:16" x14ac:dyDescent="0.3">
      <c r="A93">
        <f t="shared" si="10"/>
        <v>15.733593611111111</v>
      </c>
      <c r="B93">
        <v>0</v>
      </c>
      <c r="C93">
        <v>5683047</v>
      </c>
      <c r="D93">
        <v>5679.5940000000001</v>
      </c>
      <c r="E93">
        <v>0.54100000000000004</v>
      </c>
      <c r="F93">
        <v>0</v>
      </c>
      <c r="G93">
        <v>83.9</v>
      </c>
      <c r="H93">
        <v>64.7</v>
      </c>
      <c r="I93">
        <v>46</v>
      </c>
      <c r="J93">
        <v>0</v>
      </c>
      <c r="K93">
        <v>0</v>
      </c>
      <c r="L93">
        <v>0</v>
      </c>
      <c r="M93">
        <f t="shared" si="7"/>
        <v>19.200000000000003</v>
      </c>
      <c r="N93">
        <f t="shared" si="8"/>
        <v>3612.9369999999981</v>
      </c>
      <c r="O93">
        <f t="shared" si="9"/>
        <v>0.62295081967213173</v>
      </c>
      <c r="P93" t="s">
        <v>0</v>
      </c>
    </row>
    <row r="94" spans="1:16" x14ac:dyDescent="0.3">
      <c r="A94">
        <f t="shared" si="10"/>
        <v>15.750388333333333</v>
      </c>
      <c r="B94">
        <v>0</v>
      </c>
      <c r="C94">
        <v>5743508</v>
      </c>
      <c r="D94">
        <v>5740.0550000000003</v>
      </c>
      <c r="E94">
        <v>0.5</v>
      </c>
      <c r="F94">
        <v>0</v>
      </c>
      <c r="G94">
        <v>84.2</v>
      </c>
      <c r="H94">
        <v>64.8</v>
      </c>
      <c r="I94">
        <v>46</v>
      </c>
      <c r="J94">
        <v>0</v>
      </c>
      <c r="K94">
        <v>0</v>
      </c>
      <c r="L94">
        <v>0</v>
      </c>
      <c r="M94">
        <f t="shared" si="7"/>
        <v>19.400000000000006</v>
      </c>
      <c r="N94">
        <f t="shared" si="8"/>
        <v>3673.3979999999988</v>
      </c>
      <c r="O94">
        <f t="shared" si="9"/>
        <v>0.63934426229508157</v>
      </c>
      <c r="P94" t="s">
        <v>0</v>
      </c>
    </row>
    <row r="95" spans="1:16" x14ac:dyDescent="0.3">
      <c r="A95">
        <f t="shared" si="10"/>
        <v>15.767181944444443</v>
      </c>
      <c r="B95">
        <v>0</v>
      </c>
      <c r="C95">
        <v>5803965</v>
      </c>
      <c r="D95">
        <v>5800.5119999999997</v>
      </c>
      <c r="E95">
        <v>0.54100000000000004</v>
      </c>
      <c r="F95">
        <v>0</v>
      </c>
      <c r="G95">
        <v>84.1</v>
      </c>
      <c r="H95">
        <v>64.8</v>
      </c>
      <c r="I95">
        <v>46</v>
      </c>
      <c r="J95">
        <v>0</v>
      </c>
      <c r="K95">
        <v>0</v>
      </c>
      <c r="L95">
        <v>0</v>
      </c>
      <c r="M95">
        <f t="shared" si="7"/>
        <v>19.299999999999997</v>
      </c>
      <c r="N95">
        <f t="shared" si="8"/>
        <v>3733.854999999995</v>
      </c>
      <c r="O95">
        <f t="shared" si="9"/>
        <v>0.63934426229508157</v>
      </c>
      <c r="P95" t="s">
        <v>0</v>
      </c>
    </row>
    <row r="96" spans="1:16" x14ac:dyDescent="0.3">
      <c r="A96">
        <f t="shared" si="10"/>
        <v>15.783975833333333</v>
      </c>
      <c r="B96">
        <v>0</v>
      </c>
      <c r="C96">
        <v>5864423</v>
      </c>
      <c r="D96">
        <v>5860.97</v>
      </c>
      <c r="E96">
        <v>0.5</v>
      </c>
      <c r="F96">
        <v>0</v>
      </c>
      <c r="G96">
        <v>84.1</v>
      </c>
      <c r="H96">
        <v>64.8</v>
      </c>
      <c r="I96">
        <v>46</v>
      </c>
      <c r="J96">
        <v>0</v>
      </c>
      <c r="K96">
        <v>0</v>
      </c>
      <c r="L96">
        <v>0</v>
      </c>
      <c r="M96">
        <f t="shared" si="7"/>
        <v>19.299999999999997</v>
      </c>
      <c r="N96">
        <f t="shared" si="8"/>
        <v>3794.3129999999969</v>
      </c>
      <c r="O96">
        <f t="shared" si="9"/>
        <v>0.63934426229508157</v>
      </c>
      <c r="P96" t="s">
        <v>0</v>
      </c>
    </row>
    <row r="97" spans="1:16" x14ac:dyDescent="0.3">
      <c r="A97">
        <f t="shared" si="10"/>
        <v>15.800772222222221</v>
      </c>
      <c r="B97">
        <v>0</v>
      </c>
      <c r="C97">
        <v>5924890</v>
      </c>
      <c r="D97">
        <v>5921.4369999999999</v>
      </c>
      <c r="E97">
        <v>0.54100000000000004</v>
      </c>
      <c r="F97">
        <v>0</v>
      </c>
      <c r="G97">
        <v>84.2</v>
      </c>
      <c r="H97">
        <v>64.900000000000006</v>
      </c>
      <c r="I97">
        <v>46</v>
      </c>
      <c r="J97">
        <v>0</v>
      </c>
      <c r="K97">
        <v>0</v>
      </c>
      <c r="L97">
        <v>0</v>
      </c>
      <c r="M97">
        <f t="shared" si="7"/>
        <v>19.299999999999997</v>
      </c>
      <c r="N97">
        <f t="shared" si="8"/>
        <v>3854.7799999999952</v>
      </c>
      <c r="O97">
        <f t="shared" si="9"/>
        <v>0.65573770491803385</v>
      </c>
      <c r="P97" t="s">
        <v>0</v>
      </c>
    </row>
    <row r="98" spans="1:16" x14ac:dyDescent="0.3">
      <c r="A98">
        <f t="shared" si="10"/>
        <v>15.817566111111111</v>
      </c>
      <c r="B98">
        <v>0</v>
      </c>
      <c r="C98">
        <v>5985348</v>
      </c>
      <c r="D98">
        <v>5981.8950000000004</v>
      </c>
      <c r="E98">
        <v>0.5</v>
      </c>
      <c r="F98">
        <v>0</v>
      </c>
      <c r="G98">
        <v>84.1</v>
      </c>
      <c r="H98">
        <v>64.900000000000006</v>
      </c>
      <c r="I98">
        <v>46</v>
      </c>
      <c r="J98">
        <v>0</v>
      </c>
      <c r="K98">
        <v>0</v>
      </c>
      <c r="L98">
        <v>0</v>
      </c>
      <c r="M98">
        <f t="shared" si="7"/>
        <v>19.199999999999989</v>
      </c>
      <c r="N98">
        <f t="shared" si="8"/>
        <v>3915.2379999999971</v>
      </c>
      <c r="O98">
        <f t="shared" si="9"/>
        <v>0.65573770491803385</v>
      </c>
      <c r="P98">
        <v>30</v>
      </c>
    </row>
    <row r="99" spans="1:16" x14ac:dyDescent="0.3">
      <c r="A99">
        <f t="shared" si="10"/>
        <v>15.834359722222221</v>
      </c>
      <c r="B99">
        <v>0</v>
      </c>
      <c r="C99">
        <v>6045805</v>
      </c>
      <c r="D99">
        <v>6042.3519999999999</v>
      </c>
      <c r="E99">
        <v>0.54100000000000004</v>
      </c>
      <c r="F99">
        <v>0</v>
      </c>
      <c r="G99">
        <v>84.2</v>
      </c>
      <c r="H99">
        <v>64.900000000000006</v>
      </c>
      <c r="I99">
        <v>46</v>
      </c>
      <c r="J99">
        <v>0</v>
      </c>
      <c r="K99">
        <v>0</v>
      </c>
      <c r="L99">
        <v>0</v>
      </c>
      <c r="M99">
        <f t="shared" si="7"/>
        <v>19.299999999999997</v>
      </c>
      <c r="N99">
        <f t="shared" si="8"/>
        <v>3975.6949999999933</v>
      </c>
      <c r="O99">
        <f t="shared" si="9"/>
        <v>0.65573770491803385</v>
      </c>
      <c r="P99" t="s">
        <v>0</v>
      </c>
    </row>
    <row r="100" spans="1:16" x14ac:dyDescent="0.3">
      <c r="A100">
        <f t="shared" si="10"/>
        <v>15.85115361111111</v>
      </c>
      <c r="B100">
        <v>0</v>
      </c>
      <c r="C100">
        <v>6106263</v>
      </c>
      <c r="D100">
        <v>6102.81</v>
      </c>
      <c r="E100">
        <v>0.501</v>
      </c>
      <c r="F100">
        <v>0</v>
      </c>
      <c r="G100">
        <v>84.3</v>
      </c>
      <c r="H100">
        <v>64.900000000000006</v>
      </c>
      <c r="I100">
        <v>46</v>
      </c>
      <c r="J100">
        <v>0</v>
      </c>
      <c r="K100">
        <v>0</v>
      </c>
      <c r="L100">
        <v>0</v>
      </c>
      <c r="M100">
        <f t="shared" si="7"/>
        <v>19.399999999999991</v>
      </c>
      <c r="N100">
        <f t="shared" si="8"/>
        <v>4036.1529999999952</v>
      </c>
      <c r="O100">
        <f t="shared" si="9"/>
        <v>0.65573770491803385</v>
      </c>
      <c r="P100" t="s">
        <v>0</v>
      </c>
    </row>
    <row r="101" spans="1:16" x14ac:dyDescent="0.3">
      <c r="A101">
        <f t="shared" si="10"/>
        <v>15.867947222222222</v>
      </c>
      <c r="B101">
        <v>0</v>
      </c>
      <c r="C101">
        <v>6166720</v>
      </c>
      <c r="D101">
        <v>6163.2669999999998</v>
      </c>
      <c r="E101">
        <v>0.54100000000000004</v>
      </c>
      <c r="F101">
        <v>0</v>
      </c>
      <c r="G101">
        <v>84.3</v>
      </c>
      <c r="H101">
        <v>64.900000000000006</v>
      </c>
      <c r="I101">
        <v>46</v>
      </c>
      <c r="J101">
        <v>0</v>
      </c>
      <c r="K101">
        <v>0</v>
      </c>
      <c r="L101">
        <v>0</v>
      </c>
      <c r="M101">
        <f t="shared" si="7"/>
        <v>19.399999999999991</v>
      </c>
      <c r="N101">
        <f t="shared" si="8"/>
        <v>4096.6099999999979</v>
      </c>
      <c r="O101">
        <f t="shared" si="9"/>
        <v>0.65573770491803385</v>
      </c>
      <c r="P101" t="s">
        <v>0</v>
      </c>
    </row>
    <row r="102" spans="1:16" x14ac:dyDescent="0.3">
      <c r="A102">
        <f t="shared" si="10"/>
        <v>15.88474111111111</v>
      </c>
      <c r="B102">
        <v>0</v>
      </c>
      <c r="C102">
        <v>6227178</v>
      </c>
      <c r="D102">
        <v>6223.7250000000004</v>
      </c>
      <c r="E102">
        <v>0.5</v>
      </c>
      <c r="F102">
        <v>0</v>
      </c>
      <c r="G102">
        <v>84.4</v>
      </c>
      <c r="H102">
        <v>65</v>
      </c>
      <c r="I102">
        <v>46</v>
      </c>
      <c r="J102">
        <v>0</v>
      </c>
      <c r="K102">
        <v>0</v>
      </c>
      <c r="L102">
        <v>0</v>
      </c>
      <c r="M102">
        <f t="shared" si="7"/>
        <v>19.400000000000006</v>
      </c>
      <c r="N102">
        <f t="shared" si="8"/>
        <v>4157.0679999999929</v>
      </c>
      <c r="O102">
        <f t="shared" si="9"/>
        <v>0.67213114754098369</v>
      </c>
      <c r="P102" t="s">
        <v>0</v>
      </c>
    </row>
    <row r="103" spans="1:16" x14ac:dyDescent="0.3">
      <c r="A103">
        <f t="shared" si="10"/>
        <v>15.9015375</v>
      </c>
      <c r="B103">
        <v>0</v>
      </c>
      <c r="C103">
        <v>6287645</v>
      </c>
      <c r="D103">
        <v>6284.192</v>
      </c>
      <c r="E103">
        <v>0.54</v>
      </c>
      <c r="F103">
        <v>0</v>
      </c>
      <c r="G103">
        <v>84.4</v>
      </c>
      <c r="H103">
        <v>65</v>
      </c>
      <c r="I103">
        <v>46</v>
      </c>
      <c r="J103">
        <v>0</v>
      </c>
      <c r="K103">
        <v>0</v>
      </c>
      <c r="L103">
        <v>0</v>
      </c>
      <c r="M103">
        <f t="shared" si="7"/>
        <v>19.400000000000006</v>
      </c>
      <c r="N103">
        <f t="shared" si="8"/>
        <v>4217.534999999998</v>
      </c>
      <c r="O103">
        <f t="shared" si="9"/>
        <v>0.67213114754098369</v>
      </c>
      <c r="P103" t="s">
        <v>0</v>
      </c>
    </row>
    <row r="104" spans="1:16" x14ac:dyDescent="0.3">
      <c r="A104">
        <f t="shared" si="10"/>
        <v>15.91833111111111</v>
      </c>
      <c r="B104">
        <v>0</v>
      </c>
      <c r="C104">
        <v>6348102</v>
      </c>
      <c r="D104">
        <v>6344.6490000000003</v>
      </c>
      <c r="E104">
        <v>0.5</v>
      </c>
      <c r="F104">
        <v>0</v>
      </c>
      <c r="G104">
        <v>84.4</v>
      </c>
      <c r="H104">
        <v>65.099999999999994</v>
      </c>
      <c r="I104">
        <v>46</v>
      </c>
      <c r="J104">
        <v>0</v>
      </c>
      <c r="K104">
        <v>0</v>
      </c>
      <c r="L104">
        <v>0</v>
      </c>
      <c r="M104">
        <f t="shared" si="7"/>
        <v>19.300000000000011</v>
      </c>
      <c r="N104">
        <f t="shared" si="8"/>
        <v>4277.9919999999938</v>
      </c>
      <c r="O104">
        <f t="shared" si="9"/>
        <v>0.68852459016393353</v>
      </c>
      <c r="P104" t="s">
        <v>0</v>
      </c>
    </row>
    <row r="105" spans="1:16" x14ac:dyDescent="0.3">
      <c r="A105">
        <f t="shared" si="10"/>
        <v>15.935124999999999</v>
      </c>
      <c r="B105">
        <v>0</v>
      </c>
      <c r="C105">
        <v>6408560</v>
      </c>
      <c r="D105">
        <v>6405.107</v>
      </c>
      <c r="E105">
        <v>0.54100000000000004</v>
      </c>
      <c r="F105">
        <v>0</v>
      </c>
      <c r="G105">
        <v>84.5</v>
      </c>
      <c r="H105">
        <v>65.099999999999994</v>
      </c>
      <c r="I105">
        <v>46</v>
      </c>
      <c r="J105">
        <v>0</v>
      </c>
      <c r="K105">
        <v>0</v>
      </c>
      <c r="L105">
        <v>0</v>
      </c>
      <c r="M105">
        <f t="shared" si="7"/>
        <v>19.400000000000006</v>
      </c>
      <c r="N105">
        <f t="shared" si="8"/>
        <v>4338.4499999999962</v>
      </c>
      <c r="O105">
        <f t="shared" si="9"/>
        <v>0.68852459016393353</v>
      </c>
      <c r="P105" t="s">
        <v>0</v>
      </c>
    </row>
    <row r="106" spans="1:16" x14ac:dyDescent="0.3">
      <c r="A106">
        <f t="shared" si="10"/>
        <v>15.951920833333332</v>
      </c>
      <c r="B106">
        <v>0</v>
      </c>
      <c r="C106">
        <v>6469025</v>
      </c>
      <c r="D106">
        <v>6465.5720000000001</v>
      </c>
      <c r="E106">
        <v>0.5</v>
      </c>
      <c r="F106">
        <v>0</v>
      </c>
      <c r="G106">
        <v>84.7</v>
      </c>
      <c r="H106">
        <v>65.099999999999994</v>
      </c>
      <c r="I106">
        <v>45</v>
      </c>
      <c r="J106">
        <v>0</v>
      </c>
      <c r="K106">
        <v>0</v>
      </c>
      <c r="L106">
        <v>0</v>
      </c>
      <c r="M106">
        <f t="shared" si="7"/>
        <v>19.600000000000009</v>
      </c>
      <c r="N106">
        <f t="shared" si="8"/>
        <v>4398.9149999999954</v>
      </c>
      <c r="O106">
        <f t="shared" si="9"/>
        <v>0.68852459016393353</v>
      </c>
      <c r="P106" t="s">
        <v>0</v>
      </c>
    </row>
    <row r="107" spans="1:16" x14ac:dyDescent="0.3">
      <c r="A107">
        <f t="shared" si="10"/>
        <v>15.968714444444444</v>
      </c>
      <c r="B107">
        <v>0</v>
      </c>
      <c r="C107">
        <v>6529482</v>
      </c>
      <c r="D107">
        <v>6526.0290000000005</v>
      </c>
      <c r="E107">
        <v>0.54100000000000004</v>
      </c>
      <c r="F107">
        <v>0</v>
      </c>
      <c r="G107">
        <v>84.5</v>
      </c>
      <c r="H107">
        <v>65.099999999999994</v>
      </c>
      <c r="I107">
        <v>46</v>
      </c>
      <c r="J107">
        <v>0</v>
      </c>
      <c r="K107">
        <v>0</v>
      </c>
      <c r="L107">
        <v>0</v>
      </c>
      <c r="M107">
        <f t="shared" si="7"/>
        <v>19.400000000000006</v>
      </c>
      <c r="N107">
        <f t="shared" si="8"/>
        <v>4459.3719999999976</v>
      </c>
      <c r="O107">
        <f t="shared" si="9"/>
        <v>0.68852459016393353</v>
      </c>
      <c r="P107" t="s">
        <v>0</v>
      </c>
    </row>
    <row r="108" spans="1:16" x14ac:dyDescent="0.3">
      <c r="A108">
        <f t="shared" si="10"/>
        <v>15.985508333333332</v>
      </c>
      <c r="B108">
        <v>0</v>
      </c>
      <c r="C108">
        <v>6589940</v>
      </c>
      <c r="D108">
        <v>6586.4870000000001</v>
      </c>
      <c r="E108">
        <v>0.5</v>
      </c>
      <c r="F108">
        <v>0</v>
      </c>
      <c r="G108">
        <v>84.7</v>
      </c>
      <c r="H108">
        <v>65.2</v>
      </c>
      <c r="I108">
        <v>46</v>
      </c>
      <c r="J108">
        <v>0</v>
      </c>
      <c r="K108">
        <v>0</v>
      </c>
      <c r="L108">
        <v>0</v>
      </c>
      <c r="M108">
        <f t="shared" si="7"/>
        <v>19.5</v>
      </c>
      <c r="N108">
        <f t="shared" si="8"/>
        <v>4519.8299999999936</v>
      </c>
      <c r="O108">
        <f t="shared" si="9"/>
        <v>0.70491803278688581</v>
      </c>
      <c r="P108" t="s">
        <v>0</v>
      </c>
    </row>
    <row r="109" spans="1:16" x14ac:dyDescent="0.3">
      <c r="A109">
        <f t="shared" si="10"/>
        <v>16.002304166666665</v>
      </c>
      <c r="B109">
        <v>0</v>
      </c>
      <c r="C109">
        <v>6650405</v>
      </c>
      <c r="D109">
        <v>6646.9520000000002</v>
      </c>
      <c r="E109">
        <v>0.54100000000000004</v>
      </c>
      <c r="F109">
        <v>0</v>
      </c>
      <c r="G109">
        <v>84.7</v>
      </c>
      <c r="H109">
        <v>65.3</v>
      </c>
      <c r="I109">
        <v>45</v>
      </c>
      <c r="J109">
        <v>0</v>
      </c>
      <c r="K109">
        <v>0</v>
      </c>
      <c r="L109">
        <v>0</v>
      </c>
      <c r="M109">
        <f t="shared" si="7"/>
        <v>19.400000000000006</v>
      </c>
      <c r="N109">
        <f t="shared" si="8"/>
        <v>4580.2949999999928</v>
      </c>
      <c r="O109">
        <f t="shared" si="9"/>
        <v>0.72131147540983565</v>
      </c>
      <c r="P109" t="s">
        <v>0</v>
      </c>
    </row>
    <row r="110" spans="1:16" x14ac:dyDescent="0.3">
      <c r="A110">
        <f t="shared" si="10"/>
        <v>16.019097777777777</v>
      </c>
      <c r="B110">
        <v>0</v>
      </c>
      <c r="C110">
        <v>6710862</v>
      </c>
      <c r="D110">
        <v>6707.4089999999997</v>
      </c>
      <c r="E110">
        <v>0.5</v>
      </c>
      <c r="F110">
        <v>0</v>
      </c>
      <c r="G110">
        <v>84.8</v>
      </c>
      <c r="H110">
        <v>65.3</v>
      </c>
      <c r="I110">
        <v>45</v>
      </c>
      <c r="J110">
        <v>0</v>
      </c>
      <c r="K110">
        <v>0</v>
      </c>
      <c r="L110">
        <v>0</v>
      </c>
      <c r="M110">
        <f t="shared" si="7"/>
        <v>19.5</v>
      </c>
      <c r="N110">
        <f t="shared" si="8"/>
        <v>4640.751999999995</v>
      </c>
      <c r="O110">
        <f t="shared" si="9"/>
        <v>0.72131147540983565</v>
      </c>
      <c r="P110" t="s">
        <v>0</v>
      </c>
    </row>
    <row r="111" spans="1:16" x14ac:dyDescent="0.3">
      <c r="A111">
        <f t="shared" si="10"/>
        <v>16.035891666666664</v>
      </c>
      <c r="B111">
        <v>0</v>
      </c>
      <c r="C111">
        <v>6771320</v>
      </c>
      <c r="D111">
        <v>6767.8670000000002</v>
      </c>
      <c r="E111">
        <v>0.54100000000000004</v>
      </c>
      <c r="F111">
        <v>0</v>
      </c>
      <c r="G111">
        <v>84.8</v>
      </c>
      <c r="H111">
        <v>65.3</v>
      </c>
      <c r="I111">
        <v>45</v>
      </c>
      <c r="J111">
        <v>0</v>
      </c>
      <c r="K111">
        <v>0</v>
      </c>
      <c r="L111">
        <v>0</v>
      </c>
      <c r="M111">
        <f t="shared" si="7"/>
        <v>19.5</v>
      </c>
      <c r="N111">
        <f t="shared" si="8"/>
        <v>4701.20999999999</v>
      </c>
      <c r="O111">
        <f t="shared" si="9"/>
        <v>0.72131147540983565</v>
      </c>
      <c r="P111" t="s">
        <v>0</v>
      </c>
    </row>
    <row r="112" spans="1:16" x14ac:dyDescent="0.3">
      <c r="A112">
        <f t="shared" si="10"/>
        <v>16.052685555555556</v>
      </c>
      <c r="B112">
        <v>0</v>
      </c>
      <c r="C112">
        <v>6831778</v>
      </c>
      <c r="D112">
        <v>6828.3249999999998</v>
      </c>
      <c r="E112">
        <v>0.5</v>
      </c>
      <c r="F112">
        <v>0</v>
      </c>
      <c r="G112">
        <v>84.7</v>
      </c>
      <c r="H112">
        <v>65.3</v>
      </c>
      <c r="I112">
        <v>45</v>
      </c>
      <c r="J112">
        <v>0</v>
      </c>
      <c r="K112">
        <v>0</v>
      </c>
      <c r="L112">
        <v>0</v>
      </c>
      <c r="M112">
        <f t="shared" si="7"/>
        <v>19.400000000000006</v>
      </c>
      <c r="N112">
        <f t="shared" si="8"/>
        <v>4761.6679999999988</v>
      </c>
      <c r="O112">
        <f t="shared" si="9"/>
        <v>0.72131147540983565</v>
      </c>
      <c r="P112" t="s">
        <v>0</v>
      </c>
    </row>
    <row r="113" spans="1:16" x14ac:dyDescent="0.3">
      <c r="A113">
        <f t="shared" si="10"/>
        <v>16.069479166666667</v>
      </c>
      <c r="B113">
        <v>0</v>
      </c>
      <c r="C113">
        <v>6892235</v>
      </c>
      <c r="D113">
        <v>6888.7820000000002</v>
      </c>
      <c r="E113">
        <v>0.54</v>
      </c>
      <c r="F113">
        <v>0</v>
      </c>
      <c r="G113">
        <v>84.8</v>
      </c>
      <c r="H113">
        <v>65.400000000000006</v>
      </c>
      <c r="I113">
        <v>45</v>
      </c>
      <c r="J113">
        <v>0</v>
      </c>
      <c r="K113">
        <v>0</v>
      </c>
      <c r="L113">
        <v>0</v>
      </c>
      <c r="M113">
        <f t="shared" si="7"/>
        <v>19.399999999999991</v>
      </c>
      <c r="N113">
        <f t="shared" si="8"/>
        <v>4822.1250000000009</v>
      </c>
      <c r="O113">
        <f t="shared" si="9"/>
        <v>0.73770491803278793</v>
      </c>
      <c r="P113" t="s">
        <v>0</v>
      </c>
    </row>
    <row r="114" spans="1:16" x14ac:dyDescent="0.3">
      <c r="A114">
        <f t="shared" si="10"/>
        <v>16.086273055555555</v>
      </c>
      <c r="B114">
        <v>0</v>
      </c>
      <c r="C114">
        <v>6952693</v>
      </c>
      <c r="D114">
        <v>6949.24</v>
      </c>
      <c r="E114">
        <v>0.5</v>
      </c>
      <c r="F114">
        <v>0</v>
      </c>
      <c r="G114">
        <v>84.7</v>
      </c>
      <c r="H114">
        <v>65.5</v>
      </c>
      <c r="I114">
        <v>45</v>
      </c>
      <c r="J114">
        <v>0</v>
      </c>
      <c r="K114">
        <v>0</v>
      </c>
      <c r="L114">
        <v>0</v>
      </c>
      <c r="M114">
        <f t="shared" si="7"/>
        <v>19.200000000000003</v>
      </c>
      <c r="N114">
        <f t="shared" si="8"/>
        <v>4882.5829999999969</v>
      </c>
      <c r="O114">
        <f t="shared" si="9"/>
        <v>0.75409836065573776</v>
      </c>
      <c r="P114" t="s">
        <v>0</v>
      </c>
    </row>
    <row r="115" spans="1:16" x14ac:dyDescent="0.3">
      <c r="A115">
        <f t="shared" si="10"/>
        <v>16.103068055555553</v>
      </c>
      <c r="B115">
        <v>0</v>
      </c>
      <c r="C115">
        <v>7013155</v>
      </c>
      <c r="D115">
        <v>7009.7020000000002</v>
      </c>
      <c r="E115">
        <v>0.54100000000000004</v>
      </c>
      <c r="F115">
        <v>0</v>
      </c>
      <c r="G115">
        <v>84.9</v>
      </c>
      <c r="H115">
        <v>65.5</v>
      </c>
      <c r="I115">
        <v>45</v>
      </c>
      <c r="J115">
        <v>0</v>
      </c>
      <c r="K115">
        <v>0</v>
      </c>
      <c r="L115">
        <v>0</v>
      </c>
      <c r="M115">
        <f t="shared" si="7"/>
        <v>19.400000000000006</v>
      </c>
      <c r="N115">
        <f t="shared" si="8"/>
        <v>4943.044999999991</v>
      </c>
      <c r="O115">
        <f t="shared" si="9"/>
        <v>0.75409836065573776</v>
      </c>
      <c r="P115" t="s">
        <v>0</v>
      </c>
    </row>
    <row r="116" spans="1:16" x14ac:dyDescent="0.3">
      <c r="A116">
        <f t="shared" si="10"/>
        <v>16.119861944444445</v>
      </c>
      <c r="B116">
        <v>0</v>
      </c>
      <c r="C116">
        <v>7073613</v>
      </c>
      <c r="D116">
        <v>7070.16</v>
      </c>
      <c r="E116">
        <v>0.5</v>
      </c>
      <c r="F116">
        <v>0</v>
      </c>
      <c r="G116">
        <v>84.8</v>
      </c>
      <c r="H116">
        <v>65.5</v>
      </c>
      <c r="I116">
        <v>45</v>
      </c>
      <c r="J116">
        <v>0</v>
      </c>
      <c r="K116">
        <v>0</v>
      </c>
      <c r="L116">
        <v>0</v>
      </c>
      <c r="M116">
        <f t="shared" si="7"/>
        <v>19.299999999999997</v>
      </c>
      <c r="N116">
        <f t="shared" si="8"/>
        <v>5003.5029999999988</v>
      </c>
      <c r="O116">
        <f t="shared" si="9"/>
        <v>0.75409836065573776</v>
      </c>
      <c r="P116" t="s">
        <v>0</v>
      </c>
    </row>
    <row r="117" spans="1:16" x14ac:dyDescent="0.3">
      <c r="A117">
        <f t="shared" si="10"/>
        <v>16.136655833333332</v>
      </c>
      <c r="B117">
        <v>0</v>
      </c>
      <c r="C117">
        <v>7134071</v>
      </c>
      <c r="D117">
        <v>7130.6180000000004</v>
      </c>
      <c r="E117">
        <v>0.54100000000000004</v>
      </c>
      <c r="F117">
        <v>0</v>
      </c>
      <c r="G117">
        <v>84.8</v>
      </c>
      <c r="H117">
        <v>65.5</v>
      </c>
      <c r="I117">
        <v>45</v>
      </c>
      <c r="J117">
        <v>0</v>
      </c>
      <c r="K117">
        <v>0</v>
      </c>
      <c r="L117">
        <v>0</v>
      </c>
      <c r="M117">
        <f t="shared" si="7"/>
        <v>19.299999999999997</v>
      </c>
      <c r="N117">
        <f t="shared" si="8"/>
        <v>5063.9609999999948</v>
      </c>
      <c r="O117">
        <f t="shared" si="9"/>
        <v>0.75409836065573776</v>
      </c>
      <c r="P117" t="s">
        <v>0</v>
      </c>
    </row>
    <row r="118" spans="1:16" x14ac:dyDescent="0.3">
      <c r="A118">
        <f t="shared" si="10"/>
        <v>16.15344972222222</v>
      </c>
      <c r="B118">
        <v>0</v>
      </c>
      <c r="C118">
        <v>7194529</v>
      </c>
      <c r="D118">
        <v>7191.076</v>
      </c>
      <c r="E118">
        <v>0.5</v>
      </c>
      <c r="F118">
        <v>0</v>
      </c>
      <c r="G118">
        <v>84.8</v>
      </c>
      <c r="H118">
        <v>65.599999999999994</v>
      </c>
      <c r="I118">
        <v>45</v>
      </c>
      <c r="J118">
        <v>0</v>
      </c>
      <c r="K118">
        <v>0</v>
      </c>
      <c r="L118">
        <v>0</v>
      </c>
      <c r="M118">
        <f t="shared" si="7"/>
        <v>19.200000000000003</v>
      </c>
      <c r="N118">
        <f t="shared" si="8"/>
        <v>5124.4189999999908</v>
      </c>
      <c r="O118">
        <f t="shared" si="9"/>
        <v>0.7704918032786876</v>
      </c>
      <c r="P118" t="s">
        <v>0</v>
      </c>
    </row>
    <row r="119" spans="1:16" x14ac:dyDescent="0.3">
      <c r="A119">
        <f t="shared" si="10"/>
        <v>16.170243611111111</v>
      </c>
      <c r="B119">
        <v>0</v>
      </c>
      <c r="C119">
        <v>7254987</v>
      </c>
      <c r="D119">
        <v>7251.5339999999997</v>
      </c>
      <c r="E119">
        <v>0.54100000000000004</v>
      </c>
      <c r="F119">
        <v>0</v>
      </c>
      <c r="G119">
        <v>84.7</v>
      </c>
      <c r="H119">
        <v>65.5</v>
      </c>
      <c r="I119">
        <v>45</v>
      </c>
      <c r="J119">
        <v>0</v>
      </c>
      <c r="K119">
        <v>0</v>
      </c>
      <c r="L119">
        <v>0</v>
      </c>
      <c r="M119">
        <f t="shared" si="7"/>
        <v>19.200000000000003</v>
      </c>
      <c r="N119">
        <f t="shared" si="8"/>
        <v>5184.8769999999986</v>
      </c>
      <c r="O119">
        <f t="shared" si="9"/>
        <v>0.75409836065573776</v>
      </c>
      <c r="P119" t="s">
        <v>0</v>
      </c>
    </row>
    <row r="120" spans="1:16" x14ac:dyDescent="0.3">
      <c r="A120">
        <f t="shared" si="10"/>
        <v>16.187037222222223</v>
      </c>
      <c r="B120">
        <v>0</v>
      </c>
      <c r="C120">
        <v>7315444</v>
      </c>
      <c r="D120">
        <v>7311.991</v>
      </c>
      <c r="E120">
        <v>0.5</v>
      </c>
      <c r="F120">
        <v>0</v>
      </c>
      <c r="G120">
        <v>84.7</v>
      </c>
      <c r="H120">
        <v>65.599999999999994</v>
      </c>
      <c r="I120">
        <v>45</v>
      </c>
      <c r="J120">
        <v>0</v>
      </c>
      <c r="K120">
        <v>0</v>
      </c>
      <c r="L120">
        <v>0</v>
      </c>
      <c r="M120">
        <f t="shared" si="7"/>
        <v>19.100000000000009</v>
      </c>
      <c r="N120">
        <f t="shared" si="8"/>
        <v>5245.3340000000007</v>
      </c>
      <c r="O120">
        <f t="shared" si="9"/>
        <v>0.7704918032786876</v>
      </c>
      <c r="P120" t="s">
        <v>0</v>
      </c>
    </row>
    <row r="121" spans="1:16" x14ac:dyDescent="0.3">
      <c r="A121">
        <f t="shared" si="10"/>
        <v>16.203833055555556</v>
      </c>
      <c r="B121">
        <v>0</v>
      </c>
      <c r="C121">
        <v>7375909</v>
      </c>
      <c r="D121">
        <v>7372.4560000000001</v>
      </c>
      <c r="E121">
        <v>0.54100000000000004</v>
      </c>
      <c r="F121">
        <v>0</v>
      </c>
      <c r="G121">
        <v>84.8</v>
      </c>
      <c r="H121">
        <v>65.7</v>
      </c>
      <c r="I121">
        <v>45</v>
      </c>
      <c r="J121">
        <v>0</v>
      </c>
      <c r="K121">
        <v>0</v>
      </c>
      <c r="L121">
        <v>0</v>
      </c>
      <c r="M121">
        <f t="shared" si="7"/>
        <v>19.099999999999994</v>
      </c>
      <c r="N121">
        <f t="shared" si="8"/>
        <v>5305.799</v>
      </c>
      <c r="O121">
        <f t="shared" si="9"/>
        <v>0.78688524590163988</v>
      </c>
      <c r="P121" t="s">
        <v>0</v>
      </c>
    </row>
    <row r="122" spans="1:16" x14ac:dyDescent="0.3">
      <c r="A122">
        <f t="shared" si="10"/>
        <v>16.220626944444444</v>
      </c>
      <c r="B122">
        <v>0</v>
      </c>
      <c r="C122">
        <v>7436367</v>
      </c>
      <c r="D122">
        <v>7432.9139999999998</v>
      </c>
      <c r="E122">
        <v>0.5</v>
      </c>
      <c r="F122">
        <v>0</v>
      </c>
      <c r="G122">
        <v>84.7</v>
      </c>
      <c r="H122">
        <v>65.7</v>
      </c>
      <c r="I122">
        <v>45</v>
      </c>
      <c r="J122">
        <v>0</v>
      </c>
      <c r="K122">
        <v>0</v>
      </c>
      <c r="L122">
        <v>0</v>
      </c>
      <c r="M122">
        <f t="shared" si="7"/>
        <v>19</v>
      </c>
      <c r="N122">
        <f t="shared" si="8"/>
        <v>5366.256999999996</v>
      </c>
      <c r="O122">
        <f t="shared" si="9"/>
        <v>0.78688524590163988</v>
      </c>
      <c r="P122" t="s">
        <v>0</v>
      </c>
    </row>
    <row r="123" spans="1:16" x14ac:dyDescent="0.3">
      <c r="A123">
        <f t="shared" si="10"/>
        <v>16.237420555555556</v>
      </c>
      <c r="B123">
        <v>0</v>
      </c>
      <c r="C123">
        <v>7496824</v>
      </c>
      <c r="D123">
        <v>7493.3710000000001</v>
      </c>
      <c r="E123">
        <v>0.54100000000000004</v>
      </c>
      <c r="F123">
        <v>0</v>
      </c>
      <c r="G123">
        <v>84.7</v>
      </c>
      <c r="H123">
        <v>65.7</v>
      </c>
      <c r="I123">
        <v>45</v>
      </c>
      <c r="J123">
        <v>0</v>
      </c>
      <c r="K123">
        <v>0</v>
      </c>
      <c r="L123">
        <v>0</v>
      </c>
      <c r="M123">
        <f t="shared" si="7"/>
        <v>19</v>
      </c>
      <c r="N123">
        <f t="shared" si="8"/>
        <v>5426.7139999999981</v>
      </c>
      <c r="O123">
        <f t="shared" si="9"/>
        <v>0.78688524590163988</v>
      </c>
      <c r="P123" t="s">
        <v>0</v>
      </c>
    </row>
    <row r="124" spans="1:16" x14ac:dyDescent="0.3">
      <c r="A124">
        <f t="shared" si="10"/>
        <v>16.254214444444443</v>
      </c>
      <c r="B124">
        <v>0</v>
      </c>
      <c r="C124">
        <v>7557282</v>
      </c>
      <c r="D124">
        <v>7553.8289999999997</v>
      </c>
      <c r="E124">
        <v>0.5</v>
      </c>
      <c r="F124">
        <v>0</v>
      </c>
      <c r="G124">
        <v>84.8</v>
      </c>
      <c r="H124">
        <v>65.7</v>
      </c>
      <c r="I124">
        <v>45</v>
      </c>
      <c r="J124">
        <v>0</v>
      </c>
      <c r="K124">
        <v>0</v>
      </c>
      <c r="L124">
        <v>0</v>
      </c>
      <c r="M124">
        <f t="shared" si="7"/>
        <v>19.099999999999994</v>
      </c>
      <c r="N124">
        <f t="shared" si="8"/>
        <v>5487.1719999999941</v>
      </c>
      <c r="O124">
        <f t="shared" si="9"/>
        <v>0.78688524590163988</v>
      </c>
      <c r="P124" t="s">
        <v>0</v>
      </c>
    </row>
    <row r="125" spans="1:16" x14ac:dyDescent="0.3">
      <c r="A125">
        <f t="shared" si="10"/>
        <v>16.271008055555555</v>
      </c>
      <c r="B125">
        <v>0</v>
      </c>
      <c r="C125">
        <v>7617739</v>
      </c>
      <c r="D125">
        <v>7614.2860000000001</v>
      </c>
      <c r="E125">
        <v>0.54100000000000004</v>
      </c>
      <c r="F125">
        <v>0</v>
      </c>
      <c r="G125">
        <v>84.8</v>
      </c>
      <c r="H125">
        <v>65.7</v>
      </c>
      <c r="I125">
        <v>45</v>
      </c>
      <c r="J125">
        <v>0</v>
      </c>
      <c r="K125">
        <v>0</v>
      </c>
      <c r="L125">
        <v>0</v>
      </c>
      <c r="M125">
        <f t="shared" si="7"/>
        <v>19.099999999999994</v>
      </c>
      <c r="N125">
        <f t="shared" si="8"/>
        <v>5547.6289999999963</v>
      </c>
      <c r="O125">
        <f t="shared" si="9"/>
        <v>0.78688524590163988</v>
      </c>
      <c r="P125" t="s">
        <v>0</v>
      </c>
    </row>
    <row r="126" spans="1:16" x14ac:dyDescent="0.3">
      <c r="A126">
        <f t="shared" si="10"/>
        <v>16.287801666666667</v>
      </c>
      <c r="B126">
        <v>0</v>
      </c>
      <c r="C126">
        <v>7678196</v>
      </c>
      <c r="D126">
        <v>7674.7430000000004</v>
      </c>
      <c r="E126">
        <v>0.5</v>
      </c>
      <c r="F126">
        <v>0</v>
      </c>
      <c r="G126">
        <v>84.8</v>
      </c>
      <c r="H126">
        <v>65.7</v>
      </c>
      <c r="I126">
        <v>45</v>
      </c>
      <c r="J126">
        <v>0</v>
      </c>
      <c r="K126">
        <v>0</v>
      </c>
      <c r="L126">
        <v>0</v>
      </c>
      <c r="M126">
        <f t="shared" si="7"/>
        <v>19.099999999999994</v>
      </c>
      <c r="N126">
        <f t="shared" si="8"/>
        <v>5608.0859999999984</v>
      </c>
      <c r="O126">
        <f t="shared" si="9"/>
        <v>0.78688524590163988</v>
      </c>
      <c r="P126" t="s">
        <v>0</v>
      </c>
    </row>
    <row r="127" spans="1:16" x14ac:dyDescent="0.3">
      <c r="A127">
        <f t="shared" si="10"/>
        <v>16.304596666666665</v>
      </c>
      <c r="B127">
        <v>0</v>
      </c>
      <c r="C127">
        <v>7738658</v>
      </c>
      <c r="D127">
        <v>7735.2049999999999</v>
      </c>
      <c r="E127">
        <v>0.54100000000000004</v>
      </c>
      <c r="F127">
        <v>0</v>
      </c>
      <c r="G127">
        <v>84.9</v>
      </c>
      <c r="H127">
        <v>65.8</v>
      </c>
      <c r="I127">
        <v>45</v>
      </c>
      <c r="J127">
        <v>0</v>
      </c>
      <c r="K127">
        <v>0</v>
      </c>
      <c r="L127">
        <v>0</v>
      </c>
      <c r="M127">
        <f t="shared" si="7"/>
        <v>19.100000000000009</v>
      </c>
      <c r="N127">
        <f t="shared" si="8"/>
        <v>5668.5479999999925</v>
      </c>
      <c r="O127">
        <f t="shared" si="9"/>
        <v>0.80327868852458972</v>
      </c>
      <c r="P127" t="s">
        <v>0</v>
      </c>
    </row>
    <row r="128" spans="1:16" x14ac:dyDescent="0.3">
      <c r="A128">
        <f t="shared" si="10"/>
        <v>16.321390555555553</v>
      </c>
      <c r="B128">
        <v>0</v>
      </c>
      <c r="C128">
        <v>7799116</v>
      </c>
      <c r="D128">
        <v>7795.6629999999996</v>
      </c>
      <c r="E128">
        <v>0.5</v>
      </c>
      <c r="F128">
        <v>0</v>
      </c>
      <c r="G128">
        <v>84.9</v>
      </c>
      <c r="H128">
        <v>65.8</v>
      </c>
      <c r="I128">
        <v>45</v>
      </c>
      <c r="J128">
        <v>0</v>
      </c>
      <c r="K128">
        <v>0</v>
      </c>
      <c r="L128">
        <v>0</v>
      </c>
      <c r="M128">
        <f t="shared" si="7"/>
        <v>19.100000000000009</v>
      </c>
      <c r="N128">
        <f t="shared" si="8"/>
        <v>5729.0059999999885</v>
      </c>
      <c r="O128">
        <f t="shared" si="9"/>
        <v>0.80327868852458972</v>
      </c>
      <c r="P128" t="s">
        <v>0</v>
      </c>
    </row>
    <row r="129" spans="1:16" x14ac:dyDescent="0.3">
      <c r="A129">
        <f t="shared" si="10"/>
        <v>16.338184166666665</v>
      </c>
      <c r="B129">
        <v>0</v>
      </c>
      <c r="C129">
        <v>7859573</v>
      </c>
      <c r="D129">
        <v>7856.12</v>
      </c>
      <c r="E129">
        <v>0.54100000000000004</v>
      </c>
      <c r="F129">
        <v>0</v>
      </c>
      <c r="G129">
        <v>84.9</v>
      </c>
      <c r="H129">
        <v>65.8</v>
      </c>
      <c r="I129">
        <v>45</v>
      </c>
      <c r="J129">
        <v>0</v>
      </c>
      <c r="K129">
        <v>0</v>
      </c>
      <c r="L129">
        <v>0</v>
      </c>
      <c r="M129">
        <f t="shared" si="7"/>
        <v>19.100000000000009</v>
      </c>
      <c r="N129">
        <f t="shared" si="8"/>
        <v>5789.4629999999906</v>
      </c>
      <c r="O129">
        <f t="shared" si="9"/>
        <v>0.80327868852458972</v>
      </c>
      <c r="P129" t="s">
        <v>0</v>
      </c>
    </row>
    <row r="130" spans="1:16" x14ac:dyDescent="0.3">
      <c r="A130">
        <f t="shared" si="10"/>
        <v>16.354978333333332</v>
      </c>
      <c r="B130">
        <v>0</v>
      </c>
      <c r="C130">
        <v>7920032</v>
      </c>
      <c r="D130">
        <v>7916.5789999999997</v>
      </c>
      <c r="E130">
        <v>0.5</v>
      </c>
      <c r="F130">
        <v>0</v>
      </c>
      <c r="G130">
        <v>85</v>
      </c>
      <c r="H130">
        <v>65.8</v>
      </c>
      <c r="I130">
        <v>45</v>
      </c>
      <c r="J130">
        <v>0</v>
      </c>
      <c r="K130">
        <v>0</v>
      </c>
      <c r="L130">
        <v>0</v>
      </c>
      <c r="M130">
        <f t="shared" si="7"/>
        <v>19.200000000000003</v>
      </c>
      <c r="N130">
        <f t="shared" si="8"/>
        <v>5849.9219999999923</v>
      </c>
      <c r="O130">
        <f t="shared" si="9"/>
        <v>0.80327868852458972</v>
      </c>
      <c r="P130" t="s">
        <v>0</v>
      </c>
    </row>
    <row r="131" spans="1:16" x14ac:dyDescent="0.3">
      <c r="A131">
        <f t="shared" si="10"/>
        <v>16.371771944444443</v>
      </c>
      <c r="B131">
        <v>0</v>
      </c>
      <c r="C131">
        <v>7980489</v>
      </c>
      <c r="D131">
        <v>7977.0360000000001</v>
      </c>
      <c r="E131">
        <v>0.54100000000000004</v>
      </c>
      <c r="F131">
        <v>0</v>
      </c>
      <c r="G131">
        <v>85</v>
      </c>
      <c r="H131">
        <v>65.900000000000006</v>
      </c>
      <c r="I131">
        <v>45</v>
      </c>
      <c r="J131">
        <v>0</v>
      </c>
      <c r="K131">
        <v>0</v>
      </c>
      <c r="L131">
        <v>0</v>
      </c>
      <c r="M131">
        <f t="shared" ref="M131:M194" si="11">G131-H131</f>
        <v>19.099999999999994</v>
      </c>
      <c r="N131">
        <f t="shared" ref="N131:N194" si="12">(A131-$Q$35)*3600</f>
        <v>5910.3789999999944</v>
      </c>
      <c r="O131">
        <f t="shared" ref="O131:O194" si="13">(H131-$R$35)/($S$35-$R$35)</f>
        <v>0.819672131147542</v>
      </c>
      <c r="P131" t="s">
        <v>0</v>
      </c>
    </row>
    <row r="132" spans="1:16" x14ac:dyDescent="0.3">
      <c r="A132">
        <f t="shared" ref="A132:A195" si="14">$A$2+(D132-$D$2)/3600</f>
        <v>16.388565555555555</v>
      </c>
      <c r="B132">
        <v>0</v>
      </c>
      <c r="C132">
        <v>8040946</v>
      </c>
      <c r="D132">
        <v>8037.4930000000004</v>
      </c>
      <c r="E132">
        <v>0.5</v>
      </c>
      <c r="F132">
        <v>0</v>
      </c>
      <c r="G132">
        <v>85</v>
      </c>
      <c r="H132">
        <v>65.900000000000006</v>
      </c>
      <c r="I132">
        <v>45</v>
      </c>
      <c r="J132">
        <v>0</v>
      </c>
      <c r="K132">
        <v>0</v>
      </c>
      <c r="L132">
        <v>0</v>
      </c>
      <c r="M132">
        <f t="shared" si="11"/>
        <v>19.099999999999994</v>
      </c>
      <c r="N132">
        <f t="shared" si="12"/>
        <v>5970.8359999999975</v>
      </c>
      <c r="O132">
        <f t="shared" si="13"/>
        <v>0.819672131147542</v>
      </c>
      <c r="P132" t="s">
        <v>0</v>
      </c>
    </row>
    <row r="133" spans="1:16" x14ac:dyDescent="0.3">
      <c r="A133">
        <f t="shared" si="14"/>
        <v>16.405359999999998</v>
      </c>
      <c r="B133">
        <v>0</v>
      </c>
      <c r="C133">
        <v>8101406</v>
      </c>
      <c r="D133">
        <v>8097.9530000000004</v>
      </c>
      <c r="E133">
        <v>0.54100000000000004</v>
      </c>
      <c r="F133">
        <v>0</v>
      </c>
      <c r="G133">
        <v>85</v>
      </c>
      <c r="H133">
        <v>65.900000000000006</v>
      </c>
      <c r="I133">
        <v>45</v>
      </c>
      <c r="J133">
        <v>0</v>
      </c>
      <c r="K133">
        <v>0</v>
      </c>
      <c r="L133">
        <v>0</v>
      </c>
      <c r="M133">
        <f t="shared" si="11"/>
        <v>19.099999999999994</v>
      </c>
      <c r="N133">
        <f t="shared" si="12"/>
        <v>6031.2959999999921</v>
      </c>
      <c r="O133">
        <f t="shared" si="13"/>
        <v>0.819672131147542</v>
      </c>
      <c r="P133" t="s">
        <v>0</v>
      </c>
    </row>
    <row r="134" spans="1:16" x14ac:dyDescent="0.3">
      <c r="A134">
        <f t="shared" si="14"/>
        <v>16.42215361111111</v>
      </c>
      <c r="B134">
        <v>0</v>
      </c>
      <c r="C134">
        <v>8161863</v>
      </c>
      <c r="D134">
        <v>8158.41</v>
      </c>
      <c r="E134">
        <v>0.5</v>
      </c>
      <c r="F134">
        <v>0</v>
      </c>
      <c r="G134">
        <v>85</v>
      </c>
      <c r="H134">
        <v>66</v>
      </c>
      <c r="I134">
        <v>44</v>
      </c>
      <c r="J134">
        <v>0</v>
      </c>
      <c r="K134">
        <v>0</v>
      </c>
      <c r="L134">
        <v>0</v>
      </c>
      <c r="M134">
        <f t="shared" si="11"/>
        <v>19</v>
      </c>
      <c r="N134">
        <f t="shared" si="12"/>
        <v>6091.7529999999942</v>
      </c>
      <c r="O134">
        <f t="shared" si="13"/>
        <v>0.83606557377049184</v>
      </c>
      <c r="P134" t="s">
        <v>0</v>
      </c>
    </row>
    <row r="135" spans="1:16" x14ac:dyDescent="0.3">
      <c r="A135">
        <f t="shared" si="14"/>
        <v>16.438947499999998</v>
      </c>
      <c r="B135">
        <v>0</v>
      </c>
      <c r="C135">
        <v>8222321</v>
      </c>
      <c r="D135">
        <v>8218.8680000000004</v>
      </c>
      <c r="E135">
        <v>0.54100000000000004</v>
      </c>
      <c r="F135">
        <v>0</v>
      </c>
      <c r="G135">
        <v>85</v>
      </c>
      <c r="H135">
        <v>66</v>
      </c>
      <c r="I135">
        <v>44</v>
      </c>
      <c r="J135">
        <v>0</v>
      </c>
      <c r="K135">
        <v>0</v>
      </c>
      <c r="L135">
        <v>0</v>
      </c>
      <c r="M135">
        <f t="shared" si="11"/>
        <v>19</v>
      </c>
      <c r="N135">
        <f t="shared" si="12"/>
        <v>6152.2109999999902</v>
      </c>
      <c r="O135">
        <f t="shared" si="13"/>
        <v>0.83606557377049184</v>
      </c>
      <c r="P135" t="s">
        <v>0</v>
      </c>
    </row>
    <row r="136" spans="1:16" x14ac:dyDescent="0.3">
      <c r="A136">
        <f t="shared" si="14"/>
        <v>16.455741388888889</v>
      </c>
      <c r="B136">
        <v>0</v>
      </c>
      <c r="C136">
        <v>8282779</v>
      </c>
      <c r="D136">
        <v>8279.3259999999991</v>
      </c>
      <c r="E136">
        <v>0.5</v>
      </c>
      <c r="F136">
        <v>0</v>
      </c>
      <c r="G136">
        <v>85.1</v>
      </c>
      <c r="H136">
        <v>66</v>
      </c>
      <c r="I136">
        <v>44</v>
      </c>
      <c r="J136">
        <v>0</v>
      </c>
      <c r="K136">
        <v>0</v>
      </c>
      <c r="L136">
        <v>0</v>
      </c>
      <c r="M136">
        <f t="shared" si="11"/>
        <v>19.099999999999994</v>
      </c>
      <c r="N136">
        <f t="shared" si="12"/>
        <v>6212.6689999999981</v>
      </c>
      <c r="O136">
        <f t="shared" si="13"/>
        <v>0.83606557377049184</v>
      </c>
      <c r="P136" t="s">
        <v>0</v>
      </c>
    </row>
    <row r="137" spans="1:16" x14ac:dyDescent="0.3">
      <c r="A137">
        <f t="shared" si="14"/>
        <v>16.472535833333332</v>
      </c>
      <c r="B137">
        <v>0</v>
      </c>
      <c r="C137">
        <v>8343239</v>
      </c>
      <c r="D137">
        <v>8339.7860000000001</v>
      </c>
      <c r="E137">
        <v>0.54100000000000004</v>
      </c>
      <c r="F137">
        <v>0</v>
      </c>
      <c r="G137">
        <v>85.1</v>
      </c>
      <c r="H137">
        <v>66</v>
      </c>
      <c r="I137">
        <v>44</v>
      </c>
      <c r="J137">
        <v>0</v>
      </c>
      <c r="K137">
        <v>0</v>
      </c>
      <c r="L137">
        <v>0</v>
      </c>
      <c r="M137">
        <f t="shared" si="11"/>
        <v>19.099999999999994</v>
      </c>
      <c r="N137">
        <f t="shared" si="12"/>
        <v>6273.1289999999926</v>
      </c>
      <c r="O137">
        <f t="shared" si="13"/>
        <v>0.83606557377049184</v>
      </c>
      <c r="P137" t="s">
        <v>0</v>
      </c>
    </row>
    <row r="138" spans="1:16" x14ac:dyDescent="0.3">
      <c r="A138">
        <f t="shared" si="14"/>
        <v>16.489329722222223</v>
      </c>
      <c r="B138">
        <v>0</v>
      </c>
      <c r="C138">
        <v>8403697</v>
      </c>
      <c r="D138">
        <v>8400.2440000000006</v>
      </c>
      <c r="E138">
        <v>0.5</v>
      </c>
      <c r="F138">
        <v>0</v>
      </c>
      <c r="G138">
        <v>85</v>
      </c>
      <c r="H138">
        <v>66</v>
      </c>
      <c r="I138">
        <v>44</v>
      </c>
      <c r="J138">
        <v>0</v>
      </c>
      <c r="K138">
        <v>0</v>
      </c>
      <c r="L138">
        <v>0</v>
      </c>
      <c r="M138">
        <f t="shared" si="11"/>
        <v>19</v>
      </c>
      <c r="N138">
        <f t="shared" si="12"/>
        <v>6333.5870000000014</v>
      </c>
      <c r="O138">
        <f t="shared" si="13"/>
        <v>0.83606557377049184</v>
      </c>
      <c r="P138" t="s">
        <v>0</v>
      </c>
    </row>
    <row r="139" spans="1:16" x14ac:dyDescent="0.3">
      <c r="A139">
        <f t="shared" si="14"/>
        <v>16.506123333333331</v>
      </c>
      <c r="B139">
        <v>0</v>
      </c>
      <c r="C139">
        <v>8464154</v>
      </c>
      <c r="D139">
        <v>8460.7009999999991</v>
      </c>
      <c r="E139">
        <v>0.54100000000000004</v>
      </c>
      <c r="F139">
        <v>0</v>
      </c>
      <c r="G139">
        <v>85.1</v>
      </c>
      <c r="H139">
        <v>66.099999999999994</v>
      </c>
      <c r="I139">
        <v>44</v>
      </c>
      <c r="J139">
        <v>0</v>
      </c>
      <c r="K139">
        <v>0</v>
      </c>
      <c r="L139">
        <v>0</v>
      </c>
      <c r="M139">
        <f t="shared" si="11"/>
        <v>19</v>
      </c>
      <c r="N139">
        <f t="shared" si="12"/>
        <v>6394.0439999999908</v>
      </c>
      <c r="O139">
        <f t="shared" si="13"/>
        <v>0.85245901639344168</v>
      </c>
      <c r="P139" t="s">
        <v>0</v>
      </c>
    </row>
    <row r="140" spans="1:16" x14ac:dyDescent="0.3">
      <c r="A140">
        <f t="shared" si="14"/>
        <v>16.522917222222222</v>
      </c>
      <c r="B140">
        <v>0</v>
      </c>
      <c r="C140">
        <v>8524612</v>
      </c>
      <c r="D140">
        <v>8521.1589999999997</v>
      </c>
      <c r="E140">
        <v>0.501</v>
      </c>
      <c r="F140">
        <v>0</v>
      </c>
      <c r="G140">
        <v>85.1</v>
      </c>
      <c r="H140">
        <v>66.099999999999994</v>
      </c>
      <c r="I140">
        <v>44</v>
      </c>
      <c r="J140">
        <v>0</v>
      </c>
      <c r="K140">
        <v>0</v>
      </c>
      <c r="L140">
        <v>0</v>
      </c>
      <c r="M140">
        <f t="shared" si="11"/>
        <v>19</v>
      </c>
      <c r="N140">
        <f t="shared" si="12"/>
        <v>6454.5019999999995</v>
      </c>
      <c r="O140">
        <f t="shared" si="13"/>
        <v>0.85245901639344168</v>
      </c>
      <c r="P140" t="s">
        <v>0</v>
      </c>
    </row>
    <row r="141" spans="1:16" x14ac:dyDescent="0.3">
      <c r="A141">
        <f t="shared" si="14"/>
        <v>16.539710833333334</v>
      </c>
      <c r="B141">
        <v>0</v>
      </c>
      <c r="C141">
        <v>8585069</v>
      </c>
      <c r="D141">
        <v>8581.616</v>
      </c>
      <c r="E141">
        <v>0.54100000000000004</v>
      </c>
      <c r="F141">
        <v>0</v>
      </c>
      <c r="G141">
        <v>85.2</v>
      </c>
      <c r="H141">
        <v>66.2</v>
      </c>
      <c r="I141">
        <v>44</v>
      </c>
      <c r="J141">
        <v>0</v>
      </c>
      <c r="K141">
        <v>0</v>
      </c>
      <c r="L141">
        <v>0</v>
      </c>
      <c r="M141">
        <f t="shared" si="11"/>
        <v>19</v>
      </c>
      <c r="N141">
        <f t="shared" si="12"/>
        <v>6514.9590000000017</v>
      </c>
      <c r="O141">
        <f t="shared" si="13"/>
        <v>0.86885245901639396</v>
      </c>
      <c r="P141" t="s">
        <v>0</v>
      </c>
    </row>
    <row r="142" spans="1:16" x14ac:dyDescent="0.3">
      <c r="A142">
        <f t="shared" si="14"/>
        <v>16.556504722222222</v>
      </c>
      <c r="B142">
        <v>0</v>
      </c>
      <c r="C142">
        <v>8645527</v>
      </c>
      <c r="D142">
        <v>8642.0740000000005</v>
      </c>
      <c r="E142">
        <v>0.5</v>
      </c>
      <c r="F142">
        <v>0</v>
      </c>
      <c r="G142">
        <v>85.2</v>
      </c>
      <c r="H142">
        <v>66.099999999999994</v>
      </c>
      <c r="I142">
        <v>44</v>
      </c>
      <c r="J142">
        <v>0</v>
      </c>
      <c r="K142">
        <v>0</v>
      </c>
      <c r="L142">
        <v>0</v>
      </c>
      <c r="M142">
        <f t="shared" si="11"/>
        <v>19.100000000000009</v>
      </c>
      <c r="N142">
        <f t="shared" si="12"/>
        <v>6575.4169999999976</v>
      </c>
      <c r="O142">
        <f t="shared" si="13"/>
        <v>0.85245901639344168</v>
      </c>
      <c r="P142" t="s">
        <v>0</v>
      </c>
    </row>
    <row r="143" spans="1:16" x14ac:dyDescent="0.3">
      <c r="A143">
        <f t="shared" si="14"/>
        <v>16.573300277777776</v>
      </c>
      <c r="B143">
        <v>0</v>
      </c>
      <c r="C143">
        <v>8705991</v>
      </c>
      <c r="D143">
        <v>8702.5380000000005</v>
      </c>
      <c r="E143">
        <v>0.54100000000000004</v>
      </c>
      <c r="F143">
        <v>0</v>
      </c>
      <c r="G143">
        <v>85.2</v>
      </c>
      <c r="H143">
        <v>66.2</v>
      </c>
      <c r="I143">
        <v>44</v>
      </c>
      <c r="J143">
        <v>0</v>
      </c>
      <c r="K143">
        <v>0</v>
      </c>
      <c r="L143">
        <v>0</v>
      </c>
      <c r="M143">
        <f t="shared" si="11"/>
        <v>19</v>
      </c>
      <c r="N143">
        <f t="shared" si="12"/>
        <v>6635.8809999999903</v>
      </c>
      <c r="O143">
        <f t="shared" si="13"/>
        <v>0.86885245901639396</v>
      </c>
      <c r="P143" t="s">
        <v>0</v>
      </c>
    </row>
    <row r="144" spans="1:16" x14ac:dyDescent="0.3">
      <c r="A144">
        <f t="shared" si="14"/>
        <v>16.590094166666667</v>
      </c>
      <c r="B144">
        <v>0</v>
      </c>
      <c r="C144">
        <v>8766449</v>
      </c>
      <c r="D144">
        <v>8762.9959999999992</v>
      </c>
      <c r="E144">
        <v>0.5</v>
      </c>
      <c r="F144">
        <v>0</v>
      </c>
      <c r="G144">
        <v>85.1</v>
      </c>
      <c r="H144">
        <v>66.2</v>
      </c>
      <c r="I144">
        <v>44</v>
      </c>
      <c r="J144">
        <v>0</v>
      </c>
      <c r="K144">
        <v>0</v>
      </c>
      <c r="L144">
        <v>0</v>
      </c>
      <c r="M144">
        <f t="shared" si="11"/>
        <v>18.899999999999991</v>
      </c>
      <c r="N144">
        <f t="shared" si="12"/>
        <v>6696.338999999999</v>
      </c>
      <c r="O144">
        <f t="shared" si="13"/>
        <v>0.86885245901639396</v>
      </c>
      <c r="P144" t="s">
        <v>0</v>
      </c>
    </row>
    <row r="145" spans="1:16" x14ac:dyDescent="0.3">
      <c r="A145">
        <f t="shared" si="14"/>
        <v>16.606887777777779</v>
      </c>
      <c r="B145">
        <v>0</v>
      </c>
      <c r="C145">
        <v>8826906</v>
      </c>
      <c r="D145">
        <v>8823.4529999999995</v>
      </c>
      <c r="E145">
        <v>0.54</v>
      </c>
      <c r="F145">
        <v>0</v>
      </c>
      <c r="G145">
        <v>85.2</v>
      </c>
      <c r="H145">
        <v>66.2</v>
      </c>
      <c r="I145">
        <v>44</v>
      </c>
      <c r="J145">
        <v>0</v>
      </c>
      <c r="K145">
        <v>0</v>
      </c>
      <c r="L145">
        <v>0</v>
      </c>
      <c r="M145">
        <f t="shared" si="11"/>
        <v>19</v>
      </c>
      <c r="N145">
        <f t="shared" si="12"/>
        <v>6756.7960000000012</v>
      </c>
      <c r="O145">
        <f t="shared" si="13"/>
        <v>0.86885245901639396</v>
      </c>
      <c r="P145" t="s">
        <v>0</v>
      </c>
    </row>
    <row r="146" spans="1:16" x14ac:dyDescent="0.3">
      <c r="A146">
        <f t="shared" si="14"/>
        <v>16.623682500000001</v>
      </c>
      <c r="B146">
        <v>0</v>
      </c>
      <c r="C146">
        <v>8887367</v>
      </c>
      <c r="D146">
        <v>8883.9140000000007</v>
      </c>
      <c r="E146">
        <v>0.5</v>
      </c>
      <c r="F146">
        <v>0</v>
      </c>
      <c r="G146">
        <v>85.2</v>
      </c>
      <c r="H146">
        <v>66.2</v>
      </c>
      <c r="I146">
        <v>44</v>
      </c>
      <c r="J146">
        <v>0</v>
      </c>
      <c r="K146">
        <v>0</v>
      </c>
      <c r="L146">
        <v>0</v>
      </c>
      <c r="M146">
        <f t="shared" si="11"/>
        <v>19</v>
      </c>
      <c r="N146">
        <f t="shared" si="12"/>
        <v>6817.2570000000023</v>
      </c>
      <c r="O146">
        <f t="shared" si="13"/>
        <v>0.86885245901639396</v>
      </c>
      <c r="P146" t="s">
        <v>0</v>
      </c>
    </row>
    <row r="147" spans="1:16" x14ac:dyDescent="0.3">
      <c r="A147">
        <f t="shared" si="14"/>
        <v>16.640476111111109</v>
      </c>
      <c r="B147">
        <v>0</v>
      </c>
      <c r="C147">
        <v>8947824</v>
      </c>
      <c r="D147">
        <v>8944.3709999999992</v>
      </c>
      <c r="E147">
        <v>0.54100000000000004</v>
      </c>
      <c r="F147">
        <v>0</v>
      </c>
      <c r="G147">
        <v>85.1</v>
      </c>
      <c r="H147">
        <v>66.3</v>
      </c>
      <c r="I147">
        <v>44</v>
      </c>
      <c r="J147">
        <v>0</v>
      </c>
      <c r="K147">
        <v>0</v>
      </c>
      <c r="L147">
        <v>0</v>
      </c>
      <c r="M147">
        <f t="shared" si="11"/>
        <v>18.799999999999997</v>
      </c>
      <c r="N147">
        <f t="shared" si="12"/>
        <v>6877.7139999999918</v>
      </c>
      <c r="O147">
        <f t="shared" si="13"/>
        <v>0.8852459016393438</v>
      </c>
      <c r="P147" t="s">
        <v>0</v>
      </c>
    </row>
    <row r="148" spans="1:16" x14ac:dyDescent="0.3">
      <c r="A148">
        <f t="shared" si="14"/>
        <v>16.657269722222221</v>
      </c>
      <c r="B148">
        <v>0</v>
      </c>
      <c r="C148">
        <v>9008281</v>
      </c>
      <c r="D148">
        <v>9004.8279999999995</v>
      </c>
      <c r="E148">
        <v>0.5</v>
      </c>
      <c r="F148">
        <v>0</v>
      </c>
      <c r="G148">
        <v>85.2</v>
      </c>
      <c r="H148">
        <v>66.3</v>
      </c>
      <c r="I148">
        <v>44</v>
      </c>
      <c r="J148">
        <v>0</v>
      </c>
      <c r="K148">
        <v>0</v>
      </c>
      <c r="L148">
        <v>0</v>
      </c>
      <c r="M148">
        <f t="shared" si="11"/>
        <v>18.900000000000006</v>
      </c>
      <c r="N148">
        <f t="shared" si="12"/>
        <v>6938.1709999999939</v>
      </c>
      <c r="O148">
        <f t="shared" si="13"/>
        <v>0.8852459016393438</v>
      </c>
      <c r="P148" t="s">
        <v>0</v>
      </c>
    </row>
    <row r="149" spans="1:16" x14ac:dyDescent="0.3">
      <c r="A149">
        <f t="shared" si="14"/>
        <v>16.674064999999999</v>
      </c>
      <c r="B149">
        <v>0</v>
      </c>
      <c r="C149">
        <v>9068744</v>
      </c>
      <c r="D149">
        <v>9065.2909999999993</v>
      </c>
      <c r="E149">
        <v>0.54</v>
      </c>
      <c r="F149">
        <v>0</v>
      </c>
      <c r="G149">
        <v>85.2</v>
      </c>
      <c r="H149">
        <v>66.3</v>
      </c>
      <c r="I149">
        <v>44</v>
      </c>
      <c r="J149">
        <v>0</v>
      </c>
      <c r="K149">
        <v>0</v>
      </c>
      <c r="L149">
        <v>0</v>
      </c>
      <c r="M149">
        <f t="shared" si="11"/>
        <v>18.900000000000006</v>
      </c>
      <c r="N149">
        <f t="shared" si="12"/>
        <v>6998.6339999999946</v>
      </c>
      <c r="O149">
        <f t="shared" si="13"/>
        <v>0.8852459016393438</v>
      </c>
      <c r="P149" t="s">
        <v>0</v>
      </c>
    </row>
    <row r="150" spans="1:16" x14ac:dyDescent="0.3">
      <c r="A150">
        <f t="shared" si="14"/>
        <v>16.690859166666666</v>
      </c>
      <c r="B150">
        <v>0</v>
      </c>
      <c r="C150">
        <v>9129203</v>
      </c>
      <c r="D150">
        <v>9125.75</v>
      </c>
      <c r="E150">
        <v>0.5</v>
      </c>
      <c r="F150">
        <v>0</v>
      </c>
      <c r="G150">
        <v>85.1</v>
      </c>
      <c r="H150">
        <v>66.3</v>
      </c>
      <c r="I150">
        <v>44</v>
      </c>
      <c r="J150">
        <v>0</v>
      </c>
      <c r="K150">
        <v>0</v>
      </c>
      <c r="L150">
        <v>0</v>
      </c>
      <c r="M150">
        <f t="shared" si="11"/>
        <v>18.799999999999997</v>
      </c>
      <c r="N150">
        <f t="shared" si="12"/>
        <v>7059.0929999999953</v>
      </c>
      <c r="O150">
        <f t="shared" si="13"/>
        <v>0.8852459016393438</v>
      </c>
      <c r="P150" t="s">
        <v>0</v>
      </c>
    </row>
    <row r="151" spans="1:16" x14ac:dyDescent="0.3">
      <c r="A151">
        <f t="shared" si="14"/>
        <v>16.707652777777778</v>
      </c>
      <c r="B151">
        <v>0</v>
      </c>
      <c r="C151">
        <v>9189660</v>
      </c>
      <c r="D151">
        <v>9186.2070000000003</v>
      </c>
      <c r="E151">
        <v>0.54100000000000004</v>
      </c>
      <c r="F151">
        <v>0</v>
      </c>
      <c r="G151">
        <v>85.1</v>
      </c>
      <c r="H151">
        <v>66.3</v>
      </c>
      <c r="I151">
        <v>44</v>
      </c>
      <c r="J151">
        <v>0</v>
      </c>
      <c r="K151">
        <v>0</v>
      </c>
      <c r="L151">
        <v>0</v>
      </c>
      <c r="M151">
        <f t="shared" si="11"/>
        <v>18.799999999999997</v>
      </c>
      <c r="N151">
        <f t="shared" si="12"/>
        <v>7119.5499999999984</v>
      </c>
      <c r="O151">
        <f t="shared" si="13"/>
        <v>0.8852459016393438</v>
      </c>
      <c r="P151" t="s">
        <v>0</v>
      </c>
    </row>
    <row r="152" spans="1:16" x14ac:dyDescent="0.3">
      <c r="A152">
        <f t="shared" si="14"/>
        <v>16.724446944444445</v>
      </c>
      <c r="B152">
        <v>0</v>
      </c>
      <c r="C152">
        <v>9250119</v>
      </c>
      <c r="D152">
        <v>9246.6659999999993</v>
      </c>
      <c r="E152">
        <v>0.5</v>
      </c>
      <c r="F152">
        <v>0</v>
      </c>
      <c r="G152">
        <v>85</v>
      </c>
      <c r="H152">
        <v>66.3</v>
      </c>
      <c r="I152">
        <v>44</v>
      </c>
      <c r="J152">
        <v>0</v>
      </c>
      <c r="K152">
        <v>0</v>
      </c>
      <c r="L152">
        <v>0</v>
      </c>
      <c r="M152">
        <f t="shared" si="11"/>
        <v>18.700000000000003</v>
      </c>
      <c r="N152">
        <f t="shared" si="12"/>
        <v>7180.009</v>
      </c>
      <c r="O152">
        <f t="shared" si="13"/>
        <v>0.8852459016393438</v>
      </c>
      <c r="P152" t="s">
        <v>0</v>
      </c>
    </row>
    <row r="153" spans="1:16" x14ac:dyDescent="0.3">
      <c r="A153">
        <f t="shared" si="14"/>
        <v>16.741240833333332</v>
      </c>
      <c r="B153">
        <v>0</v>
      </c>
      <c r="C153">
        <v>9310577</v>
      </c>
      <c r="D153">
        <v>9307.1239999999998</v>
      </c>
      <c r="E153">
        <v>0.54100000000000004</v>
      </c>
      <c r="F153">
        <v>0</v>
      </c>
      <c r="G153">
        <v>85</v>
      </c>
      <c r="H153">
        <v>66.3</v>
      </c>
      <c r="I153">
        <v>44</v>
      </c>
      <c r="J153">
        <v>0</v>
      </c>
      <c r="K153">
        <v>0</v>
      </c>
      <c r="L153">
        <v>0</v>
      </c>
      <c r="M153">
        <f t="shared" si="11"/>
        <v>18.700000000000003</v>
      </c>
      <c r="N153">
        <f t="shared" si="12"/>
        <v>7240.4669999999951</v>
      </c>
      <c r="O153">
        <f t="shared" si="13"/>
        <v>0.8852459016393438</v>
      </c>
      <c r="P153" t="s">
        <v>0</v>
      </c>
    </row>
    <row r="154" spans="1:16" x14ac:dyDescent="0.3">
      <c r="A154">
        <f t="shared" si="14"/>
        <v>16.758034444444444</v>
      </c>
      <c r="B154">
        <v>0</v>
      </c>
      <c r="C154">
        <v>9371034</v>
      </c>
      <c r="D154">
        <v>9367.5810000000001</v>
      </c>
      <c r="E154">
        <v>0.5</v>
      </c>
      <c r="F154">
        <v>0</v>
      </c>
      <c r="G154">
        <v>84.9</v>
      </c>
      <c r="H154">
        <v>66.3</v>
      </c>
      <c r="I154">
        <v>44</v>
      </c>
      <c r="J154">
        <v>0</v>
      </c>
      <c r="K154">
        <v>0</v>
      </c>
      <c r="L154">
        <v>0</v>
      </c>
      <c r="M154">
        <f t="shared" si="11"/>
        <v>18.600000000000009</v>
      </c>
      <c r="N154">
        <f t="shared" si="12"/>
        <v>7300.9239999999972</v>
      </c>
      <c r="O154">
        <f t="shared" si="13"/>
        <v>0.8852459016393438</v>
      </c>
      <c r="P154" t="s">
        <v>0</v>
      </c>
    </row>
    <row r="155" spans="1:16" x14ac:dyDescent="0.3">
      <c r="A155">
        <f t="shared" si="14"/>
        <v>16.774831944444443</v>
      </c>
      <c r="B155">
        <v>0</v>
      </c>
      <c r="C155">
        <v>9431505</v>
      </c>
      <c r="D155">
        <v>9428.0519999999997</v>
      </c>
      <c r="E155">
        <v>0.54100000000000004</v>
      </c>
      <c r="F155">
        <v>0</v>
      </c>
      <c r="G155">
        <v>84.9</v>
      </c>
      <c r="H155">
        <v>66.400000000000006</v>
      </c>
      <c r="I155">
        <v>44</v>
      </c>
      <c r="J155">
        <v>0</v>
      </c>
      <c r="K155">
        <v>0</v>
      </c>
      <c r="L155">
        <v>0</v>
      </c>
      <c r="M155">
        <f t="shared" si="11"/>
        <v>18.5</v>
      </c>
      <c r="N155">
        <f t="shared" si="12"/>
        <v>7361.394999999995</v>
      </c>
      <c r="O155">
        <f t="shared" si="13"/>
        <v>0.90163934426229608</v>
      </c>
      <c r="P155" t="s">
        <v>0</v>
      </c>
    </row>
    <row r="156" spans="1:16" x14ac:dyDescent="0.3">
      <c r="A156">
        <f t="shared" si="14"/>
        <v>16.791625833333335</v>
      </c>
      <c r="B156">
        <v>0</v>
      </c>
      <c r="C156">
        <v>9491963</v>
      </c>
      <c r="D156">
        <v>9488.51</v>
      </c>
      <c r="E156">
        <v>0.5</v>
      </c>
      <c r="F156">
        <v>0</v>
      </c>
      <c r="G156">
        <v>84.9</v>
      </c>
      <c r="H156">
        <v>66.400000000000006</v>
      </c>
      <c r="I156">
        <v>44</v>
      </c>
      <c r="J156">
        <v>0</v>
      </c>
      <c r="K156">
        <v>0</v>
      </c>
      <c r="L156">
        <v>0</v>
      </c>
      <c r="M156">
        <f t="shared" si="11"/>
        <v>18.5</v>
      </c>
      <c r="N156">
        <f t="shared" si="12"/>
        <v>7421.8530000000028</v>
      </c>
      <c r="O156">
        <f t="shared" si="13"/>
        <v>0.90163934426229608</v>
      </c>
      <c r="P156" t="s">
        <v>0</v>
      </c>
    </row>
    <row r="157" spans="1:16" x14ac:dyDescent="0.3">
      <c r="A157">
        <f t="shared" si="14"/>
        <v>16.808419166666667</v>
      </c>
      <c r="B157">
        <v>0</v>
      </c>
      <c r="C157">
        <v>9552419</v>
      </c>
      <c r="D157">
        <v>9548.9660000000003</v>
      </c>
      <c r="E157">
        <v>0.54</v>
      </c>
      <c r="F157">
        <v>0</v>
      </c>
      <c r="G157">
        <v>84.9</v>
      </c>
      <c r="H157">
        <v>66.400000000000006</v>
      </c>
      <c r="I157">
        <v>43</v>
      </c>
      <c r="J157">
        <v>0</v>
      </c>
      <c r="K157">
        <v>0</v>
      </c>
      <c r="L157">
        <v>0</v>
      </c>
      <c r="M157">
        <f t="shared" si="11"/>
        <v>18.5</v>
      </c>
      <c r="N157">
        <f t="shared" si="12"/>
        <v>7482.3089999999993</v>
      </c>
      <c r="O157">
        <f t="shared" si="13"/>
        <v>0.90163934426229608</v>
      </c>
      <c r="P157">
        <v>30</v>
      </c>
    </row>
    <row r="158" spans="1:16" x14ac:dyDescent="0.3">
      <c r="A158">
        <f t="shared" si="14"/>
        <v>16.825214166666665</v>
      </c>
      <c r="B158">
        <v>0</v>
      </c>
      <c r="C158">
        <v>9612881</v>
      </c>
      <c r="D158">
        <v>9609.4279999999999</v>
      </c>
      <c r="E158">
        <v>0.501</v>
      </c>
      <c r="F158">
        <v>0</v>
      </c>
      <c r="G158">
        <v>84.8</v>
      </c>
      <c r="H158">
        <v>66.5</v>
      </c>
      <c r="I158">
        <v>43</v>
      </c>
      <c r="J158">
        <v>0</v>
      </c>
      <c r="K158">
        <v>0</v>
      </c>
      <c r="L158">
        <v>0</v>
      </c>
      <c r="M158">
        <f t="shared" si="11"/>
        <v>18.299999999999997</v>
      </c>
      <c r="N158">
        <f t="shared" si="12"/>
        <v>7542.7709999999934</v>
      </c>
      <c r="O158">
        <f t="shared" si="13"/>
        <v>0.91803278688524592</v>
      </c>
      <c r="P158" t="s">
        <v>0</v>
      </c>
    </row>
    <row r="159" spans="1:16" x14ac:dyDescent="0.3">
      <c r="A159">
        <f t="shared" si="14"/>
        <v>16.842008055555556</v>
      </c>
      <c r="B159">
        <v>0</v>
      </c>
      <c r="C159">
        <v>9673339</v>
      </c>
      <c r="D159">
        <v>9669.8860000000004</v>
      </c>
      <c r="E159">
        <v>0.54100000000000004</v>
      </c>
      <c r="F159">
        <v>0</v>
      </c>
      <c r="G159">
        <v>84.7</v>
      </c>
      <c r="H159">
        <v>66.5</v>
      </c>
      <c r="I159">
        <v>43</v>
      </c>
      <c r="J159">
        <v>0</v>
      </c>
      <c r="K159">
        <v>0</v>
      </c>
      <c r="L159">
        <v>0</v>
      </c>
      <c r="M159">
        <f t="shared" si="11"/>
        <v>18.200000000000003</v>
      </c>
      <c r="N159">
        <f t="shared" si="12"/>
        <v>7603.2290000000021</v>
      </c>
      <c r="O159">
        <f t="shared" si="13"/>
        <v>0.91803278688524592</v>
      </c>
      <c r="P159" t="s">
        <v>0</v>
      </c>
    </row>
    <row r="160" spans="1:16" x14ac:dyDescent="0.3">
      <c r="A160">
        <f t="shared" si="14"/>
        <v>16.858801666666665</v>
      </c>
      <c r="B160">
        <v>0</v>
      </c>
      <c r="C160">
        <v>9733796</v>
      </c>
      <c r="D160">
        <v>9730.3430000000008</v>
      </c>
      <c r="E160">
        <v>0.5</v>
      </c>
      <c r="F160">
        <v>0</v>
      </c>
      <c r="G160">
        <v>84.5</v>
      </c>
      <c r="H160">
        <v>66.5</v>
      </c>
      <c r="I160">
        <v>43</v>
      </c>
      <c r="J160">
        <v>0</v>
      </c>
      <c r="K160">
        <v>0</v>
      </c>
      <c r="L160">
        <v>0</v>
      </c>
      <c r="M160">
        <f t="shared" si="11"/>
        <v>18</v>
      </c>
      <c r="N160">
        <f t="shared" si="12"/>
        <v>7663.6859999999915</v>
      </c>
      <c r="O160">
        <f t="shared" si="13"/>
        <v>0.91803278688524592</v>
      </c>
      <c r="P160" t="s">
        <v>0</v>
      </c>
    </row>
    <row r="161" spans="1:16" x14ac:dyDescent="0.3">
      <c r="A161">
        <f t="shared" si="14"/>
        <v>16.875597222222222</v>
      </c>
      <c r="B161">
        <v>0</v>
      </c>
      <c r="C161">
        <v>9794260</v>
      </c>
      <c r="D161">
        <v>9790.8070000000007</v>
      </c>
      <c r="E161">
        <v>0.54100000000000004</v>
      </c>
      <c r="F161">
        <v>0</v>
      </c>
      <c r="G161">
        <v>84.7</v>
      </c>
      <c r="H161">
        <v>66.5</v>
      </c>
      <c r="I161">
        <v>43</v>
      </c>
      <c r="J161">
        <v>0</v>
      </c>
      <c r="K161">
        <v>0</v>
      </c>
      <c r="L161">
        <v>0</v>
      </c>
      <c r="M161">
        <f t="shared" si="11"/>
        <v>18.200000000000003</v>
      </c>
      <c r="N161">
        <f t="shared" si="12"/>
        <v>7724.1499999999978</v>
      </c>
      <c r="O161">
        <f t="shared" si="13"/>
        <v>0.91803278688524592</v>
      </c>
      <c r="P161" t="s">
        <v>0</v>
      </c>
    </row>
    <row r="162" spans="1:16" x14ac:dyDescent="0.3">
      <c r="A162">
        <f t="shared" si="14"/>
        <v>16.892390833333334</v>
      </c>
      <c r="B162">
        <v>0</v>
      </c>
      <c r="C162">
        <v>9854717</v>
      </c>
      <c r="D162">
        <v>9851.2639999999992</v>
      </c>
      <c r="E162">
        <v>0.5</v>
      </c>
      <c r="F162">
        <v>0</v>
      </c>
      <c r="G162">
        <v>84.4</v>
      </c>
      <c r="H162">
        <v>66.5</v>
      </c>
      <c r="I162">
        <v>43</v>
      </c>
      <c r="J162">
        <v>0</v>
      </c>
      <c r="K162">
        <v>0</v>
      </c>
      <c r="L162">
        <v>0</v>
      </c>
      <c r="M162">
        <f t="shared" si="11"/>
        <v>17.900000000000006</v>
      </c>
      <c r="N162">
        <f t="shared" si="12"/>
        <v>7784.607</v>
      </c>
      <c r="O162">
        <f t="shared" si="13"/>
        <v>0.91803278688524592</v>
      </c>
      <c r="P162" t="s">
        <v>0</v>
      </c>
    </row>
    <row r="163" spans="1:16" x14ac:dyDescent="0.3">
      <c r="A163">
        <f t="shared" si="14"/>
        <v>16.909184722222221</v>
      </c>
      <c r="B163">
        <v>0</v>
      </c>
      <c r="C163">
        <v>9915175</v>
      </c>
      <c r="D163">
        <v>9911.7219999999998</v>
      </c>
      <c r="E163">
        <v>0.54100000000000004</v>
      </c>
      <c r="F163">
        <v>0</v>
      </c>
      <c r="G163">
        <v>84.3</v>
      </c>
      <c r="H163">
        <v>66.5</v>
      </c>
      <c r="I163">
        <v>43</v>
      </c>
      <c r="J163">
        <v>0</v>
      </c>
      <c r="K163">
        <v>0</v>
      </c>
      <c r="L163">
        <v>0</v>
      </c>
      <c r="M163">
        <f t="shared" si="11"/>
        <v>17.799999999999997</v>
      </c>
      <c r="N163">
        <f t="shared" si="12"/>
        <v>7845.0649999999951</v>
      </c>
      <c r="O163">
        <f t="shared" si="13"/>
        <v>0.91803278688524592</v>
      </c>
      <c r="P163" t="s">
        <v>0</v>
      </c>
    </row>
    <row r="164" spans="1:16" x14ac:dyDescent="0.3">
      <c r="A164">
        <f t="shared" si="14"/>
        <v>16.925980277777779</v>
      </c>
      <c r="B164">
        <v>0</v>
      </c>
      <c r="C164">
        <v>9975639</v>
      </c>
      <c r="D164">
        <v>9972.1859999999997</v>
      </c>
      <c r="E164">
        <v>0.5</v>
      </c>
      <c r="F164">
        <v>0</v>
      </c>
      <c r="G164">
        <v>84.3</v>
      </c>
      <c r="H164">
        <v>66.599999999999994</v>
      </c>
      <c r="I164">
        <v>43</v>
      </c>
      <c r="J164">
        <v>0</v>
      </c>
      <c r="K164">
        <v>0</v>
      </c>
      <c r="L164">
        <v>0</v>
      </c>
      <c r="M164">
        <f t="shared" si="11"/>
        <v>17.700000000000003</v>
      </c>
      <c r="N164">
        <f t="shared" si="12"/>
        <v>7905.5290000000014</v>
      </c>
      <c r="O164">
        <f t="shared" si="13"/>
        <v>0.93442622950819576</v>
      </c>
      <c r="P164" t="s">
        <v>0</v>
      </c>
    </row>
    <row r="165" spans="1:16" x14ac:dyDescent="0.3">
      <c r="A165">
        <f t="shared" si="14"/>
        <v>16.942773888888887</v>
      </c>
      <c r="B165">
        <v>0</v>
      </c>
      <c r="C165">
        <v>10036096</v>
      </c>
      <c r="D165">
        <v>10032.643</v>
      </c>
      <c r="E165">
        <v>0.54100000000000004</v>
      </c>
      <c r="F165">
        <v>0</v>
      </c>
      <c r="G165">
        <v>84.2</v>
      </c>
      <c r="H165">
        <v>66.599999999999994</v>
      </c>
      <c r="I165">
        <v>43</v>
      </c>
      <c r="J165">
        <v>0</v>
      </c>
      <c r="K165">
        <v>0</v>
      </c>
      <c r="L165">
        <v>0</v>
      </c>
      <c r="M165">
        <f t="shared" si="11"/>
        <v>17.600000000000009</v>
      </c>
      <c r="N165">
        <f t="shared" si="12"/>
        <v>7965.9859999999908</v>
      </c>
      <c r="O165">
        <f t="shared" si="13"/>
        <v>0.93442622950819576</v>
      </c>
      <c r="P165" t="s">
        <v>0</v>
      </c>
    </row>
    <row r="166" spans="1:16" x14ac:dyDescent="0.3">
      <c r="A166">
        <f t="shared" si="14"/>
        <v>16.959567777777778</v>
      </c>
      <c r="B166">
        <v>0</v>
      </c>
      <c r="C166">
        <v>10096554</v>
      </c>
      <c r="D166">
        <v>10093.101000000001</v>
      </c>
      <c r="E166">
        <v>0.501</v>
      </c>
      <c r="F166">
        <v>0</v>
      </c>
      <c r="G166">
        <v>84.1</v>
      </c>
      <c r="H166">
        <v>66.599999999999994</v>
      </c>
      <c r="I166">
        <v>43</v>
      </c>
      <c r="J166">
        <v>0</v>
      </c>
      <c r="K166">
        <v>0</v>
      </c>
      <c r="L166">
        <v>0</v>
      </c>
      <c r="M166">
        <f t="shared" si="11"/>
        <v>17.5</v>
      </c>
      <c r="N166">
        <f t="shared" si="12"/>
        <v>8026.4439999999995</v>
      </c>
      <c r="O166">
        <f t="shared" si="13"/>
        <v>0.93442622950819576</v>
      </c>
      <c r="P166" t="s">
        <v>0</v>
      </c>
    </row>
    <row r="167" spans="1:16" x14ac:dyDescent="0.3">
      <c r="A167">
        <f t="shared" si="14"/>
        <v>16.976361666666666</v>
      </c>
      <c r="B167">
        <v>0</v>
      </c>
      <c r="C167">
        <v>10157012</v>
      </c>
      <c r="D167">
        <v>10153.558999999999</v>
      </c>
      <c r="E167">
        <v>0.54</v>
      </c>
      <c r="F167">
        <v>0</v>
      </c>
      <c r="G167">
        <v>84.1</v>
      </c>
      <c r="H167">
        <v>66.599999999999994</v>
      </c>
      <c r="I167">
        <v>43</v>
      </c>
      <c r="J167">
        <v>0</v>
      </c>
      <c r="K167">
        <v>0</v>
      </c>
      <c r="L167">
        <v>0</v>
      </c>
      <c r="M167">
        <f t="shared" si="11"/>
        <v>17.5</v>
      </c>
      <c r="N167">
        <f t="shared" si="12"/>
        <v>8086.9019999999946</v>
      </c>
      <c r="O167">
        <f t="shared" si="13"/>
        <v>0.93442622950819576</v>
      </c>
      <c r="P167" t="s">
        <v>0</v>
      </c>
    </row>
    <row r="168" spans="1:16" x14ac:dyDescent="0.3">
      <c r="A168">
        <f t="shared" si="14"/>
        <v>16.993155277777777</v>
      </c>
      <c r="B168">
        <v>0</v>
      </c>
      <c r="C168">
        <v>10217469</v>
      </c>
      <c r="D168">
        <v>10214.016</v>
      </c>
      <c r="E168">
        <v>0.5</v>
      </c>
      <c r="F168">
        <v>0</v>
      </c>
      <c r="G168">
        <v>84.1</v>
      </c>
      <c r="H168">
        <v>66.599999999999994</v>
      </c>
      <c r="I168">
        <v>43</v>
      </c>
      <c r="J168">
        <v>0</v>
      </c>
      <c r="K168">
        <v>0</v>
      </c>
      <c r="L168">
        <v>0</v>
      </c>
      <c r="M168">
        <f t="shared" si="11"/>
        <v>17.5</v>
      </c>
      <c r="N168">
        <f t="shared" si="12"/>
        <v>8147.3589999999976</v>
      </c>
      <c r="O168">
        <f t="shared" si="13"/>
        <v>0.93442622950819576</v>
      </c>
      <c r="P168" t="s">
        <v>0</v>
      </c>
    </row>
    <row r="169" spans="1:16" x14ac:dyDescent="0.3">
      <c r="A169">
        <f t="shared" si="14"/>
        <v>17.009949166666665</v>
      </c>
      <c r="B169">
        <v>0</v>
      </c>
      <c r="C169">
        <v>10277927</v>
      </c>
      <c r="D169">
        <v>10274.474</v>
      </c>
      <c r="E169">
        <v>0.54100000000000004</v>
      </c>
      <c r="F169">
        <v>0</v>
      </c>
      <c r="G169">
        <v>84</v>
      </c>
      <c r="H169">
        <v>66.599999999999994</v>
      </c>
      <c r="I169">
        <v>43</v>
      </c>
      <c r="J169">
        <v>0</v>
      </c>
      <c r="K169">
        <v>0</v>
      </c>
      <c r="L169">
        <v>0</v>
      </c>
      <c r="M169">
        <f t="shared" si="11"/>
        <v>17.400000000000006</v>
      </c>
      <c r="N169">
        <f t="shared" si="12"/>
        <v>8207.8169999999936</v>
      </c>
      <c r="O169">
        <f t="shared" si="13"/>
        <v>0.93442622950819576</v>
      </c>
      <c r="P169" t="s">
        <v>0</v>
      </c>
    </row>
    <row r="170" spans="1:16" x14ac:dyDescent="0.3">
      <c r="A170">
        <f t="shared" si="14"/>
        <v>17.026743611111112</v>
      </c>
      <c r="B170">
        <v>0</v>
      </c>
      <c r="C170">
        <v>10338387</v>
      </c>
      <c r="D170">
        <v>10334.933999999999</v>
      </c>
      <c r="E170">
        <v>0.5</v>
      </c>
      <c r="F170">
        <v>0</v>
      </c>
      <c r="G170">
        <v>84</v>
      </c>
      <c r="H170">
        <v>66.7</v>
      </c>
      <c r="I170">
        <v>43</v>
      </c>
      <c r="J170">
        <v>0</v>
      </c>
      <c r="K170">
        <v>0</v>
      </c>
      <c r="L170">
        <v>0</v>
      </c>
      <c r="M170">
        <f t="shared" si="11"/>
        <v>17.299999999999997</v>
      </c>
      <c r="N170">
        <f t="shared" si="12"/>
        <v>8268.277</v>
      </c>
      <c r="O170">
        <f t="shared" si="13"/>
        <v>0.95081967213114804</v>
      </c>
      <c r="P170" t="s">
        <v>0</v>
      </c>
    </row>
    <row r="171" spans="1:16" x14ac:dyDescent="0.3">
      <c r="A171">
        <f t="shared" si="14"/>
        <v>17.04353722222222</v>
      </c>
      <c r="B171">
        <v>0</v>
      </c>
      <c r="C171">
        <v>10398844</v>
      </c>
      <c r="D171">
        <v>10395.391</v>
      </c>
      <c r="E171">
        <v>0.54100000000000004</v>
      </c>
      <c r="F171">
        <v>0</v>
      </c>
      <c r="G171">
        <v>83.9</v>
      </c>
      <c r="H171">
        <v>66.7</v>
      </c>
      <c r="I171">
        <v>43</v>
      </c>
      <c r="J171">
        <v>0</v>
      </c>
      <c r="K171">
        <v>0</v>
      </c>
      <c r="L171">
        <v>0</v>
      </c>
      <c r="M171">
        <f t="shared" si="11"/>
        <v>17.200000000000003</v>
      </c>
      <c r="N171">
        <f t="shared" si="12"/>
        <v>8328.7339999999895</v>
      </c>
      <c r="O171">
        <f t="shared" si="13"/>
        <v>0.95081967213114804</v>
      </c>
      <c r="P171" t="s">
        <v>0</v>
      </c>
    </row>
    <row r="172" spans="1:16" x14ac:dyDescent="0.3">
      <c r="A172">
        <f t="shared" si="14"/>
        <v>17.060331111111111</v>
      </c>
      <c r="B172">
        <v>0</v>
      </c>
      <c r="C172">
        <v>10459302</v>
      </c>
      <c r="D172">
        <v>10455.849</v>
      </c>
      <c r="E172">
        <v>0.5</v>
      </c>
      <c r="F172">
        <v>0</v>
      </c>
      <c r="G172">
        <v>83.7</v>
      </c>
      <c r="H172">
        <v>66.7</v>
      </c>
      <c r="I172">
        <v>43</v>
      </c>
      <c r="J172">
        <v>0</v>
      </c>
      <c r="K172">
        <v>0</v>
      </c>
      <c r="L172">
        <v>0</v>
      </c>
      <c r="M172">
        <f t="shared" si="11"/>
        <v>17</v>
      </c>
      <c r="N172">
        <f t="shared" si="12"/>
        <v>8389.1919999999991</v>
      </c>
      <c r="O172">
        <f t="shared" si="13"/>
        <v>0.95081967213114804</v>
      </c>
      <c r="P172" t="s">
        <v>0</v>
      </c>
    </row>
    <row r="173" spans="1:16" x14ac:dyDescent="0.3">
      <c r="A173">
        <f t="shared" si="14"/>
        <v>17.077126666666665</v>
      </c>
      <c r="B173">
        <v>0</v>
      </c>
      <c r="C173">
        <v>10519766</v>
      </c>
      <c r="D173">
        <v>10516.313</v>
      </c>
      <c r="E173">
        <v>0.54100000000000004</v>
      </c>
      <c r="F173">
        <v>0</v>
      </c>
      <c r="G173">
        <v>83.6</v>
      </c>
      <c r="H173">
        <v>66.7</v>
      </c>
      <c r="I173">
        <v>43</v>
      </c>
      <c r="J173">
        <v>0</v>
      </c>
      <c r="K173">
        <v>0</v>
      </c>
      <c r="L173">
        <v>0</v>
      </c>
      <c r="M173">
        <f t="shared" si="11"/>
        <v>16.899999999999991</v>
      </c>
      <c r="N173">
        <f t="shared" si="12"/>
        <v>8449.6559999999918</v>
      </c>
      <c r="O173">
        <f t="shared" si="13"/>
        <v>0.95081967213114804</v>
      </c>
      <c r="P173" t="s">
        <v>0</v>
      </c>
    </row>
    <row r="174" spans="1:16" x14ac:dyDescent="0.3">
      <c r="A174">
        <f t="shared" si="14"/>
        <v>17.093920277777777</v>
      </c>
      <c r="B174">
        <v>0</v>
      </c>
      <c r="C174">
        <v>10580223</v>
      </c>
      <c r="D174">
        <v>10576.77</v>
      </c>
      <c r="E174">
        <v>0.5</v>
      </c>
      <c r="F174">
        <v>0</v>
      </c>
      <c r="G174">
        <v>83.7</v>
      </c>
      <c r="H174">
        <v>66.7</v>
      </c>
      <c r="I174">
        <v>43</v>
      </c>
      <c r="J174">
        <v>0</v>
      </c>
      <c r="K174">
        <v>0</v>
      </c>
      <c r="L174">
        <v>0</v>
      </c>
      <c r="M174">
        <f t="shared" si="11"/>
        <v>17</v>
      </c>
      <c r="N174">
        <f t="shared" si="12"/>
        <v>8510.1129999999939</v>
      </c>
      <c r="O174">
        <f t="shared" si="13"/>
        <v>0.95081967213114804</v>
      </c>
      <c r="P174" t="s">
        <v>0</v>
      </c>
    </row>
    <row r="175" spans="1:16" x14ac:dyDescent="0.3">
      <c r="A175">
        <f t="shared" si="14"/>
        <v>17.110714166666668</v>
      </c>
      <c r="B175">
        <v>0</v>
      </c>
      <c r="C175">
        <v>10640681</v>
      </c>
      <c r="D175">
        <v>10637.227999999999</v>
      </c>
      <c r="E175">
        <v>0.54100000000000004</v>
      </c>
      <c r="F175">
        <v>0</v>
      </c>
      <c r="G175">
        <v>83.6</v>
      </c>
      <c r="H175">
        <v>66.7</v>
      </c>
      <c r="I175">
        <v>43</v>
      </c>
      <c r="J175">
        <v>0</v>
      </c>
      <c r="K175">
        <v>0</v>
      </c>
      <c r="L175">
        <v>0</v>
      </c>
      <c r="M175">
        <f t="shared" si="11"/>
        <v>16.899999999999991</v>
      </c>
      <c r="N175">
        <f t="shared" si="12"/>
        <v>8570.5710000000017</v>
      </c>
      <c r="O175">
        <f t="shared" si="13"/>
        <v>0.95081967213114804</v>
      </c>
      <c r="P175" t="s">
        <v>0</v>
      </c>
    </row>
    <row r="176" spans="1:16" x14ac:dyDescent="0.3">
      <c r="A176">
        <f t="shared" si="14"/>
        <v>17.127507777777776</v>
      </c>
      <c r="B176">
        <v>0</v>
      </c>
      <c r="C176">
        <v>10701138</v>
      </c>
      <c r="D176">
        <v>10697.684999999999</v>
      </c>
      <c r="E176">
        <v>0.5</v>
      </c>
      <c r="F176">
        <v>0</v>
      </c>
      <c r="G176">
        <v>83.5</v>
      </c>
      <c r="H176">
        <v>66.7</v>
      </c>
      <c r="I176">
        <v>43</v>
      </c>
      <c r="J176">
        <v>0</v>
      </c>
      <c r="K176">
        <v>0</v>
      </c>
      <c r="L176">
        <v>0</v>
      </c>
      <c r="M176">
        <f t="shared" si="11"/>
        <v>16.799999999999997</v>
      </c>
      <c r="N176">
        <f t="shared" si="12"/>
        <v>8631.0279999999912</v>
      </c>
      <c r="O176">
        <f t="shared" si="13"/>
        <v>0.95081967213114804</v>
      </c>
      <c r="P176" t="s">
        <v>0</v>
      </c>
    </row>
    <row r="177" spans="1:16" x14ac:dyDescent="0.3">
      <c r="A177">
        <f t="shared" si="14"/>
        <v>17.144301666666667</v>
      </c>
      <c r="B177">
        <v>0</v>
      </c>
      <c r="C177">
        <v>10761596</v>
      </c>
      <c r="D177">
        <v>10758.143</v>
      </c>
      <c r="E177">
        <v>0.54100000000000004</v>
      </c>
      <c r="F177">
        <v>0</v>
      </c>
      <c r="G177">
        <v>83.3</v>
      </c>
      <c r="H177">
        <v>66.7</v>
      </c>
      <c r="I177">
        <v>43</v>
      </c>
      <c r="J177">
        <v>0</v>
      </c>
      <c r="K177">
        <v>0</v>
      </c>
      <c r="L177">
        <v>0</v>
      </c>
      <c r="M177">
        <f t="shared" si="11"/>
        <v>16.599999999999994</v>
      </c>
      <c r="N177">
        <f t="shared" si="12"/>
        <v>8691.4860000000008</v>
      </c>
      <c r="O177">
        <f t="shared" si="13"/>
        <v>0.95081967213114804</v>
      </c>
      <c r="P177" t="s">
        <v>0</v>
      </c>
    </row>
    <row r="178" spans="1:16" x14ac:dyDescent="0.3">
      <c r="A178">
        <f t="shared" si="14"/>
        <v>17.161095555555555</v>
      </c>
      <c r="B178">
        <v>0</v>
      </c>
      <c r="C178">
        <v>10822054</v>
      </c>
      <c r="D178">
        <v>10818.601000000001</v>
      </c>
      <c r="E178">
        <v>0.501</v>
      </c>
      <c r="F178">
        <v>0</v>
      </c>
      <c r="G178">
        <v>83.4</v>
      </c>
      <c r="H178">
        <v>66.8</v>
      </c>
      <c r="I178">
        <v>43</v>
      </c>
      <c r="J178">
        <v>0</v>
      </c>
      <c r="K178">
        <v>0</v>
      </c>
      <c r="L178">
        <v>0</v>
      </c>
      <c r="M178">
        <f t="shared" si="11"/>
        <v>16.600000000000009</v>
      </c>
      <c r="N178">
        <f t="shared" si="12"/>
        <v>8751.9439999999959</v>
      </c>
      <c r="O178">
        <f t="shared" si="13"/>
        <v>0.96721311475409788</v>
      </c>
      <c r="P178" t="s">
        <v>0</v>
      </c>
    </row>
    <row r="179" spans="1:16" x14ac:dyDescent="0.3">
      <c r="A179">
        <f t="shared" si="14"/>
        <v>17.177889722222222</v>
      </c>
      <c r="B179">
        <v>0</v>
      </c>
      <c r="C179">
        <v>10882513</v>
      </c>
      <c r="D179">
        <v>10879.06</v>
      </c>
      <c r="E179">
        <v>0.54100000000000004</v>
      </c>
      <c r="F179">
        <v>0</v>
      </c>
      <c r="G179">
        <v>83.3</v>
      </c>
      <c r="H179">
        <v>66.8</v>
      </c>
      <c r="I179">
        <v>43</v>
      </c>
      <c r="J179">
        <v>0</v>
      </c>
      <c r="K179">
        <v>0</v>
      </c>
      <c r="L179">
        <v>0</v>
      </c>
      <c r="M179">
        <f t="shared" si="11"/>
        <v>16.5</v>
      </c>
      <c r="N179">
        <f t="shared" si="12"/>
        <v>8812.4029999999984</v>
      </c>
      <c r="O179">
        <f t="shared" si="13"/>
        <v>0.96721311475409788</v>
      </c>
      <c r="P179" t="s">
        <v>0</v>
      </c>
    </row>
    <row r="180" spans="1:16" x14ac:dyDescent="0.3">
      <c r="A180">
        <f t="shared" si="14"/>
        <v>17.19468361111111</v>
      </c>
      <c r="B180">
        <v>0</v>
      </c>
      <c r="C180">
        <v>10942971</v>
      </c>
      <c r="D180">
        <v>10939.518</v>
      </c>
      <c r="E180">
        <v>0.5</v>
      </c>
      <c r="F180">
        <v>0</v>
      </c>
      <c r="G180">
        <v>83.2</v>
      </c>
      <c r="H180">
        <v>66.8</v>
      </c>
      <c r="I180">
        <v>43</v>
      </c>
      <c r="J180">
        <v>0</v>
      </c>
      <c r="K180">
        <v>0</v>
      </c>
      <c r="L180">
        <v>0</v>
      </c>
      <c r="M180">
        <f t="shared" si="11"/>
        <v>16.400000000000006</v>
      </c>
      <c r="N180">
        <f t="shared" si="12"/>
        <v>8872.8609999999935</v>
      </c>
      <c r="O180">
        <f t="shared" si="13"/>
        <v>0.96721311475409788</v>
      </c>
      <c r="P180" t="s">
        <v>0</v>
      </c>
    </row>
    <row r="181" spans="1:16" x14ac:dyDescent="0.3">
      <c r="A181">
        <f t="shared" si="14"/>
        <v>17.211477500000001</v>
      </c>
      <c r="B181">
        <v>0</v>
      </c>
      <c r="C181">
        <v>11003429</v>
      </c>
      <c r="D181">
        <v>10999.976000000001</v>
      </c>
      <c r="E181">
        <v>0.54100000000000004</v>
      </c>
      <c r="F181">
        <v>0</v>
      </c>
      <c r="G181">
        <v>83.2</v>
      </c>
      <c r="H181">
        <v>66.8</v>
      </c>
      <c r="I181">
        <v>43</v>
      </c>
      <c r="J181">
        <v>0</v>
      </c>
      <c r="K181">
        <v>0</v>
      </c>
      <c r="L181">
        <v>0</v>
      </c>
      <c r="M181">
        <f t="shared" si="11"/>
        <v>16.400000000000006</v>
      </c>
      <c r="N181">
        <f t="shared" si="12"/>
        <v>8933.3190000000013</v>
      </c>
      <c r="O181">
        <f t="shared" si="13"/>
        <v>0.96721311475409788</v>
      </c>
      <c r="P181" t="s">
        <v>0</v>
      </c>
    </row>
    <row r="182" spans="1:16" x14ac:dyDescent="0.3">
      <c r="A182">
        <f t="shared" si="14"/>
        <v>17.228273055555555</v>
      </c>
      <c r="B182">
        <v>0</v>
      </c>
      <c r="C182">
        <v>11063893</v>
      </c>
      <c r="D182">
        <v>11060.44</v>
      </c>
      <c r="E182">
        <v>0.5</v>
      </c>
      <c r="F182">
        <v>0</v>
      </c>
      <c r="G182">
        <v>83.1</v>
      </c>
      <c r="H182">
        <v>66.8</v>
      </c>
      <c r="I182">
        <v>42</v>
      </c>
      <c r="J182">
        <v>0</v>
      </c>
      <c r="K182">
        <v>0</v>
      </c>
      <c r="L182">
        <v>0</v>
      </c>
      <c r="M182">
        <f t="shared" si="11"/>
        <v>16.299999999999997</v>
      </c>
      <c r="N182">
        <f t="shared" si="12"/>
        <v>8993.782999999994</v>
      </c>
      <c r="O182">
        <f t="shared" si="13"/>
        <v>0.96721311475409788</v>
      </c>
      <c r="P182" t="s">
        <v>0</v>
      </c>
    </row>
    <row r="183" spans="1:16" x14ac:dyDescent="0.3">
      <c r="A183">
        <f t="shared" si="14"/>
        <v>17.245066666666666</v>
      </c>
      <c r="B183">
        <v>0</v>
      </c>
      <c r="C183">
        <v>11124350</v>
      </c>
      <c r="D183">
        <v>11120.897000000001</v>
      </c>
      <c r="E183">
        <v>0.54</v>
      </c>
      <c r="F183">
        <v>0</v>
      </c>
      <c r="G183">
        <v>83</v>
      </c>
      <c r="H183">
        <v>66.8</v>
      </c>
      <c r="I183">
        <v>42</v>
      </c>
      <c r="J183">
        <v>0</v>
      </c>
      <c r="K183">
        <v>0</v>
      </c>
      <c r="L183">
        <v>0</v>
      </c>
      <c r="M183">
        <f t="shared" si="11"/>
        <v>16.200000000000003</v>
      </c>
      <c r="N183">
        <f t="shared" si="12"/>
        <v>9054.239999999998</v>
      </c>
      <c r="O183">
        <f t="shared" si="13"/>
        <v>0.96721311475409788</v>
      </c>
      <c r="P183" t="s">
        <v>0</v>
      </c>
    </row>
    <row r="184" spans="1:16" x14ac:dyDescent="0.3">
      <c r="A184">
        <f t="shared" si="14"/>
        <v>17.261860555555554</v>
      </c>
      <c r="B184">
        <v>0</v>
      </c>
      <c r="C184">
        <v>11184808</v>
      </c>
      <c r="D184">
        <v>11181.355</v>
      </c>
      <c r="E184">
        <v>0.5</v>
      </c>
      <c r="F184">
        <v>0</v>
      </c>
      <c r="G184">
        <v>82.8</v>
      </c>
      <c r="H184">
        <v>66.8</v>
      </c>
      <c r="I184">
        <v>42</v>
      </c>
      <c r="J184">
        <v>0</v>
      </c>
      <c r="K184">
        <v>0</v>
      </c>
      <c r="L184">
        <v>0</v>
      </c>
      <c r="M184">
        <f t="shared" si="11"/>
        <v>16</v>
      </c>
      <c r="N184">
        <f t="shared" si="12"/>
        <v>9114.697999999993</v>
      </c>
      <c r="O184">
        <f t="shared" si="13"/>
        <v>0.96721311475409788</v>
      </c>
      <c r="P184" t="s">
        <v>0</v>
      </c>
    </row>
    <row r="185" spans="1:16" x14ac:dyDescent="0.3">
      <c r="A185">
        <f t="shared" si="14"/>
        <v>17.278656944444442</v>
      </c>
      <c r="B185">
        <v>0</v>
      </c>
      <c r="C185">
        <v>11245275</v>
      </c>
      <c r="D185">
        <v>11241.822</v>
      </c>
      <c r="E185">
        <v>0.54100000000000004</v>
      </c>
      <c r="F185">
        <v>0</v>
      </c>
      <c r="G185">
        <v>82.8</v>
      </c>
      <c r="H185">
        <v>66.8</v>
      </c>
      <c r="I185">
        <v>42</v>
      </c>
      <c r="J185">
        <v>0</v>
      </c>
      <c r="K185">
        <v>0</v>
      </c>
      <c r="L185">
        <v>0</v>
      </c>
      <c r="M185">
        <f t="shared" si="11"/>
        <v>16</v>
      </c>
      <c r="N185">
        <f t="shared" si="12"/>
        <v>9175.1649999999918</v>
      </c>
      <c r="O185">
        <f t="shared" si="13"/>
        <v>0.96721311475409788</v>
      </c>
      <c r="P185" t="s">
        <v>0</v>
      </c>
    </row>
    <row r="186" spans="1:16" x14ac:dyDescent="0.3">
      <c r="A186">
        <f t="shared" si="14"/>
        <v>17.295450833333334</v>
      </c>
      <c r="B186">
        <v>0</v>
      </c>
      <c r="C186">
        <v>11305733</v>
      </c>
      <c r="D186">
        <v>11302.28</v>
      </c>
      <c r="E186">
        <v>0.5</v>
      </c>
      <c r="F186">
        <v>0</v>
      </c>
      <c r="G186">
        <v>82.8</v>
      </c>
      <c r="H186">
        <v>67.5</v>
      </c>
      <c r="I186">
        <v>43</v>
      </c>
      <c r="J186">
        <v>0</v>
      </c>
      <c r="K186">
        <v>0</v>
      </c>
      <c r="L186">
        <v>0</v>
      </c>
      <c r="M186">
        <f t="shared" si="11"/>
        <v>15.299999999999997</v>
      </c>
      <c r="N186">
        <f t="shared" si="12"/>
        <v>9235.6229999999996</v>
      </c>
      <c r="O186">
        <f t="shared" si="13"/>
        <v>1.0819672131147542</v>
      </c>
      <c r="P186" t="s">
        <v>0</v>
      </c>
    </row>
    <row r="187" spans="1:16" x14ac:dyDescent="0.3">
      <c r="A187">
        <f t="shared" si="14"/>
        <v>17.312244444444445</v>
      </c>
      <c r="B187">
        <v>0</v>
      </c>
      <c r="C187">
        <v>11366190</v>
      </c>
      <c r="D187">
        <v>11362.736999999999</v>
      </c>
      <c r="E187">
        <v>0.54</v>
      </c>
      <c r="F187">
        <v>0</v>
      </c>
      <c r="G187">
        <v>82.7</v>
      </c>
      <c r="H187">
        <v>71.5</v>
      </c>
      <c r="I187">
        <v>44</v>
      </c>
      <c r="J187">
        <v>0</v>
      </c>
      <c r="K187">
        <v>0</v>
      </c>
      <c r="L187">
        <v>0</v>
      </c>
      <c r="M187">
        <f t="shared" si="11"/>
        <v>11.200000000000003</v>
      </c>
      <c r="N187">
        <f t="shared" si="12"/>
        <v>9296.0800000000017</v>
      </c>
      <c r="O187">
        <f t="shared" si="13"/>
        <v>1.7377049180327868</v>
      </c>
      <c r="P187" t="s">
        <v>0</v>
      </c>
    </row>
    <row r="188" spans="1:16" x14ac:dyDescent="0.3">
      <c r="A188">
        <f t="shared" si="14"/>
        <v>17.329038333333333</v>
      </c>
      <c r="B188">
        <v>0</v>
      </c>
      <c r="C188">
        <v>11426648</v>
      </c>
      <c r="D188">
        <v>11423.195</v>
      </c>
      <c r="E188">
        <v>0.5</v>
      </c>
      <c r="F188">
        <v>0</v>
      </c>
      <c r="G188">
        <v>82.5</v>
      </c>
      <c r="H188">
        <v>71.5</v>
      </c>
      <c r="I188">
        <v>45</v>
      </c>
      <c r="J188">
        <v>0</v>
      </c>
      <c r="K188">
        <v>0</v>
      </c>
      <c r="L188">
        <v>0</v>
      </c>
      <c r="M188">
        <f t="shared" si="11"/>
        <v>11</v>
      </c>
      <c r="N188">
        <f t="shared" si="12"/>
        <v>9356.5379999999968</v>
      </c>
      <c r="O188">
        <f t="shared" si="13"/>
        <v>1.7377049180327868</v>
      </c>
      <c r="P188" t="s">
        <v>0</v>
      </c>
    </row>
    <row r="189" spans="1:16" x14ac:dyDescent="0.3">
      <c r="A189">
        <f t="shared" si="14"/>
        <v>17.345831944444445</v>
      </c>
      <c r="B189">
        <v>0</v>
      </c>
      <c r="C189">
        <v>11487105</v>
      </c>
      <c r="D189">
        <v>11483.652</v>
      </c>
      <c r="E189">
        <v>0.54100000000000004</v>
      </c>
      <c r="F189">
        <v>0</v>
      </c>
      <c r="G189">
        <v>82.5</v>
      </c>
      <c r="H189">
        <v>71.2</v>
      </c>
      <c r="I189">
        <v>45</v>
      </c>
      <c r="J189">
        <v>0</v>
      </c>
      <c r="K189">
        <v>0</v>
      </c>
      <c r="L189">
        <v>0</v>
      </c>
      <c r="M189">
        <f t="shared" si="11"/>
        <v>11.299999999999997</v>
      </c>
      <c r="N189">
        <f t="shared" si="12"/>
        <v>9416.9950000000008</v>
      </c>
      <c r="O189">
        <f t="shared" si="13"/>
        <v>1.6885245901639347</v>
      </c>
      <c r="P189" t="s">
        <v>0</v>
      </c>
    </row>
    <row r="190" spans="1:16" x14ac:dyDescent="0.3">
      <c r="A190">
        <f t="shared" si="14"/>
        <v>17.362777777777776</v>
      </c>
      <c r="B190">
        <v>0</v>
      </c>
      <c r="C190">
        <v>11548110</v>
      </c>
      <c r="D190">
        <v>11544.656999999999</v>
      </c>
      <c r="E190">
        <v>0.5</v>
      </c>
      <c r="F190">
        <v>0</v>
      </c>
      <c r="G190">
        <v>82.5</v>
      </c>
      <c r="H190">
        <v>71.599999999999994</v>
      </c>
      <c r="I190">
        <v>45</v>
      </c>
      <c r="J190">
        <v>0</v>
      </c>
      <c r="K190">
        <v>0</v>
      </c>
      <c r="L190">
        <v>0</v>
      </c>
      <c r="M190">
        <f t="shared" si="11"/>
        <v>10.900000000000006</v>
      </c>
      <c r="N190">
        <f t="shared" si="12"/>
        <v>9477.9999999999909</v>
      </c>
      <c r="O190">
        <f t="shared" si="13"/>
        <v>1.7540983606557365</v>
      </c>
      <c r="P190" t="s">
        <v>0</v>
      </c>
    </row>
    <row r="191" spans="1:16" x14ac:dyDescent="0.3">
      <c r="A191">
        <f t="shared" si="14"/>
        <v>17.379571666666667</v>
      </c>
      <c r="B191">
        <v>0</v>
      </c>
      <c r="C191">
        <v>11608568</v>
      </c>
      <c r="D191">
        <v>11605.115</v>
      </c>
      <c r="E191">
        <v>0.54100000000000004</v>
      </c>
      <c r="F191">
        <v>0</v>
      </c>
      <c r="G191">
        <v>82.5</v>
      </c>
      <c r="H191">
        <v>71.2</v>
      </c>
      <c r="I191">
        <v>45</v>
      </c>
      <c r="J191">
        <v>0</v>
      </c>
      <c r="K191">
        <v>0</v>
      </c>
      <c r="L191">
        <v>0</v>
      </c>
      <c r="M191">
        <f t="shared" si="11"/>
        <v>11.299999999999997</v>
      </c>
      <c r="N191">
        <f t="shared" si="12"/>
        <v>9538.4580000000005</v>
      </c>
      <c r="O191">
        <f t="shared" si="13"/>
        <v>1.6885245901639347</v>
      </c>
      <c r="P191" t="s">
        <v>0</v>
      </c>
    </row>
    <row r="192" spans="1:16" x14ac:dyDescent="0.3">
      <c r="A192">
        <f t="shared" si="14"/>
        <v>17.396365555555555</v>
      </c>
      <c r="B192">
        <v>0</v>
      </c>
      <c r="C192">
        <v>11669026</v>
      </c>
      <c r="D192">
        <v>11665.573</v>
      </c>
      <c r="E192">
        <v>0.501</v>
      </c>
      <c r="F192">
        <v>0</v>
      </c>
      <c r="G192">
        <v>82.5</v>
      </c>
      <c r="H192">
        <v>67.8</v>
      </c>
      <c r="I192">
        <v>43</v>
      </c>
      <c r="J192">
        <v>0</v>
      </c>
      <c r="K192">
        <v>0</v>
      </c>
      <c r="L192">
        <v>0</v>
      </c>
      <c r="M192">
        <f t="shared" si="11"/>
        <v>14.700000000000003</v>
      </c>
      <c r="N192">
        <f t="shared" si="12"/>
        <v>9598.9159999999956</v>
      </c>
      <c r="O192">
        <f t="shared" si="13"/>
        <v>1.131147540983606</v>
      </c>
      <c r="P192" t="s">
        <v>0</v>
      </c>
    </row>
    <row r="193" spans="1:16" x14ac:dyDescent="0.3">
      <c r="A193">
        <f t="shared" si="14"/>
        <v>17.413159166666667</v>
      </c>
      <c r="B193">
        <v>0</v>
      </c>
      <c r="C193">
        <v>11729483</v>
      </c>
      <c r="D193">
        <v>11726.03</v>
      </c>
      <c r="E193">
        <v>0.54</v>
      </c>
      <c r="F193">
        <v>0</v>
      </c>
      <c r="G193">
        <v>82.6</v>
      </c>
      <c r="H193">
        <v>67.900000000000006</v>
      </c>
      <c r="I193">
        <v>44</v>
      </c>
      <c r="J193">
        <v>0</v>
      </c>
      <c r="K193">
        <v>0</v>
      </c>
      <c r="L193">
        <v>0</v>
      </c>
      <c r="M193">
        <f t="shared" si="11"/>
        <v>14.699999999999989</v>
      </c>
      <c r="N193">
        <f t="shared" si="12"/>
        <v>9659.3729999999978</v>
      </c>
      <c r="O193">
        <f t="shared" si="13"/>
        <v>1.1475409836065582</v>
      </c>
      <c r="P193" t="s">
        <v>0</v>
      </c>
    </row>
    <row r="194" spans="1:16" x14ac:dyDescent="0.3">
      <c r="A194">
        <f t="shared" si="14"/>
        <v>17.429955</v>
      </c>
      <c r="B194">
        <v>0</v>
      </c>
      <c r="C194">
        <v>11789948</v>
      </c>
      <c r="D194">
        <v>11786.495000000001</v>
      </c>
      <c r="E194">
        <v>0.5</v>
      </c>
      <c r="F194">
        <v>0</v>
      </c>
      <c r="G194">
        <v>82.7</v>
      </c>
      <c r="H194">
        <v>67.900000000000006</v>
      </c>
      <c r="I194">
        <v>44</v>
      </c>
      <c r="J194">
        <v>0</v>
      </c>
      <c r="K194">
        <v>0</v>
      </c>
      <c r="L194">
        <v>0</v>
      </c>
      <c r="M194">
        <f t="shared" si="11"/>
        <v>14.799999999999997</v>
      </c>
      <c r="N194">
        <f t="shared" si="12"/>
        <v>9719.8379999999979</v>
      </c>
      <c r="O194">
        <f t="shared" si="13"/>
        <v>1.1475409836065582</v>
      </c>
      <c r="P194" t="s">
        <v>0</v>
      </c>
    </row>
    <row r="195" spans="1:16" x14ac:dyDescent="0.3">
      <c r="A195">
        <f t="shared" si="14"/>
        <v>17.446748611111111</v>
      </c>
      <c r="B195">
        <v>0</v>
      </c>
      <c r="C195">
        <v>11850405</v>
      </c>
      <c r="D195">
        <v>11846.951999999999</v>
      </c>
      <c r="E195">
        <v>0.54</v>
      </c>
      <c r="F195">
        <v>0</v>
      </c>
      <c r="G195">
        <v>82.8</v>
      </c>
      <c r="H195">
        <v>67.900000000000006</v>
      </c>
      <c r="I195">
        <v>44</v>
      </c>
      <c r="J195">
        <v>0</v>
      </c>
      <c r="K195">
        <v>0</v>
      </c>
      <c r="L195">
        <v>0</v>
      </c>
      <c r="M195">
        <f t="shared" ref="M195:M225" si="15">G195-H195</f>
        <v>14.899999999999991</v>
      </c>
      <c r="N195">
        <f t="shared" ref="N195:N225" si="16">(A195-$Q$35)*3600</f>
        <v>9780.2950000000001</v>
      </c>
      <c r="O195">
        <f t="shared" ref="O195:O225" si="17">(H195-$R$35)/($S$35-$R$35)</f>
        <v>1.1475409836065582</v>
      </c>
      <c r="P195" t="s">
        <v>0</v>
      </c>
    </row>
    <row r="196" spans="1:16" x14ac:dyDescent="0.3">
      <c r="A196">
        <f t="shared" ref="A196:A225" si="18">$A$2+(D196-$D$2)/3600</f>
        <v>17.463542777777779</v>
      </c>
      <c r="B196">
        <v>0</v>
      </c>
      <c r="C196">
        <v>11910864</v>
      </c>
      <c r="D196">
        <v>11907.411</v>
      </c>
      <c r="E196">
        <v>0.5</v>
      </c>
      <c r="F196">
        <v>0</v>
      </c>
      <c r="G196">
        <v>82.8</v>
      </c>
      <c r="H196">
        <v>67.8</v>
      </c>
      <c r="I196">
        <v>44</v>
      </c>
      <c r="J196">
        <v>0</v>
      </c>
      <c r="K196">
        <v>0</v>
      </c>
      <c r="L196">
        <v>0</v>
      </c>
      <c r="M196">
        <f t="shared" si="15"/>
        <v>15</v>
      </c>
      <c r="N196">
        <f t="shared" si="16"/>
        <v>9840.7540000000008</v>
      </c>
      <c r="O196">
        <f t="shared" si="17"/>
        <v>1.131147540983606</v>
      </c>
      <c r="P196" t="s">
        <v>0</v>
      </c>
    </row>
    <row r="197" spans="1:16" x14ac:dyDescent="0.3">
      <c r="A197">
        <f t="shared" si="18"/>
        <v>17.480336388888887</v>
      </c>
      <c r="B197">
        <v>0</v>
      </c>
      <c r="C197">
        <v>11971321</v>
      </c>
      <c r="D197">
        <v>11967.868</v>
      </c>
      <c r="E197">
        <v>0.54100000000000004</v>
      </c>
      <c r="F197">
        <v>0</v>
      </c>
      <c r="G197">
        <v>83</v>
      </c>
      <c r="H197">
        <v>67.8</v>
      </c>
      <c r="I197">
        <v>44</v>
      </c>
      <c r="J197">
        <v>0</v>
      </c>
      <c r="K197">
        <v>0</v>
      </c>
      <c r="L197">
        <v>0</v>
      </c>
      <c r="M197">
        <f t="shared" si="15"/>
        <v>15.200000000000003</v>
      </c>
      <c r="N197">
        <f t="shared" si="16"/>
        <v>9901.2109999999902</v>
      </c>
      <c r="O197">
        <f t="shared" si="17"/>
        <v>1.131147540983606</v>
      </c>
      <c r="P197" t="s">
        <v>0</v>
      </c>
    </row>
    <row r="198" spans="1:16" x14ac:dyDescent="0.3">
      <c r="A198">
        <f t="shared" si="18"/>
        <v>17.497130277777778</v>
      </c>
      <c r="B198">
        <v>0</v>
      </c>
      <c r="C198">
        <v>12031779</v>
      </c>
      <c r="D198">
        <v>12028.325999999999</v>
      </c>
      <c r="E198">
        <v>0.5</v>
      </c>
      <c r="F198">
        <v>0</v>
      </c>
      <c r="G198">
        <v>83.1</v>
      </c>
      <c r="H198">
        <v>67.8</v>
      </c>
      <c r="I198">
        <v>44</v>
      </c>
      <c r="J198">
        <v>0</v>
      </c>
      <c r="K198">
        <v>0</v>
      </c>
      <c r="L198">
        <v>0</v>
      </c>
      <c r="M198">
        <f t="shared" si="15"/>
        <v>15.299999999999997</v>
      </c>
      <c r="N198">
        <f t="shared" si="16"/>
        <v>9961.6689999999999</v>
      </c>
      <c r="O198">
        <f t="shared" si="17"/>
        <v>1.131147540983606</v>
      </c>
      <c r="P198" t="s">
        <v>0</v>
      </c>
    </row>
    <row r="199" spans="1:16" x14ac:dyDescent="0.3">
      <c r="A199">
        <f t="shared" si="18"/>
        <v>17.51392388888889</v>
      </c>
      <c r="B199">
        <v>0</v>
      </c>
      <c r="C199">
        <v>12092236</v>
      </c>
      <c r="D199">
        <v>12088.782999999999</v>
      </c>
      <c r="E199">
        <v>0.54100000000000004</v>
      </c>
      <c r="F199">
        <v>0</v>
      </c>
      <c r="G199">
        <v>83.1</v>
      </c>
      <c r="H199">
        <v>67.8</v>
      </c>
      <c r="I199">
        <v>44</v>
      </c>
      <c r="J199">
        <v>0</v>
      </c>
      <c r="K199">
        <v>0</v>
      </c>
      <c r="L199">
        <v>0</v>
      </c>
      <c r="M199">
        <f t="shared" si="15"/>
        <v>15.299999999999997</v>
      </c>
      <c r="N199">
        <f t="shared" si="16"/>
        <v>10022.126000000002</v>
      </c>
      <c r="O199">
        <f t="shared" si="17"/>
        <v>1.131147540983606</v>
      </c>
      <c r="P199" t="s">
        <v>0</v>
      </c>
    </row>
    <row r="200" spans="1:16" x14ac:dyDescent="0.3">
      <c r="A200">
        <f t="shared" si="18"/>
        <v>17.530719722222223</v>
      </c>
      <c r="B200">
        <v>0</v>
      </c>
      <c r="C200">
        <v>12152701</v>
      </c>
      <c r="D200">
        <v>12149.248</v>
      </c>
      <c r="E200">
        <v>0.5</v>
      </c>
      <c r="F200">
        <v>0</v>
      </c>
      <c r="G200">
        <v>83.1</v>
      </c>
      <c r="H200">
        <v>67.8</v>
      </c>
      <c r="I200">
        <v>44</v>
      </c>
      <c r="J200">
        <v>0</v>
      </c>
      <c r="K200">
        <v>0</v>
      </c>
      <c r="L200">
        <v>0</v>
      </c>
      <c r="M200">
        <f t="shared" si="15"/>
        <v>15.299999999999997</v>
      </c>
      <c r="N200">
        <f t="shared" si="16"/>
        <v>10082.591</v>
      </c>
      <c r="O200">
        <f t="shared" si="17"/>
        <v>1.131147540983606</v>
      </c>
      <c r="P200" t="s">
        <v>0</v>
      </c>
    </row>
    <row r="201" spans="1:16" x14ac:dyDescent="0.3">
      <c r="A201">
        <f t="shared" si="18"/>
        <v>17.547513333333335</v>
      </c>
      <c r="B201">
        <v>0</v>
      </c>
      <c r="C201">
        <v>12213158</v>
      </c>
      <c r="D201">
        <v>12209.705</v>
      </c>
      <c r="E201">
        <v>0.54</v>
      </c>
      <c r="F201">
        <v>0</v>
      </c>
      <c r="G201">
        <v>83.2</v>
      </c>
      <c r="H201">
        <v>67.900000000000006</v>
      </c>
      <c r="I201">
        <v>44</v>
      </c>
      <c r="J201">
        <v>0</v>
      </c>
      <c r="K201">
        <v>0</v>
      </c>
      <c r="L201">
        <v>0</v>
      </c>
      <c r="M201">
        <f t="shared" si="15"/>
        <v>15.299999999999997</v>
      </c>
      <c r="N201">
        <f t="shared" si="16"/>
        <v>10143.048000000003</v>
      </c>
      <c r="O201">
        <f t="shared" si="17"/>
        <v>1.1475409836065582</v>
      </c>
      <c r="P201" t="s">
        <v>0</v>
      </c>
    </row>
    <row r="202" spans="1:16" x14ac:dyDescent="0.3">
      <c r="A202">
        <f t="shared" si="18"/>
        <v>17.564306944444443</v>
      </c>
      <c r="B202">
        <v>0</v>
      </c>
      <c r="C202">
        <v>12273615</v>
      </c>
      <c r="D202">
        <v>12270.162</v>
      </c>
      <c r="E202">
        <v>0.5</v>
      </c>
      <c r="F202">
        <v>0</v>
      </c>
      <c r="G202">
        <v>83.3</v>
      </c>
      <c r="H202">
        <v>67.900000000000006</v>
      </c>
      <c r="I202">
        <v>44</v>
      </c>
      <c r="J202">
        <v>0</v>
      </c>
      <c r="K202">
        <v>0</v>
      </c>
      <c r="L202">
        <v>0</v>
      </c>
      <c r="M202">
        <f t="shared" si="15"/>
        <v>15.399999999999991</v>
      </c>
      <c r="N202">
        <f t="shared" si="16"/>
        <v>10203.504999999992</v>
      </c>
      <c r="O202">
        <f t="shared" si="17"/>
        <v>1.1475409836065582</v>
      </c>
      <c r="P202" t="s">
        <v>0</v>
      </c>
    </row>
    <row r="203" spans="1:16" x14ac:dyDescent="0.3">
      <c r="A203">
        <f t="shared" si="18"/>
        <v>17.581103055555555</v>
      </c>
      <c r="B203">
        <v>0</v>
      </c>
      <c r="C203">
        <v>12334081</v>
      </c>
      <c r="D203">
        <v>12330.628000000001</v>
      </c>
      <c r="E203">
        <v>0.54100000000000004</v>
      </c>
      <c r="F203">
        <v>0</v>
      </c>
      <c r="G203">
        <v>83.4</v>
      </c>
      <c r="H203">
        <v>67.900000000000006</v>
      </c>
      <c r="I203">
        <v>44</v>
      </c>
      <c r="J203">
        <v>0</v>
      </c>
      <c r="K203">
        <v>0</v>
      </c>
      <c r="L203">
        <v>0</v>
      </c>
      <c r="M203">
        <f t="shared" si="15"/>
        <v>15.5</v>
      </c>
      <c r="N203">
        <f t="shared" si="16"/>
        <v>10263.970999999998</v>
      </c>
      <c r="O203">
        <f t="shared" si="17"/>
        <v>1.1475409836065582</v>
      </c>
      <c r="P203" t="s">
        <v>0</v>
      </c>
    </row>
    <row r="204" spans="1:16" x14ac:dyDescent="0.3">
      <c r="A204">
        <f t="shared" si="18"/>
        <v>17.597896944444443</v>
      </c>
      <c r="B204">
        <v>0</v>
      </c>
      <c r="C204">
        <v>12394539</v>
      </c>
      <c r="D204">
        <v>12391.085999999999</v>
      </c>
      <c r="E204">
        <v>0.5</v>
      </c>
      <c r="F204">
        <v>0</v>
      </c>
      <c r="G204">
        <v>83.4</v>
      </c>
      <c r="H204">
        <v>68</v>
      </c>
      <c r="I204">
        <v>44</v>
      </c>
      <c r="J204">
        <v>0</v>
      </c>
      <c r="K204">
        <v>0</v>
      </c>
      <c r="L204">
        <v>0</v>
      </c>
      <c r="M204">
        <f t="shared" si="15"/>
        <v>15.400000000000006</v>
      </c>
      <c r="N204">
        <f t="shared" si="16"/>
        <v>10324.428999999993</v>
      </c>
      <c r="O204">
        <f t="shared" si="17"/>
        <v>1.1639344262295082</v>
      </c>
      <c r="P204" t="s">
        <v>0</v>
      </c>
    </row>
    <row r="205" spans="1:16" x14ac:dyDescent="0.3">
      <c r="A205">
        <f t="shared" si="18"/>
        <v>17.614690833333334</v>
      </c>
      <c r="B205">
        <v>0</v>
      </c>
      <c r="C205">
        <v>12454997</v>
      </c>
      <c r="D205">
        <v>12451.544</v>
      </c>
      <c r="E205">
        <v>0.54100000000000004</v>
      </c>
      <c r="F205">
        <v>0</v>
      </c>
      <c r="G205">
        <v>83.5</v>
      </c>
      <c r="H205">
        <v>68.599999999999994</v>
      </c>
      <c r="I205">
        <v>44</v>
      </c>
      <c r="J205">
        <v>0</v>
      </c>
      <c r="K205">
        <v>0</v>
      </c>
      <c r="L205">
        <v>0</v>
      </c>
      <c r="M205">
        <f t="shared" si="15"/>
        <v>14.900000000000006</v>
      </c>
      <c r="N205">
        <f t="shared" si="16"/>
        <v>10384.887000000002</v>
      </c>
      <c r="O205">
        <f t="shared" si="17"/>
        <v>1.2622950819672121</v>
      </c>
      <c r="P205" t="s">
        <v>0</v>
      </c>
    </row>
    <row r="206" spans="1:16" x14ac:dyDescent="0.3">
      <c r="A206">
        <f t="shared" si="18"/>
        <v>17.631484999999998</v>
      </c>
      <c r="B206">
        <v>0</v>
      </c>
      <c r="C206">
        <v>12515456</v>
      </c>
      <c r="D206">
        <v>12512.003000000001</v>
      </c>
      <c r="E206">
        <v>0.5</v>
      </c>
      <c r="F206">
        <v>0</v>
      </c>
      <c r="G206">
        <v>83.5</v>
      </c>
      <c r="H206">
        <v>69.099999999999994</v>
      </c>
      <c r="I206">
        <v>44</v>
      </c>
      <c r="J206">
        <v>0</v>
      </c>
      <c r="K206">
        <v>0</v>
      </c>
      <c r="L206">
        <v>0</v>
      </c>
      <c r="M206">
        <f t="shared" si="15"/>
        <v>14.400000000000006</v>
      </c>
      <c r="N206">
        <f t="shared" si="16"/>
        <v>10445.34599999999</v>
      </c>
      <c r="O206">
        <f t="shared" si="17"/>
        <v>1.3442622950819663</v>
      </c>
      <c r="P206" t="s">
        <v>0</v>
      </c>
    </row>
    <row r="207" spans="1:16" x14ac:dyDescent="0.3">
      <c r="A207">
        <f t="shared" si="18"/>
        <v>17.648278888888889</v>
      </c>
      <c r="B207">
        <v>0</v>
      </c>
      <c r="C207">
        <v>12575914</v>
      </c>
      <c r="D207">
        <v>12572.460999999999</v>
      </c>
      <c r="E207">
        <v>0.54100000000000004</v>
      </c>
      <c r="F207">
        <v>0</v>
      </c>
      <c r="G207">
        <v>83.6</v>
      </c>
      <c r="H207">
        <v>71.5</v>
      </c>
      <c r="I207">
        <v>45</v>
      </c>
      <c r="J207">
        <v>0</v>
      </c>
      <c r="K207">
        <v>0</v>
      </c>
      <c r="L207">
        <v>0</v>
      </c>
      <c r="M207">
        <f t="shared" si="15"/>
        <v>12.099999999999994</v>
      </c>
      <c r="N207">
        <f t="shared" si="16"/>
        <v>10505.803999999998</v>
      </c>
      <c r="O207">
        <f t="shared" si="17"/>
        <v>1.7377049180327868</v>
      </c>
      <c r="P207" t="s">
        <v>0</v>
      </c>
    </row>
    <row r="208" spans="1:16" x14ac:dyDescent="0.3">
      <c r="A208">
        <f t="shared" si="18"/>
        <v>17.665223333333333</v>
      </c>
      <c r="B208">
        <v>0</v>
      </c>
      <c r="C208">
        <v>12636914</v>
      </c>
      <c r="D208">
        <v>12633.460999999999</v>
      </c>
      <c r="E208">
        <v>0.5</v>
      </c>
      <c r="F208">
        <v>0</v>
      </c>
      <c r="G208">
        <v>83.7</v>
      </c>
      <c r="H208">
        <v>71.400000000000006</v>
      </c>
      <c r="I208">
        <v>45</v>
      </c>
      <c r="J208">
        <v>0</v>
      </c>
      <c r="K208">
        <v>0</v>
      </c>
      <c r="L208">
        <v>0</v>
      </c>
      <c r="M208">
        <f t="shared" si="15"/>
        <v>12.299999999999997</v>
      </c>
      <c r="N208">
        <f t="shared" si="16"/>
        <v>10566.803999999998</v>
      </c>
      <c r="O208">
        <f t="shared" si="17"/>
        <v>1.7213114754098369</v>
      </c>
      <c r="P208" t="s">
        <v>0</v>
      </c>
    </row>
    <row r="209" spans="1:16" x14ac:dyDescent="0.3">
      <c r="A209">
        <f t="shared" si="18"/>
        <v>17.682016944444445</v>
      </c>
      <c r="B209">
        <v>0</v>
      </c>
      <c r="C209">
        <v>12697371</v>
      </c>
      <c r="D209">
        <v>12693.918</v>
      </c>
      <c r="E209">
        <v>0.54100000000000004</v>
      </c>
      <c r="F209">
        <v>0</v>
      </c>
      <c r="G209">
        <v>83.7</v>
      </c>
      <c r="H209">
        <v>71.5</v>
      </c>
      <c r="I209">
        <v>45</v>
      </c>
      <c r="J209">
        <v>0</v>
      </c>
      <c r="K209">
        <v>0</v>
      </c>
      <c r="L209">
        <v>0</v>
      </c>
      <c r="M209">
        <f t="shared" si="15"/>
        <v>12.200000000000003</v>
      </c>
      <c r="N209">
        <f t="shared" si="16"/>
        <v>10627.261000000002</v>
      </c>
      <c r="O209">
        <f t="shared" si="17"/>
        <v>1.7377049180327868</v>
      </c>
      <c r="P209" t="s">
        <v>0</v>
      </c>
    </row>
    <row r="210" spans="1:16" x14ac:dyDescent="0.3">
      <c r="A210">
        <f t="shared" si="18"/>
        <v>17.698810555555553</v>
      </c>
      <c r="B210">
        <v>0</v>
      </c>
      <c r="C210">
        <v>12757828</v>
      </c>
      <c r="D210">
        <v>12754.375</v>
      </c>
      <c r="E210">
        <v>0.5</v>
      </c>
      <c r="F210">
        <v>0</v>
      </c>
      <c r="G210">
        <v>83.9</v>
      </c>
      <c r="H210">
        <v>71.400000000000006</v>
      </c>
      <c r="I210">
        <v>45</v>
      </c>
      <c r="J210">
        <v>0</v>
      </c>
      <c r="K210">
        <v>0</v>
      </c>
      <c r="L210">
        <v>0</v>
      </c>
      <c r="M210">
        <f t="shared" si="15"/>
        <v>12.5</v>
      </c>
      <c r="N210">
        <f t="shared" si="16"/>
        <v>10687.717999999992</v>
      </c>
      <c r="O210">
        <f t="shared" si="17"/>
        <v>1.7213114754098369</v>
      </c>
      <c r="P210" t="s">
        <v>0</v>
      </c>
    </row>
    <row r="211" spans="1:16" x14ac:dyDescent="0.3">
      <c r="A211">
        <f t="shared" si="18"/>
        <v>17.715604444444445</v>
      </c>
      <c r="B211">
        <v>0</v>
      </c>
      <c r="C211">
        <v>12818286</v>
      </c>
      <c r="D211">
        <v>12814.833000000001</v>
      </c>
      <c r="E211">
        <v>0.54100000000000004</v>
      </c>
      <c r="F211">
        <v>0</v>
      </c>
      <c r="G211">
        <v>83.9</v>
      </c>
      <c r="H211">
        <v>71.400000000000006</v>
      </c>
      <c r="I211">
        <v>45</v>
      </c>
      <c r="J211">
        <v>0</v>
      </c>
      <c r="K211">
        <v>0</v>
      </c>
      <c r="L211">
        <v>0</v>
      </c>
      <c r="M211">
        <f t="shared" si="15"/>
        <v>12.5</v>
      </c>
      <c r="N211">
        <f t="shared" si="16"/>
        <v>10748.175999999999</v>
      </c>
      <c r="O211">
        <f t="shared" si="17"/>
        <v>1.7213114754098369</v>
      </c>
      <c r="P211" t="s">
        <v>0</v>
      </c>
    </row>
    <row r="212" spans="1:16" x14ac:dyDescent="0.3">
      <c r="A212">
        <f t="shared" si="18"/>
        <v>17.732398055555556</v>
      </c>
      <c r="B212">
        <v>0</v>
      </c>
      <c r="C212">
        <v>12878743</v>
      </c>
      <c r="D212">
        <v>12875.29</v>
      </c>
      <c r="E212">
        <v>0.5</v>
      </c>
      <c r="F212">
        <v>0</v>
      </c>
      <c r="G212">
        <v>83.9</v>
      </c>
      <c r="H212">
        <v>71.400000000000006</v>
      </c>
      <c r="I212">
        <v>45</v>
      </c>
      <c r="J212">
        <v>0</v>
      </c>
      <c r="K212">
        <v>0</v>
      </c>
      <c r="L212">
        <v>0</v>
      </c>
      <c r="M212">
        <f t="shared" si="15"/>
        <v>12.5</v>
      </c>
      <c r="N212">
        <f t="shared" si="16"/>
        <v>10808.633000000002</v>
      </c>
      <c r="O212">
        <f t="shared" si="17"/>
        <v>1.7213114754098369</v>
      </c>
      <c r="P212" t="s">
        <v>0</v>
      </c>
    </row>
    <row r="213" spans="1:16" x14ac:dyDescent="0.3">
      <c r="A213">
        <f t="shared" si="18"/>
        <v>17.74919361111111</v>
      </c>
      <c r="B213">
        <v>0</v>
      </c>
      <c r="C213">
        <v>12939207</v>
      </c>
      <c r="D213">
        <v>12935.754000000001</v>
      </c>
      <c r="E213">
        <v>0.54100000000000004</v>
      </c>
      <c r="F213">
        <v>0</v>
      </c>
      <c r="G213">
        <v>84</v>
      </c>
      <c r="H213">
        <v>71.400000000000006</v>
      </c>
      <c r="I213">
        <v>45</v>
      </c>
      <c r="J213">
        <v>0</v>
      </c>
      <c r="K213">
        <v>0</v>
      </c>
      <c r="L213">
        <v>0</v>
      </c>
      <c r="M213">
        <f t="shared" si="15"/>
        <v>12.599999999999994</v>
      </c>
      <c r="N213">
        <f t="shared" si="16"/>
        <v>10869.096999999994</v>
      </c>
      <c r="O213">
        <f t="shared" si="17"/>
        <v>1.7213114754098369</v>
      </c>
      <c r="P213" t="s">
        <v>0</v>
      </c>
    </row>
    <row r="214" spans="1:16" x14ac:dyDescent="0.3">
      <c r="A214">
        <f t="shared" si="18"/>
        <v>17.765987222222222</v>
      </c>
      <c r="B214">
        <v>0</v>
      </c>
      <c r="C214">
        <v>12999664</v>
      </c>
      <c r="D214">
        <v>12996.210999999999</v>
      </c>
      <c r="E214">
        <v>0.5</v>
      </c>
      <c r="F214">
        <v>0</v>
      </c>
      <c r="G214">
        <v>84</v>
      </c>
      <c r="H214">
        <v>71.400000000000006</v>
      </c>
      <c r="I214">
        <v>45</v>
      </c>
      <c r="J214">
        <v>0</v>
      </c>
      <c r="K214">
        <v>0</v>
      </c>
      <c r="L214">
        <v>0</v>
      </c>
      <c r="M214">
        <f t="shared" si="15"/>
        <v>12.599999999999994</v>
      </c>
      <c r="N214">
        <f t="shared" si="16"/>
        <v>10929.553999999998</v>
      </c>
      <c r="O214">
        <f t="shared" si="17"/>
        <v>1.7213114754098369</v>
      </c>
      <c r="P214">
        <v>30</v>
      </c>
    </row>
    <row r="215" spans="1:16" x14ac:dyDescent="0.3">
      <c r="A215">
        <f t="shared" si="18"/>
        <v>17.78278111111111</v>
      </c>
      <c r="B215">
        <v>0</v>
      </c>
      <c r="C215">
        <v>13060122</v>
      </c>
      <c r="D215">
        <v>13056.669</v>
      </c>
      <c r="E215">
        <v>0.54100000000000004</v>
      </c>
      <c r="F215">
        <v>0</v>
      </c>
      <c r="G215">
        <v>84.1</v>
      </c>
      <c r="H215">
        <v>71.400000000000006</v>
      </c>
      <c r="I215">
        <v>45</v>
      </c>
      <c r="J215">
        <v>0</v>
      </c>
      <c r="K215">
        <v>0</v>
      </c>
      <c r="L215">
        <v>0</v>
      </c>
      <c r="M215">
        <f t="shared" si="15"/>
        <v>12.699999999999989</v>
      </c>
      <c r="N215">
        <f t="shared" si="16"/>
        <v>10990.011999999993</v>
      </c>
      <c r="O215">
        <f t="shared" si="17"/>
        <v>1.7213114754098369</v>
      </c>
      <c r="P215" t="s">
        <v>0</v>
      </c>
    </row>
    <row r="216" spans="1:16" x14ac:dyDescent="0.3">
      <c r="A216">
        <f t="shared" si="18"/>
        <v>17.799576388888887</v>
      </c>
      <c r="B216">
        <v>0</v>
      </c>
      <c r="C216">
        <v>13120585</v>
      </c>
      <c r="D216">
        <v>13117.132</v>
      </c>
      <c r="E216">
        <v>0.5</v>
      </c>
      <c r="F216">
        <v>0</v>
      </c>
      <c r="G216">
        <v>84</v>
      </c>
      <c r="H216">
        <v>71.400000000000006</v>
      </c>
      <c r="I216">
        <v>45</v>
      </c>
      <c r="J216">
        <v>0</v>
      </c>
      <c r="K216">
        <v>0</v>
      </c>
      <c r="L216">
        <v>0</v>
      </c>
      <c r="M216">
        <f t="shared" si="15"/>
        <v>12.599999999999994</v>
      </c>
      <c r="N216">
        <f t="shared" si="16"/>
        <v>11050.474999999993</v>
      </c>
      <c r="O216">
        <f t="shared" si="17"/>
        <v>1.7213114754098369</v>
      </c>
      <c r="P216" t="s">
        <v>0</v>
      </c>
    </row>
    <row r="217" spans="1:16" x14ac:dyDescent="0.3">
      <c r="A217">
        <f t="shared" si="18"/>
        <v>17.816369999999999</v>
      </c>
      <c r="B217">
        <v>0</v>
      </c>
      <c r="C217">
        <v>13181042</v>
      </c>
      <c r="D217">
        <v>13177.589</v>
      </c>
      <c r="E217">
        <v>0.54100000000000004</v>
      </c>
      <c r="F217">
        <v>0</v>
      </c>
      <c r="G217">
        <v>84.1</v>
      </c>
      <c r="H217">
        <v>67.599999999999994</v>
      </c>
      <c r="I217">
        <v>44</v>
      </c>
      <c r="J217">
        <v>0</v>
      </c>
      <c r="K217">
        <v>0</v>
      </c>
      <c r="L217">
        <v>0</v>
      </c>
      <c r="M217">
        <f t="shared" si="15"/>
        <v>16.5</v>
      </c>
      <c r="N217">
        <f t="shared" si="16"/>
        <v>11110.931999999995</v>
      </c>
      <c r="O217">
        <f t="shared" si="17"/>
        <v>1.0983606557377039</v>
      </c>
      <c r="P217" t="s">
        <v>0</v>
      </c>
    </row>
    <row r="218" spans="1:16" x14ac:dyDescent="0.3">
      <c r="A218">
        <f t="shared" si="18"/>
        <v>17.83316388888889</v>
      </c>
      <c r="B218">
        <v>0</v>
      </c>
      <c r="C218">
        <v>13241500</v>
      </c>
      <c r="D218">
        <v>13238.047</v>
      </c>
      <c r="E218">
        <v>0.5</v>
      </c>
      <c r="F218">
        <v>0</v>
      </c>
      <c r="G218">
        <v>84.2</v>
      </c>
      <c r="H218">
        <v>67.5</v>
      </c>
      <c r="I218">
        <v>44</v>
      </c>
      <c r="J218">
        <v>0</v>
      </c>
      <c r="K218">
        <v>0</v>
      </c>
      <c r="L218">
        <v>0</v>
      </c>
      <c r="M218">
        <f t="shared" si="15"/>
        <v>16.700000000000003</v>
      </c>
      <c r="N218">
        <f t="shared" si="16"/>
        <v>11171.390000000003</v>
      </c>
      <c r="O218">
        <f t="shared" si="17"/>
        <v>1.0819672131147542</v>
      </c>
      <c r="P218" t="s">
        <v>0</v>
      </c>
    </row>
    <row r="219" spans="1:16" x14ac:dyDescent="0.3">
      <c r="A219">
        <f t="shared" si="18"/>
        <v>17.849959999999999</v>
      </c>
      <c r="B219">
        <v>0</v>
      </c>
      <c r="C219">
        <v>13301966</v>
      </c>
      <c r="D219">
        <v>13298.513000000001</v>
      </c>
      <c r="E219">
        <v>0.54100000000000004</v>
      </c>
      <c r="F219">
        <v>0</v>
      </c>
      <c r="G219">
        <v>84.2</v>
      </c>
      <c r="H219">
        <v>67.400000000000006</v>
      </c>
      <c r="I219">
        <v>43</v>
      </c>
      <c r="J219">
        <v>0</v>
      </c>
      <c r="K219">
        <v>0</v>
      </c>
      <c r="L219">
        <v>0</v>
      </c>
      <c r="M219">
        <f t="shared" si="15"/>
        <v>16.799999999999997</v>
      </c>
      <c r="N219">
        <f t="shared" si="16"/>
        <v>11231.855999999996</v>
      </c>
      <c r="O219">
        <f t="shared" si="17"/>
        <v>1.0655737704918042</v>
      </c>
      <c r="P219" t="s">
        <v>0</v>
      </c>
    </row>
    <row r="220" spans="1:16" x14ac:dyDescent="0.3">
      <c r="A220">
        <f t="shared" si="18"/>
        <v>17.866753611111111</v>
      </c>
      <c r="B220">
        <v>0</v>
      </c>
      <c r="C220">
        <v>13362423</v>
      </c>
      <c r="D220">
        <v>13358.97</v>
      </c>
      <c r="E220">
        <v>0.5</v>
      </c>
      <c r="F220">
        <v>0</v>
      </c>
      <c r="G220">
        <v>84.1</v>
      </c>
      <c r="H220">
        <v>67.3</v>
      </c>
      <c r="I220">
        <v>42</v>
      </c>
      <c r="J220">
        <v>0</v>
      </c>
      <c r="K220">
        <v>0</v>
      </c>
      <c r="L220">
        <v>0</v>
      </c>
      <c r="M220">
        <f t="shared" si="15"/>
        <v>16.799999999999997</v>
      </c>
      <c r="N220">
        <f t="shared" si="16"/>
        <v>11292.312999999998</v>
      </c>
      <c r="O220">
        <f t="shared" si="17"/>
        <v>1.0491803278688521</v>
      </c>
      <c r="P220" t="s">
        <v>0</v>
      </c>
    </row>
    <row r="221" spans="1:16" x14ac:dyDescent="0.3">
      <c r="A221">
        <f t="shared" si="18"/>
        <v>17.883547777777778</v>
      </c>
      <c r="B221">
        <v>0</v>
      </c>
      <c r="C221">
        <v>13422882</v>
      </c>
      <c r="D221">
        <v>13419.429</v>
      </c>
      <c r="E221">
        <v>0.54100000000000004</v>
      </c>
      <c r="F221">
        <v>0</v>
      </c>
      <c r="G221">
        <v>84.2</v>
      </c>
      <c r="H221">
        <v>67.599999999999994</v>
      </c>
      <c r="I221">
        <v>41</v>
      </c>
      <c r="J221">
        <v>0</v>
      </c>
      <c r="K221">
        <v>0</v>
      </c>
      <c r="L221">
        <v>0</v>
      </c>
      <c r="M221">
        <f t="shared" si="15"/>
        <v>16.600000000000009</v>
      </c>
      <c r="N221">
        <f t="shared" si="16"/>
        <v>11352.772000000001</v>
      </c>
      <c r="O221">
        <f t="shared" si="17"/>
        <v>1.0983606557377039</v>
      </c>
      <c r="P221" t="s">
        <v>0</v>
      </c>
    </row>
    <row r="222" spans="1:16" x14ac:dyDescent="0.3">
      <c r="A222">
        <f t="shared" si="18"/>
        <v>17.900344444444443</v>
      </c>
      <c r="B222">
        <v>0</v>
      </c>
      <c r="C222">
        <v>13483350</v>
      </c>
      <c r="D222">
        <v>13479.897000000001</v>
      </c>
      <c r="E222">
        <v>0.5</v>
      </c>
      <c r="F222">
        <v>0</v>
      </c>
      <c r="G222">
        <v>84.1</v>
      </c>
      <c r="H222">
        <v>67.599999999999994</v>
      </c>
      <c r="I222">
        <v>42</v>
      </c>
      <c r="J222">
        <v>0</v>
      </c>
      <c r="K222">
        <v>0</v>
      </c>
      <c r="L222">
        <v>0</v>
      </c>
      <c r="M222">
        <f t="shared" si="15"/>
        <v>16.5</v>
      </c>
      <c r="N222">
        <f t="shared" si="16"/>
        <v>11413.239999999993</v>
      </c>
      <c r="O222">
        <f t="shared" si="17"/>
        <v>1.0983606557377039</v>
      </c>
      <c r="P222" t="s">
        <v>0</v>
      </c>
    </row>
    <row r="223" spans="1:16" x14ac:dyDescent="0.3">
      <c r="A223">
        <f t="shared" si="18"/>
        <v>17.917138333333334</v>
      </c>
      <c r="B223">
        <v>0</v>
      </c>
      <c r="C223">
        <v>13543808</v>
      </c>
      <c r="D223">
        <v>13540.355</v>
      </c>
      <c r="E223">
        <v>0.54100000000000004</v>
      </c>
      <c r="F223">
        <v>0</v>
      </c>
      <c r="G223">
        <v>84</v>
      </c>
      <c r="H223">
        <v>67.099999999999994</v>
      </c>
      <c r="I223">
        <v>43</v>
      </c>
      <c r="J223">
        <v>0</v>
      </c>
      <c r="K223">
        <v>0</v>
      </c>
      <c r="L223">
        <v>0</v>
      </c>
      <c r="M223">
        <f t="shared" si="15"/>
        <v>16.900000000000006</v>
      </c>
      <c r="N223">
        <f t="shared" si="16"/>
        <v>11473.698</v>
      </c>
      <c r="O223">
        <f t="shared" si="17"/>
        <v>1.0163934426229499</v>
      </c>
      <c r="P223" t="s">
        <v>0</v>
      </c>
    </row>
    <row r="224" spans="1:16" x14ac:dyDescent="0.3">
      <c r="A224">
        <f t="shared" si="18"/>
        <v>17.933932222222221</v>
      </c>
      <c r="B224">
        <v>0</v>
      </c>
      <c r="C224">
        <v>13604266</v>
      </c>
      <c r="D224">
        <v>13600.813</v>
      </c>
      <c r="E224">
        <v>0.5</v>
      </c>
      <c r="F224">
        <v>0</v>
      </c>
      <c r="G224">
        <v>84.1</v>
      </c>
      <c r="H224">
        <v>67.2</v>
      </c>
      <c r="I224">
        <v>42</v>
      </c>
      <c r="J224">
        <v>0</v>
      </c>
      <c r="K224">
        <v>0</v>
      </c>
      <c r="L224">
        <v>0</v>
      </c>
      <c r="M224">
        <f t="shared" si="15"/>
        <v>16.899999999999991</v>
      </c>
      <c r="N224">
        <f t="shared" si="16"/>
        <v>11534.155999999995</v>
      </c>
      <c r="O224">
        <f t="shared" si="17"/>
        <v>1.0327868852459021</v>
      </c>
      <c r="P224" t="s">
        <v>0</v>
      </c>
    </row>
    <row r="225" spans="1:16" x14ac:dyDescent="0.3">
      <c r="A225">
        <f t="shared" si="18"/>
        <v>17.950726666666664</v>
      </c>
      <c r="B225">
        <v>0</v>
      </c>
      <c r="C225">
        <v>13664726</v>
      </c>
      <c r="D225">
        <v>13661.272999999999</v>
      </c>
      <c r="E225">
        <v>0.54100000000000004</v>
      </c>
      <c r="F225">
        <v>0</v>
      </c>
      <c r="G225">
        <v>84</v>
      </c>
      <c r="H225">
        <v>67.2</v>
      </c>
      <c r="I225">
        <v>43</v>
      </c>
      <c r="J225">
        <v>0</v>
      </c>
      <c r="K225">
        <v>0</v>
      </c>
      <c r="L225">
        <v>0</v>
      </c>
      <c r="M225">
        <f t="shared" si="15"/>
        <v>16.799999999999997</v>
      </c>
      <c r="N225">
        <f t="shared" si="16"/>
        <v>11594.615999999991</v>
      </c>
      <c r="O225">
        <f t="shared" si="17"/>
        <v>1.0327868852459021</v>
      </c>
      <c r="P22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O9" sqref="O9"/>
    </sheetView>
  </sheetViews>
  <sheetFormatPr defaultRowHeight="14.4" x14ac:dyDescent="0.3"/>
  <cols>
    <col min="1" max="5" width="8.88671875" style="3"/>
  </cols>
  <sheetData>
    <row r="1" spans="1:18" x14ac:dyDescent="0.3">
      <c r="A1" s="3" t="s">
        <v>19</v>
      </c>
      <c r="B1" s="3" t="s">
        <v>28</v>
      </c>
      <c r="C1" s="3" t="s">
        <v>13</v>
      </c>
      <c r="D1" s="3" t="s">
        <v>20</v>
      </c>
      <c r="E1" s="3" t="s">
        <v>15</v>
      </c>
      <c r="F1" s="3" t="s">
        <v>26</v>
      </c>
      <c r="G1" s="3" t="s">
        <v>31</v>
      </c>
      <c r="H1" s="3" t="s">
        <v>32</v>
      </c>
      <c r="I1" s="3" t="s">
        <v>37</v>
      </c>
      <c r="J1" s="3" t="s">
        <v>29</v>
      </c>
      <c r="K1" s="3" t="s">
        <v>30</v>
      </c>
      <c r="L1" s="3" t="s">
        <v>38</v>
      </c>
      <c r="M1" s="3" t="s">
        <v>39</v>
      </c>
      <c r="N1" s="3"/>
      <c r="O1" s="3"/>
      <c r="P1" s="3" t="s">
        <v>33</v>
      </c>
      <c r="Q1">
        <v>40</v>
      </c>
      <c r="R1">
        <f>12/60+19/3600+14</f>
        <v>14.205277777777777</v>
      </c>
    </row>
    <row r="2" spans="1:18" x14ac:dyDescent="0.3">
      <c r="A2" s="3">
        <v>0</v>
      </c>
      <c r="B2" s="3">
        <v>0</v>
      </c>
      <c r="C2" s="3">
        <v>22</v>
      </c>
      <c r="D2" s="3">
        <v>83.3</v>
      </c>
      <c r="E2" s="3">
        <v>43.8</v>
      </c>
      <c r="F2">
        <f>D2-E2</f>
        <v>39.5</v>
      </c>
      <c r="G2">
        <f>$F$2-$Q$2*(1-EXP(-B2/$Q$1))</f>
        <v>39.5</v>
      </c>
      <c r="H2">
        <f>F2-G2</f>
        <v>0</v>
      </c>
      <c r="I2">
        <f>7+$H$2-$Q$4*(1-EXP(-B2/$Q$3))</f>
        <v>7</v>
      </c>
      <c r="K2">
        <f>G2</f>
        <v>39.5</v>
      </c>
      <c r="M2">
        <f>K2</f>
        <v>39.5</v>
      </c>
      <c r="P2" t="s">
        <v>34</v>
      </c>
      <c r="Q2">
        <v>25</v>
      </c>
    </row>
    <row r="3" spans="1:18" x14ac:dyDescent="0.3">
      <c r="A3" s="3">
        <v>0.25</v>
      </c>
      <c r="B3" s="3">
        <f>A3*60</f>
        <v>15</v>
      </c>
      <c r="C3" s="3">
        <v>22</v>
      </c>
      <c r="D3" s="3">
        <v>83.3</v>
      </c>
      <c r="E3" s="3">
        <v>53.6</v>
      </c>
      <c r="F3">
        <f t="shared" ref="F3:F30" si="0">D3-E3</f>
        <v>29.699999999999996</v>
      </c>
      <c r="G3">
        <f t="shared" ref="G3:G30" si="1">$F$2-$Q$2*(1-EXP(-B3/$Q$1))</f>
        <v>31.682231969774307</v>
      </c>
      <c r="H3">
        <f t="shared" ref="H3:H30" si="2">F3-G3</f>
        <v>-1.9822319697743112</v>
      </c>
      <c r="I3">
        <f t="shared" ref="I3:I30" si="3">7+$H$2-$Q$4*(1-EXP(-B3/$Q$3))</f>
        <v>6.6296486804249888</v>
      </c>
      <c r="J3">
        <f>(F3-K2)/$Q$1</f>
        <v>-0.24500000000000011</v>
      </c>
      <c r="K3">
        <f>K2+(B3-B2)*J3</f>
        <v>35.824999999999996</v>
      </c>
      <c r="L3">
        <f>(K3-M2)/$Q$3</f>
        <v>-6.1250000000000072E-3</v>
      </c>
      <c r="M3">
        <f>M2+(B3-B2)*L3</f>
        <v>39.408124999999998</v>
      </c>
      <c r="P3" t="s">
        <v>35</v>
      </c>
      <c r="Q3">
        <v>600</v>
      </c>
    </row>
    <row r="4" spans="1:18" x14ac:dyDescent="0.3">
      <c r="A4" s="3">
        <v>0.5</v>
      </c>
      <c r="B4" s="3">
        <f t="shared" ref="B4:B30" si="4">A4*60</f>
        <v>30</v>
      </c>
      <c r="C4" s="3">
        <v>22</v>
      </c>
      <c r="D4" s="3">
        <v>83.3</v>
      </c>
      <c r="E4" s="3">
        <v>56.1</v>
      </c>
      <c r="F4">
        <f t="shared" si="0"/>
        <v>27.199999999999996</v>
      </c>
      <c r="G4">
        <f t="shared" si="1"/>
        <v>26.309163818525366</v>
      </c>
      <c r="H4">
        <f t="shared" si="2"/>
        <v>0.89083618147462929</v>
      </c>
      <c r="I4">
        <f t="shared" si="3"/>
        <v>6.26844136751071</v>
      </c>
      <c r="J4">
        <f t="shared" ref="J4:J30" si="5">(F4-K3)/$Q$1</f>
        <v>-0.21562500000000001</v>
      </c>
      <c r="K4">
        <f t="shared" ref="K4:K30" si="6">K3+(B4-B3)*J4</f>
        <v>32.590624999999996</v>
      </c>
      <c r="L4">
        <f t="shared" ref="L4:L30" si="7">(K4-M3)/$Q$3</f>
        <v>-1.1362500000000005E-2</v>
      </c>
      <c r="M4">
        <f t="shared" ref="M4:M30" si="8">M3+(B4-B3)*L4</f>
        <v>39.2376875</v>
      </c>
      <c r="P4" t="s">
        <v>36</v>
      </c>
      <c r="Q4">
        <v>15</v>
      </c>
    </row>
    <row r="5" spans="1:18" x14ac:dyDescent="0.3">
      <c r="A5" s="3">
        <v>1</v>
      </c>
      <c r="B5" s="3">
        <f t="shared" si="4"/>
        <v>60</v>
      </c>
      <c r="C5" s="3">
        <v>22</v>
      </c>
      <c r="D5" s="3">
        <v>85.1</v>
      </c>
      <c r="E5" s="3">
        <v>60.2</v>
      </c>
      <c r="F5">
        <f t="shared" si="0"/>
        <v>24.899999999999991</v>
      </c>
      <c r="G5">
        <f t="shared" si="1"/>
        <v>20.078254003710743</v>
      </c>
      <c r="H5">
        <f t="shared" si="2"/>
        <v>4.8217459962892484</v>
      </c>
      <c r="I5">
        <f t="shared" si="3"/>
        <v>5.572561270539393</v>
      </c>
      <c r="J5">
        <f t="shared" si="5"/>
        <v>-0.19226562500000011</v>
      </c>
      <c r="K5">
        <f t="shared" si="6"/>
        <v>26.822656249999994</v>
      </c>
      <c r="L5">
        <f t="shared" si="7"/>
        <v>-2.0691718750000008E-2</v>
      </c>
      <c r="M5">
        <f t="shared" si="8"/>
        <v>38.616935937500003</v>
      </c>
    </row>
    <row r="6" spans="1:18" x14ac:dyDescent="0.3">
      <c r="A6" s="3">
        <v>1.5</v>
      </c>
      <c r="B6" s="3">
        <f t="shared" si="4"/>
        <v>90</v>
      </c>
      <c r="C6" s="3">
        <v>22</v>
      </c>
      <c r="D6" s="3">
        <v>85.1</v>
      </c>
      <c r="E6" s="3">
        <v>61.8</v>
      </c>
      <c r="F6">
        <f t="shared" si="0"/>
        <v>23.299999999999997</v>
      </c>
      <c r="G6">
        <f t="shared" si="1"/>
        <v>17.134980614046608</v>
      </c>
      <c r="H6">
        <f t="shared" si="2"/>
        <v>6.1650193859533893</v>
      </c>
      <c r="I6">
        <f t="shared" si="3"/>
        <v>4.9106196463758671</v>
      </c>
      <c r="J6">
        <f t="shared" si="5"/>
        <v>-8.8066406249999923E-2</v>
      </c>
      <c r="K6">
        <f t="shared" si="6"/>
        <v>24.180664062499996</v>
      </c>
      <c r="L6">
        <f t="shared" si="7"/>
        <v>-2.4060453125000009E-2</v>
      </c>
      <c r="M6">
        <f t="shared" si="8"/>
        <v>37.895122343750003</v>
      </c>
    </row>
    <row r="7" spans="1:18" x14ac:dyDescent="0.3">
      <c r="A7" s="3">
        <v>1.75</v>
      </c>
      <c r="B7" s="3">
        <f t="shared" si="4"/>
        <v>105</v>
      </c>
      <c r="C7" s="3">
        <v>22</v>
      </c>
      <c r="D7" s="3">
        <v>85.1</v>
      </c>
      <c r="E7" s="3">
        <v>62.4</v>
      </c>
      <c r="F7">
        <f t="shared" si="0"/>
        <v>22.699999999999996</v>
      </c>
      <c r="G7">
        <f t="shared" si="1"/>
        <v>16.310993925856287</v>
      </c>
      <c r="H7">
        <f t="shared" si="2"/>
        <v>6.3890060741437082</v>
      </c>
      <c r="I7">
        <f t="shared" si="3"/>
        <v>4.5918553115381107</v>
      </c>
      <c r="J7">
        <f t="shared" si="5"/>
        <v>-3.7016601562500015E-2</v>
      </c>
      <c r="K7">
        <f t="shared" si="6"/>
        <v>23.625415039062496</v>
      </c>
      <c r="L7">
        <f t="shared" si="7"/>
        <v>-2.3782845507812511E-2</v>
      </c>
      <c r="M7">
        <f t="shared" si="8"/>
        <v>37.538379661132815</v>
      </c>
    </row>
    <row r="8" spans="1:18" x14ac:dyDescent="0.3">
      <c r="A8" s="3">
        <v>2</v>
      </c>
      <c r="B8" s="3">
        <f t="shared" si="4"/>
        <v>120</v>
      </c>
      <c r="C8" s="3">
        <v>22</v>
      </c>
      <c r="D8" s="3">
        <v>84.9</v>
      </c>
      <c r="E8" s="3">
        <v>62.4</v>
      </c>
      <c r="F8">
        <f t="shared" si="0"/>
        <v>22.500000000000007</v>
      </c>
      <c r="G8">
        <f t="shared" si="1"/>
        <v>15.7446767091966</v>
      </c>
      <c r="H8">
        <f t="shared" si="2"/>
        <v>6.7553232908034069</v>
      </c>
      <c r="I8">
        <f t="shared" si="3"/>
        <v>4.2809612961697274</v>
      </c>
      <c r="J8">
        <f t="shared" si="5"/>
        <v>-2.8135375976562217E-2</v>
      </c>
      <c r="K8">
        <f t="shared" si="6"/>
        <v>23.203384399414063</v>
      </c>
      <c r="L8">
        <f t="shared" si="7"/>
        <v>-2.3891658769531254E-2</v>
      </c>
      <c r="M8">
        <f t="shared" si="8"/>
        <v>37.180004779589844</v>
      </c>
    </row>
    <row r="9" spans="1:18" x14ac:dyDescent="0.3">
      <c r="A9" s="3">
        <v>2.25</v>
      </c>
      <c r="B9" s="3">
        <f t="shared" si="4"/>
        <v>135</v>
      </c>
      <c r="C9" s="3">
        <v>22</v>
      </c>
      <c r="D9" s="3">
        <v>84.9</v>
      </c>
      <c r="E9" s="3">
        <v>64.5</v>
      </c>
      <c r="F9">
        <f t="shared" si="0"/>
        <v>20.400000000000006</v>
      </c>
      <c r="G9">
        <f t="shared" si="1"/>
        <v>15.355452957791648</v>
      </c>
      <c r="H9">
        <f t="shared" si="2"/>
        <v>5.0445470422083574</v>
      </c>
      <c r="I9">
        <f t="shared" si="3"/>
        <v>3.9777432813906559</v>
      </c>
      <c r="J9">
        <f t="shared" si="5"/>
        <v>-7.0084609985351418E-2</v>
      </c>
      <c r="K9">
        <f t="shared" si="6"/>
        <v>22.152115249633791</v>
      </c>
      <c r="L9">
        <f t="shared" si="7"/>
        <v>-2.5046482549926755E-2</v>
      </c>
      <c r="M9">
        <f t="shared" si="8"/>
        <v>36.80430754134094</v>
      </c>
    </row>
    <row r="10" spans="1:18" x14ac:dyDescent="0.3">
      <c r="A10" s="3">
        <v>2.5</v>
      </c>
      <c r="B10" s="3">
        <f t="shared" si="4"/>
        <v>150</v>
      </c>
      <c r="C10" s="3">
        <v>22</v>
      </c>
      <c r="D10" s="3">
        <v>83.6</v>
      </c>
      <c r="E10" s="3">
        <v>65.099999999999994</v>
      </c>
      <c r="F10">
        <f t="shared" si="0"/>
        <v>18.5</v>
      </c>
      <c r="G10">
        <f t="shared" si="1"/>
        <v>15.087943646400227</v>
      </c>
      <c r="H10">
        <f t="shared" si="2"/>
        <v>3.4120563535997732</v>
      </c>
      <c r="I10">
        <f t="shared" si="3"/>
        <v>3.6820117460710731</v>
      </c>
      <c r="J10">
        <f t="shared" si="5"/>
        <v>-9.1302881240844777E-2</v>
      </c>
      <c r="K10">
        <f t="shared" si="6"/>
        <v>20.782572031021118</v>
      </c>
      <c r="L10">
        <f t="shared" si="7"/>
        <v>-2.6702892517199702E-2</v>
      </c>
      <c r="M10">
        <f t="shared" si="8"/>
        <v>36.403764153582941</v>
      </c>
    </row>
    <row r="11" spans="1:18" x14ac:dyDescent="0.3">
      <c r="A11" s="3">
        <v>2.75</v>
      </c>
      <c r="B11" s="3">
        <f t="shared" si="4"/>
        <v>165</v>
      </c>
      <c r="C11" s="3">
        <v>22</v>
      </c>
      <c r="D11" s="3">
        <v>83.6</v>
      </c>
      <c r="E11" s="3">
        <v>66.3</v>
      </c>
      <c r="F11">
        <f t="shared" si="0"/>
        <v>17.299999999999997</v>
      </c>
      <c r="G11">
        <f t="shared" si="1"/>
        <v>14.904087364704147</v>
      </c>
      <c r="H11">
        <f t="shared" si="2"/>
        <v>2.3959126352958506</v>
      </c>
      <c r="I11">
        <f t="shared" si="3"/>
        <v>3.3935818483745273</v>
      </c>
      <c r="J11">
        <f t="shared" si="5"/>
        <v>-8.7064300775528028E-2</v>
      </c>
      <c r="K11">
        <f t="shared" si="6"/>
        <v>19.476607519388196</v>
      </c>
      <c r="L11">
        <f t="shared" si="7"/>
        <v>-2.8211927723657909E-2</v>
      </c>
      <c r="M11">
        <f t="shared" si="8"/>
        <v>35.980585237728071</v>
      </c>
    </row>
    <row r="12" spans="1:18" x14ac:dyDescent="0.3">
      <c r="A12" s="3">
        <v>3</v>
      </c>
      <c r="B12" s="3">
        <f t="shared" si="4"/>
        <v>180</v>
      </c>
      <c r="C12" s="3">
        <v>22</v>
      </c>
      <c r="D12" s="3">
        <v>83.6</v>
      </c>
      <c r="E12" s="3">
        <v>66.5</v>
      </c>
      <c r="F12">
        <f t="shared" si="0"/>
        <v>17.099999999999994</v>
      </c>
      <c r="G12">
        <f t="shared" si="1"/>
        <v>14.777724913456055</v>
      </c>
      <c r="H12">
        <f t="shared" si="2"/>
        <v>2.3222750865439394</v>
      </c>
      <c r="I12">
        <f t="shared" si="3"/>
        <v>3.1122733102257683</v>
      </c>
      <c r="J12">
        <f t="shared" si="5"/>
        <v>-5.9415187984705041E-2</v>
      </c>
      <c r="K12">
        <f t="shared" si="6"/>
        <v>18.585379699617619</v>
      </c>
      <c r="L12">
        <f t="shared" si="7"/>
        <v>-2.899200923018409E-2</v>
      </c>
      <c r="M12">
        <f t="shared" si="8"/>
        <v>35.54570509927531</v>
      </c>
    </row>
    <row r="13" spans="1:18" x14ac:dyDescent="0.3">
      <c r="A13" s="3">
        <v>3.25</v>
      </c>
      <c r="B13" s="3">
        <f t="shared" si="4"/>
        <v>195</v>
      </c>
      <c r="C13" s="3">
        <v>22</v>
      </c>
      <c r="D13" s="3">
        <v>83.6</v>
      </c>
      <c r="E13" s="3">
        <v>66.7</v>
      </c>
      <c r="F13">
        <f t="shared" si="0"/>
        <v>16.899999999999991</v>
      </c>
      <c r="G13">
        <f t="shared" si="1"/>
        <v>14.6908773554715</v>
      </c>
      <c r="H13">
        <f t="shared" si="2"/>
        <v>2.2091226445284917</v>
      </c>
      <c r="I13">
        <f t="shared" si="3"/>
        <v>2.837910304631083</v>
      </c>
      <c r="J13">
        <f t="shared" si="5"/>
        <v>-4.2134492490440677E-2</v>
      </c>
      <c r="K13">
        <f t="shared" si="6"/>
        <v>17.953362312261007</v>
      </c>
      <c r="L13">
        <f t="shared" si="7"/>
        <v>-2.9320571311690503E-2</v>
      </c>
      <c r="M13">
        <f t="shared" si="8"/>
        <v>35.105896529599953</v>
      </c>
    </row>
    <row r="14" spans="1:18" x14ac:dyDescent="0.3">
      <c r="A14" s="3">
        <v>3.5</v>
      </c>
      <c r="B14" s="3">
        <f t="shared" si="4"/>
        <v>210</v>
      </c>
      <c r="C14" s="3">
        <v>22</v>
      </c>
      <c r="D14" s="3">
        <v>83.6</v>
      </c>
      <c r="E14" s="3">
        <v>67.2</v>
      </c>
      <c r="F14">
        <f t="shared" si="0"/>
        <v>16.399999999999991</v>
      </c>
      <c r="G14">
        <f t="shared" si="1"/>
        <v>14.631187959979535</v>
      </c>
      <c r="H14">
        <f t="shared" si="2"/>
        <v>1.7688120400204568</v>
      </c>
      <c r="I14">
        <f t="shared" si="3"/>
        <v>2.5703213457807017</v>
      </c>
      <c r="J14">
        <f t="shared" si="5"/>
        <v>-3.8834057806525379E-2</v>
      </c>
      <c r="K14">
        <f t="shared" si="6"/>
        <v>17.370851445163126</v>
      </c>
      <c r="L14">
        <f t="shared" si="7"/>
        <v>-2.9558408474061378E-2</v>
      </c>
      <c r="M14">
        <f t="shared" si="8"/>
        <v>34.662520402489029</v>
      </c>
    </row>
    <row r="15" spans="1:18" x14ac:dyDescent="0.3">
      <c r="A15" s="3">
        <v>3.75</v>
      </c>
      <c r="B15" s="3">
        <f t="shared" si="4"/>
        <v>225</v>
      </c>
      <c r="C15" s="3">
        <v>22</v>
      </c>
      <c r="D15" s="3">
        <v>83.6</v>
      </c>
      <c r="E15" s="3">
        <v>67.8</v>
      </c>
      <c r="F15">
        <f t="shared" si="0"/>
        <v>15.799999999999997</v>
      </c>
      <c r="G15">
        <f t="shared" si="1"/>
        <v>14.590164078400392</v>
      </c>
      <c r="H15">
        <f t="shared" si="2"/>
        <v>1.2098359215996055</v>
      </c>
      <c r="I15">
        <f t="shared" si="3"/>
        <v>2.3093391818645834</v>
      </c>
      <c r="J15">
        <f t="shared" si="5"/>
        <v>-3.9271286129078223E-2</v>
      </c>
      <c r="K15">
        <f t="shared" si="6"/>
        <v>16.781782153226953</v>
      </c>
      <c r="L15">
        <f t="shared" si="7"/>
        <v>-2.9801230415436794E-2</v>
      </c>
      <c r="M15">
        <f t="shared" si="8"/>
        <v>34.215501946257476</v>
      </c>
    </row>
    <row r="16" spans="1:18" x14ac:dyDescent="0.3">
      <c r="A16" s="3">
        <v>4</v>
      </c>
      <c r="B16" s="3">
        <f t="shared" si="4"/>
        <v>240</v>
      </c>
      <c r="C16" s="3">
        <v>22</v>
      </c>
      <c r="D16" s="3">
        <v>84.9</v>
      </c>
      <c r="E16" s="3">
        <v>68</v>
      </c>
      <c r="F16">
        <f t="shared" si="0"/>
        <v>16.900000000000006</v>
      </c>
      <c r="G16">
        <f t="shared" si="1"/>
        <v>14.561968804416658</v>
      </c>
      <c r="H16">
        <f t="shared" si="2"/>
        <v>2.3380311955833477</v>
      </c>
      <c r="I16">
        <f t="shared" si="3"/>
        <v>2.0548006905345897</v>
      </c>
      <c r="J16">
        <f t="shared" si="5"/>
        <v>2.9554461693263256E-3</v>
      </c>
      <c r="K16">
        <f t="shared" si="6"/>
        <v>16.826113845766848</v>
      </c>
      <c r="L16">
        <f t="shared" si="7"/>
        <v>-2.8982313500817713E-2</v>
      </c>
      <c r="M16">
        <f t="shared" si="8"/>
        <v>33.78076724374521</v>
      </c>
    </row>
    <row r="17" spans="1:13" x14ac:dyDescent="0.3">
      <c r="A17" s="3">
        <v>4.5</v>
      </c>
      <c r="B17" s="3">
        <f t="shared" si="4"/>
        <v>270</v>
      </c>
      <c r="C17" s="3">
        <v>22</v>
      </c>
      <c r="D17" s="3">
        <v>84.9</v>
      </c>
      <c r="E17" s="3">
        <v>68.5</v>
      </c>
      <c r="F17">
        <f t="shared" si="0"/>
        <v>16.400000000000006</v>
      </c>
      <c r="G17">
        <f t="shared" si="1"/>
        <v>14.529271990519781</v>
      </c>
      <c r="H17">
        <f t="shared" si="2"/>
        <v>1.8707280094802243</v>
      </c>
      <c r="I17">
        <f t="shared" si="3"/>
        <v>1.5644222743266001</v>
      </c>
      <c r="J17">
        <f t="shared" si="5"/>
        <v>-1.0652846144171058E-2</v>
      </c>
      <c r="K17">
        <f t="shared" si="6"/>
        <v>16.506528461441718</v>
      </c>
      <c r="L17">
        <f t="shared" si="7"/>
        <v>-2.879039797050582E-2</v>
      </c>
      <c r="M17">
        <f t="shared" si="8"/>
        <v>32.917055304630033</v>
      </c>
    </row>
    <row r="18" spans="1:13" x14ac:dyDescent="0.3">
      <c r="A18" s="3">
        <v>5</v>
      </c>
      <c r="B18" s="3">
        <f t="shared" si="4"/>
        <v>300</v>
      </c>
      <c r="C18" s="3">
        <v>22</v>
      </c>
      <c r="D18" s="3">
        <v>85.2</v>
      </c>
      <c r="E18" s="3">
        <v>69</v>
      </c>
      <c r="F18">
        <f t="shared" si="0"/>
        <v>16.200000000000003</v>
      </c>
      <c r="G18">
        <f t="shared" si="1"/>
        <v>14.513827109253693</v>
      </c>
      <c r="H18">
        <f t="shared" si="2"/>
        <v>1.6861728907463096</v>
      </c>
      <c r="I18">
        <f t="shared" si="3"/>
        <v>1.0979598956895016</v>
      </c>
      <c r="J18">
        <f t="shared" si="5"/>
        <v>-7.6632115360428799E-3</v>
      </c>
      <c r="K18">
        <f t="shared" si="6"/>
        <v>16.276632115360432</v>
      </c>
      <c r="L18">
        <f t="shared" si="7"/>
        <v>-2.7734038648782669E-2</v>
      </c>
      <c r="M18">
        <f t="shared" si="8"/>
        <v>32.085034145166553</v>
      </c>
    </row>
    <row r="19" spans="1:13" x14ac:dyDescent="0.3">
      <c r="A19" s="3">
        <v>5.5</v>
      </c>
      <c r="B19" s="3">
        <f t="shared" si="4"/>
        <v>330</v>
      </c>
      <c r="C19" s="3">
        <v>22</v>
      </c>
      <c r="D19" s="3">
        <v>85.2</v>
      </c>
      <c r="E19" s="3">
        <v>70.099999999999994</v>
      </c>
      <c r="F19">
        <f t="shared" si="0"/>
        <v>15.100000000000009</v>
      </c>
      <c r="G19">
        <f t="shared" si="1"/>
        <v>14.506531463932539</v>
      </c>
      <c r="H19">
        <f t="shared" si="2"/>
        <v>0.59346853606746919</v>
      </c>
      <c r="I19">
        <f t="shared" si="3"/>
        <v>0.6542471557072993</v>
      </c>
      <c r="J19">
        <f t="shared" si="5"/>
        <v>-2.9415802884010578E-2</v>
      </c>
      <c r="K19">
        <f t="shared" si="6"/>
        <v>15.394158028840113</v>
      </c>
      <c r="L19">
        <f t="shared" si="7"/>
        <v>-2.7818126860544065E-2</v>
      </c>
      <c r="M19">
        <f t="shared" si="8"/>
        <v>31.250490339350232</v>
      </c>
    </row>
    <row r="20" spans="1:13" x14ac:dyDescent="0.3">
      <c r="A20" s="3">
        <v>6</v>
      </c>
      <c r="B20" s="3">
        <f t="shared" si="4"/>
        <v>360</v>
      </c>
      <c r="C20" s="3">
        <v>22</v>
      </c>
      <c r="D20" s="3">
        <v>85.2</v>
      </c>
      <c r="E20" s="3">
        <v>70.3</v>
      </c>
      <c r="F20">
        <f t="shared" si="0"/>
        <v>14.900000000000006</v>
      </c>
      <c r="G20">
        <f t="shared" si="1"/>
        <v>14.503085245102167</v>
      </c>
      <c r="H20">
        <f t="shared" si="2"/>
        <v>0.39691475489783912</v>
      </c>
      <c r="I20">
        <f t="shared" si="3"/>
        <v>0.23217454141039617</v>
      </c>
      <c r="J20">
        <f t="shared" si="5"/>
        <v>-1.2353950721002694E-2</v>
      </c>
      <c r="K20">
        <f t="shared" si="6"/>
        <v>15.023539507210032</v>
      </c>
      <c r="L20">
        <f t="shared" si="7"/>
        <v>-2.7044918053567003E-2</v>
      </c>
      <c r="M20">
        <f t="shared" si="8"/>
        <v>30.439142797743223</v>
      </c>
    </row>
    <row r="21" spans="1:13" x14ac:dyDescent="0.3">
      <c r="A21" s="3">
        <v>7</v>
      </c>
      <c r="B21" s="3">
        <f t="shared" si="4"/>
        <v>420</v>
      </c>
      <c r="C21" s="3">
        <v>22</v>
      </c>
      <c r="D21" s="3">
        <v>85.6</v>
      </c>
      <c r="E21" s="3">
        <v>71</v>
      </c>
      <c r="F21">
        <f t="shared" si="0"/>
        <v>14.599999999999994</v>
      </c>
      <c r="G21">
        <f t="shared" si="1"/>
        <v>14.500688411233742</v>
      </c>
      <c r="H21">
        <f t="shared" si="2"/>
        <v>9.9311588766251901E-2</v>
      </c>
      <c r="I21">
        <f t="shared" si="3"/>
        <v>-0.55122044312885699</v>
      </c>
      <c r="J21">
        <f t="shared" si="5"/>
        <v>-1.0588487680250936E-2</v>
      </c>
      <c r="K21">
        <f t="shared" si="6"/>
        <v>14.388230246394976</v>
      </c>
      <c r="L21">
        <f t="shared" si="7"/>
        <v>-2.6751520918913745E-2</v>
      </c>
      <c r="M21">
        <f t="shared" si="8"/>
        <v>28.8340515426084</v>
      </c>
    </row>
    <row r="22" spans="1:13" x14ac:dyDescent="0.3">
      <c r="A22" s="3">
        <v>10.5</v>
      </c>
      <c r="B22" s="3">
        <f t="shared" si="4"/>
        <v>630</v>
      </c>
      <c r="C22" s="3">
        <v>22</v>
      </c>
      <c r="D22" s="3">
        <v>83.6</v>
      </c>
      <c r="E22" s="3">
        <v>73</v>
      </c>
      <c r="F22">
        <f t="shared" si="0"/>
        <v>10.599999999999994</v>
      </c>
      <c r="G22">
        <f t="shared" si="1"/>
        <v>14.500003612450616</v>
      </c>
      <c r="H22">
        <f t="shared" si="2"/>
        <v>-3.9000036124506217</v>
      </c>
      <c r="I22">
        <f t="shared" si="3"/>
        <v>-2.7509337633326716</v>
      </c>
      <c r="J22">
        <f t="shared" si="5"/>
        <v>-9.4705756159874532E-2</v>
      </c>
      <c r="K22">
        <f t="shared" si="6"/>
        <v>-5.499978547178678</v>
      </c>
      <c r="L22">
        <f t="shared" si="7"/>
        <v>-5.7223383482978465E-2</v>
      </c>
      <c r="M22">
        <f t="shared" si="8"/>
        <v>16.817141011182922</v>
      </c>
    </row>
    <row r="23" spans="1:13" x14ac:dyDescent="0.3">
      <c r="A23" s="3">
        <v>12.5</v>
      </c>
      <c r="B23" s="3">
        <f t="shared" si="4"/>
        <v>750</v>
      </c>
      <c r="C23" s="3">
        <v>22</v>
      </c>
      <c r="D23" s="3">
        <v>84.4</v>
      </c>
      <c r="E23" s="3">
        <v>73.2</v>
      </c>
      <c r="F23">
        <f t="shared" si="0"/>
        <v>11.200000000000003</v>
      </c>
      <c r="G23">
        <f t="shared" si="1"/>
        <v>14.500000179853327</v>
      </c>
      <c r="H23">
        <f t="shared" si="2"/>
        <v>-3.3000001798533241</v>
      </c>
      <c r="I23">
        <f t="shared" si="3"/>
        <v>-3.7024280470971469</v>
      </c>
      <c r="J23">
        <f t="shared" si="5"/>
        <v>0.417499463679467</v>
      </c>
      <c r="K23">
        <f t="shared" si="6"/>
        <v>44.599957094357364</v>
      </c>
      <c r="L23">
        <f t="shared" si="7"/>
        <v>4.6304693471957405E-2</v>
      </c>
      <c r="M23">
        <f t="shared" si="8"/>
        <v>22.373704227817811</v>
      </c>
    </row>
    <row r="24" spans="1:13" x14ac:dyDescent="0.3">
      <c r="A24" s="3">
        <v>19</v>
      </c>
      <c r="B24" s="3">
        <f t="shared" si="4"/>
        <v>1140</v>
      </c>
      <c r="C24" s="3">
        <v>22</v>
      </c>
      <c r="D24" s="3">
        <v>83.8</v>
      </c>
      <c r="E24" s="3">
        <v>75</v>
      </c>
      <c r="F24">
        <f t="shared" si="0"/>
        <v>8.7999999999999972</v>
      </c>
      <c r="G24">
        <f t="shared" si="1"/>
        <v>14.500000000010484</v>
      </c>
      <c r="H24">
        <f t="shared" si="2"/>
        <v>-5.7000000000104869</v>
      </c>
      <c r="I24">
        <f t="shared" si="3"/>
        <v>-5.756470711660473</v>
      </c>
      <c r="J24">
        <f t="shared" si="5"/>
        <v>-0.89499892735893416</v>
      </c>
      <c r="K24">
        <f t="shared" si="6"/>
        <v>-304.44962457562696</v>
      </c>
      <c r="L24">
        <f t="shared" si="7"/>
        <v>-0.54470554800574134</v>
      </c>
      <c r="M24">
        <f t="shared" si="8"/>
        <v>-190.06145949442129</v>
      </c>
    </row>
    <row r="25" spans="1:13" x14ac:dyDescent="0.3">
      <c r="A25" s="3">
        <v>23.5</v>
      </c>
      <c r="B25" s="3">
        <f t="shared" si="4"/>
        <v>1410</v>
      </c>
      <c r="C25" s="3">
        <v>22</v>
      </c>
      <c r="D25" s="3">
        <v>83.4</v>
      </c>
      <c r="E25" s="3">
        <v>75.7</v>
      </c>
      <c r="F25">
        <f t="shared" si="0"/>
        <v>7.7000000000000028</v>
      </c>
      <c r="G25">
        <f t="shared" si="1"/>
        <v>14.500000000000011</v>
      </c>
      <c r="H25">
        <f t="shared" si="2"/>
        <v>-6.8000000000000078</v>
      </c>
      <c r="I25">
        <f t="shared" si="3"/>
        <v>-6.5694625667667559</v>
      </c>
      <c r="J25">
        <f t="shared" si="5"/>
        <v>7.8037406143906738</v>
      </c>
      <c r="K25">
        <f t="shared" si="6"/>
        <v>1802.5603413098549</v>
      </c>
      <c r="L25">
        <f t="shared" si="7"/>
        <v>3.3210363346737939</v>
      </c>
      <c r="M25">
        <f t="shared" si="8"/>
        <v>706.61835086750307</v>
      </c>
    </row>
    <row r="26" spans="1:13" x14ac:dyDescent="0.3">
      <c r="A26" s="3">
        <v>37.5</v>
      </c>
      <c r="B26" s="3">
        <f t="shared" si="4"/>
        <v>2250</v>
      </c>
      <c r="C26" s="3">
        <v>22</v>
      </c>
      <c r="D26" s="3">
        <v>84.9</v>
      </c>
      <c r="E26" s="3">
        <v>76.8</v>
      </c>
      <c r="F26">
        <f t="shared" si="0"/>
        <v>8.1000000000000085</v>
      </c>
      <c r="G26">
        <f t="shared" si="1"/>
        <v>14.5</v>
      </c>
      <c r="H26">
        <f t="shared" si="2"/>
        <v>-6.3999999999999915</v>
      </c>
      <c r="I26">
        <f t="shared" si="3"/>
        <v>-7.6472338121598646</v>
      </c>
      <c r="J26">
        <f t="shared" si="5"/>
        <v>-44.861508532746377</v>
      </c>
      <c r="K26">
        <f t="shared" si="6"/>
        <v>-35881.106826197101</v>
      </c>
      <c r="L26">
        <f t="shared" si="7"/>
        <v>-60.979541961774338</v>
      </c>
      <c r="M26">
        <f t="shared" si="8"/>
        <v>-50516.196897022943</v>
      </c>
    </row>
    <row r="27" spans="1:13" x14ac:dyDescent="0.3">
      <c r="A27" s="3">
        <v>54.5</v>
      </c>
      <c r="B27" s="3">
        <f t="shared" si="4"/>
        <v>3270</v>
      </c>
      <c r="C27" s="3">
        <v>22</v>
      </c>
      <c r="D27" s="3">
        <v>84.9</v>
      </c>
      <c r="E27" s="3">
        <v>77.5</v>
      </c>
      <c r="F27">
        <f t="shared" si="0"/>
        <v>7.4000000000000057</v>
      </c>
      <c r="G27">
        <f t="shared" si="1"/>
        <v>14.5</v>
      </c>
      <c r="H27">
        <f t="shared" si="2"/>
        <v>-7.0999999999999943</v>
      </c>
      <c r="I27">
        <f t="shared" si="3"/>
        <v>-7.9355554296387147</v>
      </c>
      <c r="J27">
        <f t="shared" si="5"/>
        <v>897.21267065492759</v>
      </c>
      <c r="K27">
        <f t="shared" si="6"/>
        <v>879275.81724182901</v>
      </c>
      <c r="L27">
        <f t="shared" si="7"/>
        <v>1549.6533568980865</v>
      </c>
      <c r="M27">
        <f t="shared" si="8"/>
        <v>1530130.2271390252</v>
      </c>
    </row>
    <row r="28" spans="1:13" x14ac:dyDescent="0.3">
      <c r="A28" s="3">
        <v>75.5</v>
      </c>
      <c r="B28" s="3">
        <f t="shared" si="4"/>
        <v>4530</v>
      </c>
      <c r="C28" s="3">
        <v>22</v>
      </c>
      <c r="D28" s="3">
        <v>86.9</v>
      </c>
      <c r="E28" s="3">
        <v>79.7</v>
      </c>
      <c r="F28">
        <f t="shared" si="0"/>
        <v>7.2000000000000028</v>
      </c>
      <c r="G28">
        <f t="shared" si="1"/>
        <v>14.5</v>
      </c>
      <c r="H28">
        <f t="shared" si="2"/>
        <v>-7.2999999999999972</v>
      </c>
      <c r="I28">
        <f t="shared" si="3"/>
        <v>-7.9921083480932591</v>
      </c>
      <c r="J28">
        <f t="shared" si="5"/>
        <v>-21981.715431045726</v>
      </c>
      <c r="K28">
        <f t="shared" si="6"/>
        <v>-26817685.625875786</v>
      </c>
      <c r="L28">
        <f t="shared" si="7"/>
        <v>-47246.359755024685</v>
      </c>
      <c r="M28">
        <f t="shared" si="8"/>
        <v>-58000283.064192079</v>
      </c>
    </row>
    <row r="29" spans="1:13" x14ac:dyDescent="0.3">
      <c r="A29" s="3">
        <v>101</v>
      </c>
      <c r="B29" s="3">
        <f t="shared" si="4"/>
        <v>6060</v>
      </c>
      <c r="C29" s="3">
        <v>22</v>
      </c>
      <c r="D29" s="3">
        <v>89</v>
      </c>
      <c r="E29" s="3">
        <v>82.5</v>
      </c>
      <c r="F29">
        <f t="shared" si="0"/>
        <v>6.5</v>
      </c>
      <c r="G29">
        <f t="shared" si="1"/>
        <v>14.5</v>
      </c>
      <c r="H29">
        <f t="shared" si="2"/>
        <v>-8</v>
      </c>
      <c r="I29">
        <f t="shared" si="3"/>
        <v>-7.9993838066716219</v>
      </c>
      <c r="J29">
        <f t="shared" si="5"/>
        <v>670442.30314689467</v>
      </c>
      <c r="K29">
        <f t="shared" si="6"/>
        <v>998959038.18887305</v>
      </c>
      <c r="L29">
        <f t="shared" si="7"/>
        <v>1761598.8687551084</v>
      </c>
      <c r="M29">
        <f t="shared" si="8"/>
        <v>2637245986.1311235</v>
      </c>
    </row>
    <row r="30" spans="1:13" x14ac:dyDescent="0.3">
      <c r="A30" s="3">
        <v>141</v>
      </c>
      <c r="B30" s="3">
        <f t="shared" si="4"/>
        <v>8460</v>
      </c>
      <c r="C30" s="3">
        <v>22</v>
      </c>
      <c r="D30" s="3">
        <v>87.8</v>
      </c>
      <c r="E30" s="3">
        <v>80.7</v>
      </c>
      <c r="F30">
        <f t="shared" si="0"/>
        <v>7.0999999999999943</v>
      </c>
      <c r="G30">
        <f t="shared" si="1"/>
        <v>14.5</v>
      </c>
      <c r="H30">
        <f t="shared" si="2"/>
        <v>-7.4000000000000057</v>
      </c>
      <c r="I30">
        <f t="shared" si="3"/>
        <v>-7.9999887140255126</v>
      </c>
      <c r="J30">
        <f t="shared" si="5"/>
        <v>-24973975.777221825</v>
      </c>
      <c r="K30">
        <f t="shared" si="6"/>
        <v>-58938582827.143509</v>
      </c>
      <c r="L30">
        <f t="shared" si="7"/>
        <v>-102626381.35545772</v>
      </c>
      <c r="M30">
        <f t="shared" si="8"/>
        <v>-243666069266.96741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CoolTerm Capture 2021-01-21 14-</vt:lpstr>
      <vt:lpstr>HalfStep Data</vt:lpstr>
      <vt:lpstr>Duct ST HS</vt:lpstr>
      <vt:lpstr>Duct LT HS</vt:lpstr>
      <vt:lpstr>Room Response</vt:lpstr>
      <vt:lpstr>Potential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2021-01-22T07:38:03Z</dcterms:created>
  <dcterms:modified xsi:type="dcterms:W3CDTF">2021-02-07T19:10:08Z</dcterms:modified>
</cp:coreProperties>
</file>