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STRTOARRAY">LAMBDA(str, ARRAYFORMULA(MID(str,ROW(INDIRECT("1:"&amp;LEN(str))),1)))</definedName>
    <definedName name="FIRSTTWO">LAMBDA(a, b, FILTER(ARRTOCODE(STRTOARRAY(a)),COUNTIF(ARRTOCODE(STRTOARRAY(b)), ARRTOCODE(STRTOARRAY(a)))))</definedName>
    <definedName name="LEFTHALF">LAMBDA(cell, MAP(ARRAYFORMULA(MID(cell,ROW(INDIRECT("1:"&amp;(LEN(cell)/2))),1)), LAMBDA(a,CODE(a))))</definedName>
    <definedName name="RIGHTHALF">LAMBDA(cell, MAP(ARRAYFORMULA(MID(cell,ROW(INDIRECT((LEN(cell)/2+1)&amp;":"&amp;LEN(cell))),1)), LAMBDA(a, CODE(a))))</definedName>
    <definedName name="ARRTOCODE">LAMBDA(arr, MAP(arr, LAMBDA(a, CODE(a))))</definedName>
    <definedName name="PRIORITY">LAMBDA(value, IF(value &gt;= 97, value - 96, value - 64 + 26))</definedName>
  </definedNames>
  <calcPr/>
</workbook>
</file>

<file path=xl/sharedStrings.xml><?xml version="1.0" encoding="utf-8"?>
<sst xmlns="http://schemas.openxmlformats.org/spreadsheetml/2006/main" count="306" uniqueCount="306">
  <si>
    <t>BdbzzddChsWrRFbzBrszbhWMLNJHLLLLHZtSLglFNZHLJH</t>
  </si>
  <si>
    <t>Part 1:</t>
  </si>
  <si>
    <t>nnfMwqpQTMffHlNNLllHnZSS</t>
  </si>
  <si>
    <t>Part 2:</t>
  </si>
  <si>
    <t>cGpcMwfppfqcjcTCBBzWDsDbDrjzWz</t>
  </si>
  <si>
    <t>LhfjhcdjcGdhFfdGfdjdvwCCZMvvLvWwMLCLSwZC</t>
  </si>
  <si>
    <t>This is implemented using two main functions:
- Converting a string to an array
- Finding common elements within two arrays
(both of which have Googleable answers of how to do in Excel)</t>
  </si>
  <si>
    <t>rDnsbmptPmlbQMCrQWQQBZQW</t>
  </si>
  <si>
    <t>The letters are converted to ASCII codes, because
the COUNTIF function is case-insensitive</t>
  </si>
  <si>
    <t>gltgVPngDPbptPsbPzVgmDldfTdfczThjJJjfMcJdFHjjH</t>
  </si>
  <si>
    <t>See the defined LAMBDA functions in this sheet for more detail</t>
  </si>
  <si>
    <t>dGlgDflTLLLrRLTLVdQLcQMnbvHbbFzNNvMbnHHn</t>
  </si>
  <si>
    <t>A: input
B: common letter's ASCII code
C: common letter's priority
D: common letter's ASCII code
E: common letter's priority
(B/C are part 1, D/E are part 2)</t>
  </si>
  <si>
    <t>sZjWJJCSjWqfCqSjSmJSbFvCzBMBBzHncHNvMBHN</t>
  </si>
  <si>
    <t>twqqwpZwfrlwRwDGDR</t>
  </si>
  <si>
    <t>zCGGFTQMQrsNRNGZdR</t>
  </si>
  <si>
    <t>cLLQgPDpgcgmvPRHrwBdvrNZ</t>
  </si>
  <si>
    <t>glWpmJWQDcJpQnpjSmbhFtMnqFfCVTCFCFFM</t>
  </si>
  <si>
    <t>zNZWFNZBFrGTdBcZZBdJTrGrmgvppgDHwHmgVHCHCvCPDjzC</t>
  </si>
  <si>
    <t>qtqqPnLSfLwvjvvgvvqH</t>
  </si>
  <si>
    <t>MtbLLLQbRfPRfnbnnLMtnsbdBNsrGWNWcNcTBWZrrcrWcJ</t>
  </si>
  <si>
    <t>sZwstbbDVlHtbhcrhhZLrRpNQN</t>
  </si>
  <si>
    <t>jqGjjFjWnzWGgqWjJJNphnLMRhLhcrhcrSLN</t>
  </si>
  <si>
    <t>qCJzFJdvmHvbtpbb</t>
  </si>
  <si>
    <t>ZSRsvvQvZpsRQGJghClPCwGPChCP</t>
  </si>
  <si>
    <t>FVdMLDdtDRdDcBtmcVFntwgJJTlnNPwJnlTlwlTPgN</t>
  </si>
  <si>
    <t>VqttMWFmDbjbzrSWRQ</t>
  </si>
  <si>
    <t>TsDSBcwshdwSCrgRWZBvgGRG</t>
  </si>
  <si>
    <t>LPVJLqqJbbzpFqwpbvgGRmZPrmZgCvCCfr</t>
  </si>
  <si>
    <t>tzJlJzQllFLqtwHhjNSdtthjDhTN</t>
  </si>
  <si>
    <t>fsDLDDnwvnSdqLSsFSDfsLpbgVttPMpPNjMWVMNfpjgW</t>
  </si>
  <si>
    <t>jhHmBmlrTBBHRPVtMZbppNPPZB</t>
  </si>
  <si>
    <t>JmTTrTmjRTJqSQQSFqQw</t>
  </si>
  <si>
    <t>HPzZFgPFMCHJCcZMcDQGwpLqPLqppwhGvv</t>
  </si>
  <si>
    <t>BrWRqbqRsTSTqNddrVrthLQVwnpwphnvnDnGvGDn</t>
  </si>
  <si>
    <t>tSbBfsRbTfqjJqjCqm</t>
  </si>
  <si>
    <t>pCqrqzmqZzrmCCvCJwJPBRwJBWBmwWBJ</t>
  </si>
  <si>
    <t>VqbqbjFLFfSHnfctBwDdDFTwtRRTDF</t>
  </si>
  <si>
    <t>LVcnbjHLSqHnhbSGGppCMMZMphpNrQ</t>
  </si>
  <si>
    <t>PhTcTPsSPCMvvhhMRPttbNWfNsWFNfWWtpNw</t>
  </si>
  <si>
    <t>rdQrDbJBVVjrBVdLjHHHWNWwfHtzzNtFpZZptppg</t>
  </si>
  <si>
    <t>JJVGGdddjDjDJmdjGqqRSbPMTvcRlqnnMlvT</t>
  </si>
  <si>
    <t>SqGfTrBlSrrrfGGQvCnqZhZmPPhvJh</t>
  </si>
  <si>
    <t>LdVNwgsjdjHmjWwDsDpwsHWtnCnQQQQNnvCnbJZQbNbtZZ</t>
  </si>
  <si>
    <t>DjssDHLLVppDssdLspswFLVjzfFMTfSBcTRcrFSBzBTzmGzr</t>
  </si>
  <si>
    <t>JSJJqlldpJlcdVWMlgMJrcCjrhzHCwTjHrQzwTzZ</t>
  </si>
  <si>
    <t>bBvsGBGNFDNRFNFBRDPsDDHCChhhrZRQQzhjhCjTzWCr</t>
  </si>
  <si>
    <t>FvbLFGDDtWDFBnPGFDWGqJMgJpSdVStllttlppVS</t>
  </si>
  <si>
    <t>clpBdBQBsqGpQbVdqTTWRTSFgLLggffg</t>
  </si>
  <si>
    <t>NzvwmHvZtZZgbDSCLDmfmm</t>
  </si>
  <si>
    <t>jPJjthHzNwPvvjwjNzPzztZBlrccpbVGBQhlGBVlrpnpBs</t>
  </si>
  <si>
    <t>NmFFGlGmzCrNWHvFmFWCFvQPTdDDlbbdgJPtgbbdPDcc</t>
  </si>
  <si>
    <t>RwfBqLwZqffqnPbdDgVQDdtRbT</t>
  </si>
  <si>
    <t>hnptqLMMLwqjMMjzSzHmhvNNrvvhhz</t>
  </si>
  <si>
    <t>hqVrDdPdVDqjsDrjjqsfrrWlctvHJNLfvNcLHNNZRNZHvfZL</t>
  </si>
  <si>
    <t>CSnWQSGBBSnmBnTmSbQbNZZMJNJMccGNHLZNNvNv</t>
  </si>
  <si>
    <t>gFnmBmBnTCpwmBbgWVqjPsrsjplVrjlqPr</t>
  </si>
  <si>
    <t>vgVgJJCphzFjzbwljwww</t>
  </si>
  <si>
    <t>PWmfDgrPrPWlSWqSWlSZ</t>
  </si>
  <si>
    <t>rrTHQTGTPHDDHgPrcrcPmDPhdtGvnvNnttJCdJhtGVnpdM</t>
  </si>
  <si>
    <t>DDDhNgWNLWgDqDgtgtwSngjVSQdf</t>
  </si>
  <si>
    <t>cvFrcGmBrrrCdSfSJQ</t>
  </si>
  <si>
    <t>mBHzFFvFzmsBspsFsZqhqbWlWdPDlLHbqZ</t>
  </si>
  <si>
    <t>TLNpGpRzwGQLLQRTwdvWdWbdbgdBlblb</t>
  </si>
  <si>
    <t>FJDVzZzHfZHVzcHgnvHnvngvvc</t>
  </si>
  <si>
    <t>MzDVSmZPPrqhGmCqQqLR</t>
  </si>
  <si>
    <t>mqHWcBHVcgsbhhnTrrTg</t>
  </si>
  <si>
    <t>fWftGtfJpwJMSdFDLFSGDGFnnNrbrhTNsZnrhTswZZnnsb</t>
  </si>
  <si>
    <t>dSftppdSFStLDpQfLjWHQvWBmmqVjCqcVv</t>
  </si>
  <si>
    <t>frfNzgvzzzJwJqpRcP</t>
  </si>
  <si>
    <t>VdVSnGnHqhDDTdqhdLWmjMTmjMPjPmTsmsmjmR</t>
  </si>
  <si>
    <t>BdGLSWtBSWDtVqdSDVGqtSSHFZFZtQbZlZfNgFffrgNrvgrl</t>
  </si>
  <si>
    <t>jBVSjsJcLcqqjtgcmRFRNFFzFm</t>
  </si>
  <si>
    <t>CnHnWQQGGWnnCnfvCTmZRZgNtfZtNDZPtNDtzl</t>
  </si>
  <si>
    <t>mWWGGdmQQWwrHHMBBBhrBVqshBLBSL</t>
  </si>
  <si>
    <t>cLtFcllvrslGLcLHVzDZQzzpznWzQtQZ</t>
  </si>
  <si>
    <t>TmShfSSPJRRBBfSgmdfBJhDNVpGzVZpzQgZgbWzpnDGp</t>
  </si>
  <si>
    <t>BhJPfSqdhqJRdBdPqTJBChvrFlHvvCGCccHsMscvrHvv</t>
  </si>
  <si>
    <t>zfddZTpZLzLDfLtDCttdTfZPnlcPcnhjPDnlcjMchDPjnP</t>
  </si>
  <si>
    <t>MQsFvFHJsQvmNvvswljgbPbwlwjnmcch</t>
  </si>
  <si>
    <t>VFVqvqFQHqVJRVCBLpqTGMzCqtMZ</t>
  </si>
  <si>
    <t>PZdVgNdQQcdcZQtGhnHtBlvlvWTnbBHWWH</t>
  </si>
  <si>
    <t>CDJmzqFmMmLfqmzFwqfzfwMRvpRbTWBBWDnlnbnWnTNTnB</t>
  </si>
  <si>
    <t>zFfffjCqwLJCfrCFjCLCzCMsjSZjQNPhQGVSQQZhsGjGgd</t>
  </si>
  <si>
    <t>nbHntnqPQwTHwQVC</t>
  </si>
  <si>
    <t>BzfSZSpcBZpzpPhSBjRTCBWTTRWTTTWR</t>
  </si>
  <si>
    <t>pvZpzPzNfhddJGmmNnJb</t>
  </si>
  <si>
    <t>GwTgWlvbgTwMrbwTrlWvwtHBNtNvBhBtdZcShHDtNS</t>
  </si>
  <si>
    <t>PnndmnCmnJFnsmRdmFnnZDhRRScRQQHDtDNtcDQS</t>
  </si>
  <si>
    <t>CLffLsmqqpJljVdlpMpWlr</t>
  </si>
  <si>
    <t>dPCzBLTSLqmqdSCsmrTDVQjZfjfVVZnZhhhLGQ</t>
  </si>
  <si>
    <t>wwFpgvPJNwgPPwvZGnQhbZQQFfQZbf</t>
  </si>
  <si>
    <t>WvRwwJpHHgpNMNqdTdCdqrmHBPtm</t>
  </si>
  <si>
    <t>DbWwjSGFSFfwGfCwDSSPPjLhgrrLWRJRgggJphLzpJLq</t>
  </si>
  <si>
    <t>lQTnMHdcQBvlHMMZBcHHTrbzpdzgqrpLdqzzVRVRVV</t>
  </si>
  <si>
    <t>vlvlNlBQvBZTQBnHnQTTBBPwPNCCsfSFmbSFfmGPwFmj</t>
  </si>
  <si>
    <t>hGGQtbVjhRqlmqqrmDlpmw</t>
  </si>
  <si>
    <t>gPMZsMgdssCPPsvrgZcTZTPSnnLLnBWDwLmwWwBnmWSnWNWB</t>
  </si>
  <si>
    <t>TsvgMPdcgCfMdcsZJRQhVfVRVQFFQGtr</t>
  </si>
  <si>
    <t>NfpFTTpFNbpZMRFrJMMMCv</t>
  </si>
  <si>
    <t>dWJPngDWBtPVBdPVGHZzCGHZrrvZRSMSzv</t>
  </si>
  <si>
    <t>WDDDVDPlWnLBVgnsgJmQJNqThNmbjlqbbh</t>
  </si>
  <si>
    <t>vnznqvfrzzVzrvvnfVqztBtGbMCdGmCcdccJccCLCcpSSgcL</t>
  </si>
  <si>
    <t>RQsDsljDlhssWshHhlhsHTlLbgJLpmgbbcMSpSSbcSJgjd</t>
  </si>
  <si>
    <t>WswhhHWlRTsQDwWHTRhsvNVvwqzfVmNBtZNmnzzq</t>
  </si>
  <si>
    <t>cjcPfLlQtPsZQlfHZJqVSFdVwmSRRqSSddwDvF</t>
  </si>
  <si>
    <t>MgNbBgzgnwdPRFmSPn</t>
  </si>
  <si>
    <t>CMGbNNMhCMzzPzBpTNPGBclLcLfsptHQfQlZssLcLf</t>
  </si>
  <si>
    <t>slsdfpSlllpTVJJGgGDgHMdV</t>
  </si>
  <si>
    <t>wrBQrbQrhQcpbQrhLwRBrjVVgGGPgZMtZMVhgMPMGHPg</t>
  </si>
  <si>
    <t>QQwRnrwRbbRcmQmrjRnjpvNsNTNSlTmsTqCSvsNSWz</t>
  </si>
  <si>
    <t>GWNwppdHdpmzgPFPCRmlCBPB</t>
  </si>
  <si>
    <t>bSrJhJSsMhrJMDPRCPBlwVCtVSLV</t>
  </si>
  <si>
    <t>QbsbwqQZvrJhhQrhZZrhchTfnTWGNvWpNnjHGvGjNdGT</t>
  </si>
  <si>
    <t>NMZGmnMBWmwmNnGwHrHvHzfrvrVVVj</t>
  </si>
  <si>
    <t>pSbDRLgbpJDPpRZRQjjFqVhhDFjDVqfrzv</t>
  </si>
  <si>
    <t>sQQscLTZcsTpRsBnmlBcdCMBMtlc</t>
  </si>
  <si>
    <t>hwWslbGWbRvLZvcscZ</t>
  </si>
  <si>
    <t>gQnmmrNTmSnTfgwDwVwpJvJPJzLqLJTLLvRcZz</t>
  </si>
  <si>
    <t>mrmnSrDNNQSmmwdggrrDbHMGhtdtGhGlhtClMGhM</t>
  </si>
  <si>
    <t>qQdlGcvDQDQvDdmtPmmmlStbjSrm</t>
  </si>
  <si>
    <t>CpNhzWTCTRznBMvwtTjMrHtSvj</t>
  </si>
  <si>
    <t>nWzsfZCsBhNpZLgGdQDddvqd</t>
  </si>
  <si>
    <t>ggjTjJWDVVVRTwQcZWvchshWhs</t>
  </si>
  <si>
    <t>LmFfLfSmBtCttNLfCFBPFNBvvvhrcQdvsrsdSwdqcwrwSw</t>
  </si>
  <si>
    <t>CHttltmlPLMHRTgJQDgRDTMb</t>
  </si>
  <si>
    <t>RPJgCdhgPPSzvWDcCfGHDcvf</t>
  </si>
  <si>
    <t>HbrrwBspTwWDDnqbZjjD</t>
  </si>
  <si>
    <t>rQrFsrsstQMQHJdHQm</t>
  </si>
  <si>
    <t>GVwQVGBZBNQwsjdNcMMlgJNPgj</t>
  </si>
  <si>
    <t>SWFfSzTCSWFCSpgnJLSjpMdc</t>
  </si>
  <si>
    <t>FhTbvrzrMrDCVHsVsHGBtHwv</t>
  </si>
  <si>
    <t>FsqjjVzFVWFqRRWBssdpNSBHwJpHHJJdddSN</t>
  </si>
  <si>
    <t>lQgmhvbTcgTgfhTQhSCFCGJHSlwNtJdGHG</t>
  </si>
  <si>
    <t>vgZPbbfMhbTmchhjRFRnsDRPWVqzWz</t>
  </si>
  <si>
    <t>cvwfjjcJjqhctvSpCgCFVhrFCrpC</t>
  </si>
  <si>
    <t>mRsQmsMlNNzznWQlRnsMRQlSCpLNbpwSSSrwFLDFLLLgFp</t>
  </si>
  <si>
    <t>zznlnGlmRmMlPZnGQzMszMRfccTjcBJjtJtJjqTZtfwBTt</t>
  </si>
  <si>
    <t>PtCwCCVqbjNNqqvGssPmHGsHMfPH</t>
  </si>
  <si>
    <t>dcddcWFDJJJcLczhWQdcDScZvHZgpGfsvMfSmsggSvvnvM</t>
  </si>
  <si>
    <t>TTQmTDhdQQzdRwjBVrRwCwBbBr</t>
  </si>
  <si>
    <t>BnBsFHCrcnBrMBPSmMSCmrcFqnZLddLhdhdGLvqLqgqnLJJp</t>
  </si>
  <si>
    <t>WfjTlNVDTtjzNWTlVMWNlTwTJphdgpvJLGLdgghZvGLpwddq</t>
  </si>
  <si>
    <t>zVjbVblVDlNTlbzTzDjllDTzHmHCsmcMHcSBrCBbrHBcBPSC</t>
  </si>
  <si>
    <t>ddlcGQlCjQNGQmPLslZTlmTtfT</t>
  </si>
  <si>
    <t>MDzMwSwqpzpDRpWRJwgZhttrZmTPfZmrmtrMZZ</t>
  </si>
  <si>
    <t>JSqRBpJzwgDDpqDqvpBRdCjbCjQCFCbHvdGPjdHQ</t>
  </si>
  <si>
    <t>bwzPwGLZMsbJMPPLGLMQzbhhQRvWWtVqVhgCVtWWQDqt</t>
  </si>
  <si>
    <t>HddrHFnFNpVnVLhnvLRV</t>
  </si>
  <si>
    <t>NLdrFjHTBrrdjFSpFmNBmSfZMwZMJJfSffbwzwPbczbJ</t>
  </si>
  <si>
    <t>QTWSzTTLwTfwflSNJRdvGlRGcNgJBl</t>
  </si>
  <si>
    <t>FnmmqrqbBBgRbHGc</t>
  </si>
  <si>
    <t>MFZqrCVCqmZCprspFZmnnMsDfzWzDwSfjSwPQPTLhffwBLwj</t>
  </si>
  <si>
    <t>npfgFRTZRRnDZLdgRfRrrjcWzGpWGGGQrjjWpP</t>
  </si>
  <si>
    <t>vblVbvSShhVzHWjzzlrPWG</t>
  </si>
  <si>
    <t>bVwqvCBtShqBhCCtqhNqCJRTTBDFJJLnJgDRWFBnWg</t>
  </si>
  <si>
    <t>nHDNQvgvnNZHDnsGcjfNTrTfVrfL</t>
  </si>
  <si>
    <t>SRWFSBRLtSFqjTrVVcsVjTSG</t>
  </si>
  <si>
    <t>BdBbRttWBdbdWdbppmZlLmgwHvgQvgLZ</t>
  </si>
  <si>
    <t>PQRZlpDDptQSclBMGVBdhVFGBMpf</t>
  </si>
  <si>
    <t>nnrsTCWjLJsnsSMShhGJfwffwV</t>
  </si>
  <si>
    <t>vjzqsjqgSHbbtvHZ</t>
  </si>
  <si>
    <t>DgFmbdSDZbPgLbDDmFwZwgLSfccGcGvnvvngsGGnsGMNWsWs</t>
  </si>
  <si>
    <t>HqztHHhHVhHjhRRhJtCVBCfNprMWpcMMJfsvvMsGscpG</t>
  </si>
  <si>
    <t>tjVtBVTBtHHqCRqtzQwTPSNdSwPTTbPFDdml</t>
  </si>
  <si>
    <t>sbmBmHZbRRRmwBmsSjHzRjmSCNFLNLLQNQhFgtQLzNztlrff</t>
  </si>
  <si>
    <t>MpqPPDPVnGqrJpcqqJpMVlgtlLFLChCgChCCQgCtCD</t>
  </si>
  <si>
    <t>VdcVVJvdrVWHbwHWBSSBRb</t>
  </si>
  <si>
    <t>tPDVBzzNSNdDSQpMQMTQJMMQMN</t>
  </si>
  <si>
    <t>LqSWSmbsmfQTTGZMWGCW</t>
  </si>
  <si>
    <t>cLjLcbrjqmvfqLbfmqLwDBBzSHPzlwzcdBlnnP</t>
  </si>
  <si>
    <t>SbnHrGHSrrhHJBrrScDfcPDMfpPGcGcpDL</t>
  </si>
  <si>
    <t>QTpmpmmQWlZsTvVQDMgggFLgFcPf</t>
  </si>
  <si>
    <t>zsCNlltCslzlTNsNlShwdJCpSqdHrBhpwr</t>
  </si>
  <si>
    <t>JZmFrmLGjFZdDGrrVTvzmPVvRRVzwzzl</t>
  </si>
  <si>
    <t>WBnfMDBqMsgDBqpBvzwVlCwRTRRPpvlw</t>
  </si>
  <si>
    <t>WfghfttggfSnnqbDftfqSBBDQdHhZFFJrrHFjGJdGjFrjQLj</t>
  </si>
  <si>
    <t>rNLRjrlVlrFRJzlsjrVlRFGCmnMtftgCNDDgDmCfqNgPNM</t>
  </si>
  <si>
    <t>SpdBpdHbpHWhZqnCdtCGggqCPn</t>
  </si>
  <si>
    <t>QHHvvWwWhwVVQRscVzGl</t>
  </si>
  <si>
    <t>QffLtMQGMQfDMMwMTJwqWHvH</t>
  </si>
  <si>
    <t>nSSFznjFcfjTgVJTJjvT</t>
  </si>
  <si>
    <t>RrBpcfSNpRBcFshrCtQrDGLPQb</t>
  </si>
  <si>
    <t>GctcMldStGwPPbcLsQTV</t>
  </si>
  <si>
    <t>jhnzDgnHnnfPVwHQTTLTds</t>
  </si>
  <si>
    <t>gBgzDDhzvqdGGvrtdvtm</t>
  </si>
  <si>
    <t>PPwRWVTvRvPVLwRpMlzmbmsbHWjbbs</t>
  </si>
  <si>
    <t>dFTFCNfdjzjFjsMF</t>
  </si>
  <si>
    <t>SgdffSTrnnqCgdqgcNrfSZqVvVLRDPJZQwJBLPQPtLZwJJ</t>
  </si>
  <si>
    <t>HSzDQftHphTBHFhr</t>
  </si>
  <si>
    <t>WMmJsMJNLWNPmmsncjMJcjtvwggVvhFFFhjrVwrjrjppvT</t>
  </si>
  <si>
    <t>WWPsJJCWCtZZZRGC</t>
  </si>
  <si>
    <t>SfFZQDRLgpLlRgQRRRFWTsbhBhgTjbWBjhshgw</t>
  </si>
  <si>
    <t>tHVNGjtzzHvMMJJhrWJNrTrPbP</t>
  </si>
  <si>
    <t>jvVVvGCGtCmjHtdHzQQfDpSSlDRnFfQFmR</t>
  </si>
  <si>
    <t>ZBBPfVVPPrVmrWZJzNdPznbnbSzznP</t>
  </si>
  <si>
    <t>gvgpGqFFMgMcGgwLwGpcJNZSTZbdbdzNNSlqbTnn</t>
  </si>
  <si>
    <t>ssZLgsMLQvcFpVrhCsmtWHjrrW</t>
  </si>
  <si>
    <t>nFvhRnWWzBRPHQqcqqCqmFbd</t>
  </si>
  <si>
    <t>SJDJgVprLfDfbJmHmWWHQtJW</t>
  </si>
  <si>
    <t>wVsgWVSTgLjfSsVjVBRvRNwwGGRhNZhRMZ</t>
  </si>
  <si>
    <t>wTRrRBCTPTBPlgMqgHCqggHLgg</t>
  </si>
  <si>
    <t>dmDzpQpBdmWmWzzzDFzjGNMSWLSgLVGGLVNSLgSg</t>
  </si>
  <si>
    <t>JbFdmQQJpjpptQbdJJmDmdtnZhZRflTlnTrTlrhBwPPc</t>
  </si>
  <si>
    <t>jwSwssQbwbStlhRgtsVstn</t>
  </si>
  <si>
    <t>zPzFdFFZccPDgntzVHHgghRz</t>
  </si>
  <si>
    <t>vVVdfFmZPDMWZZBmGQbwJJGCLwwMwJCS</t>
  </si>
  <si>
    <t>PLLffLFqqNLwSffbnVzzRf</t>
  </si>
  <si>
    <t>lsmgTggChrgDtZsZVblMVJMznVnwMBnb</t>
  </si>
  <si>
    <t>hDZZTmZvhTgstvwNFdqpWQcqvP</t>
  </si>
  <si>
    <t>mmWwpwqtmmHTqHpprRZQPPZLZWSFRFRB</t>
  </si>
  <si>
    <t>gzcgscgbfvhRRNZQRRQPvr</t>
  </si>
  <si>
    <t>JsjhcshCfJgrrpttTCTplH</t>
  </si>
  <si>
    <t>TvNrvNrJfWWvtJLTHhvZZhQQwVGZZhbV</t>
  </si>
  <si>
    <t>mFCPmBMPlPsPPBsMFPszbHQJwwHHhbZVQVzjhGHZ</t>
  </si>
  <si>
    <t>qmlBsdCSmJBmsBBMnMMTDWDNcLrDprSNcWDNrW</t>
  </si>
  <si>
    <t>HSnHCVqTddFHSVqFqdStSQGQwRzQCzCRzGRRGNPQwz</t>
  </si>
  <si>
    <t>jhlBpgNvlfZjlfvmpgfgfBrMRRwMMPPLQMZRPMWMMZPQ</t>
  </si>
  <si>
    <t>hflfpgjfBfDcpchlpvndbHFDdHqSqNVqNVdn</t>
  </si>
  <si>
    <t>QBfhlVNfHSZHfVCVHSQfZfTCctdvdDTRtjDCtTRsjsvj</t>
  </si>
  <si>
    <t>brrWWqzFWzwWbswDchhTRtDhjT</t>
  </si>
  <si>
    <t>gbrFLnpzqrWPgqpLWrhnHGZlSfLfHfQBGVfHHNVG</t>
  </si>
  <si>
    <t>hcFmVScmQBVhtcvfHLfvHSnbHRLn</t>
  </si>
  <si>
    <t>lzQqlDqgpWPvJfRnlNJvww</t>
  </si>
  <si>
    <t>PjCCCPgDgqGzmMtCQstZmBFs</t>
  </si>
  <si>
    <t>GrnrHrmVVFMFhSSbSfhR</t>
  </si>
  <si>
    <t>zjTqLtBjjdWdWTLshMZMDbPNRMSSqSPNfD</t>
  </si>
  <si>
    <t>dTWjdtwWhjWTBzcnrpcwmQpCwcpw</t>
  </si>
  <si>
    <t>BgtVBsgVVJhgGsSGJbghJqbsjLfZmLjmmtfZndNNZFFZNLdm</t>
  </si>
  <si>
    <t>MHTlzlwHSvPvzMSPCTMQCNZdjjmnfQjdZfNLjF</t>
  </si>
  <si>
    <t>HMDTwPDpzrTzpScBghDbVqRBgRBJsR</t>
  </si>
  <si>
    <t>qjCsTmrrnnCmhcFrCjqmThRlbHGvJGvvvbRbbJRcQJRG</t>
  </si>
  <si>
    <t>fVBBTfMdSZLNZgPdgglGRdbtbtJRllJWJtWb</t>
  </si>
  <si>
    <t>TSZZSpNMPBLgpZLVgppBDFhzDmjrnzhjssFqDhzFnn</t>
  </si>
  <si>
    <t>MDtDMWmMQmdzmMMqvlGfRcjzgpcPPjczPl</t>
  </si>
  <si>
    <t>sZsHJWNJFJNbWFBhFBnnbVclbVVPglfcRggffGGpjl</t>
  </si>
  <si>
    <t>srHWLNZZJdSLSdvDMw</t>
  </si>
  <si>
    <t>BFqsPnsZcgnncggccqsqqpDPtDWPpPNTNSNThrWtSj</t>
  </si>
  <si>
    <t>dQbfQQJJdwdmFRbJLRJdMrfDWrjpDrrprhDDDDNWWD</t>
  </si>
  <si>
    <t>QGwdJmCFJZvGsvvncB</t>
  </si>
  <si>
    <t>GRRNSjrffGTSPrNTffSgcJTwWJZbbZvwvwtVwWVJZv</t>
  </si>
  <si>
    <t>CMcFsqmBQzMzshsBQBQvLWmJVwZtpJLJwJLvwt</t>
  </si>
  <si>
    <t>qBzChnQlzMcRSnnRRjHGGg</t>
  </si>
  <si>
    <t>dPPbPWNdTBbDpHPHpNsgzvFlglvHzvSFzCFF</t>
  </si>
  <si>
    <t>fntqhGhRMhnnnGGCVMRhCVlSjswFvvjzjSzvQVSgsl</t>
  </si>
  <si>
    <t>MMqqJJRCnMhZLCRhtPNrpZPDDWTDTrNBmD</t>
  </si>
  <si>
    <t>VjVGNTNlNchVjNGRWrSWWtZtRrzncR</t>
  </si>
  <si>
    <t>BTbbbwDmCDLTbDwfHmzZMmRrWtzPrZSZtrrz</t>
  </si>
  <si>
    <t>qDLLqvwLBsfBbBdQFQTJhqThVTQJ</t>
  </si>
  <si>
    <t>qBqPBGZflhrWznzZZdsnzv</t>
  </si>
  <si>
    <t>FmHRcCCsCDwDbjtzdjWbdz</t>
  </si>
  <si>
    <t>cTRwCCNHFNmwRgmFTNCFTJqqfqPJsPhPBlsrsfGf</t>
  </si>
  <si>
    <t>JTNhhNrCTcWpJJcpWw</t>
  </si>
  <si>
    <t>LLdLsfMsdStbtggLbnTpwfWDzpjvnnjzcz</t>
  </si>
  <si>
    <t>MqSZsgbMbGFbZtgTSZSFSLhhmHlBQlmrmrPHHCPPZPBr</t>
  </si>
  <si>
    <t>GgjjgpGvpJJtjgvPrJttsLjVwCsQsQNLsfLfMVCl</t>
  </si>
  <si>
    <t>RddqZqzcZdSWcHdcqQfQLMwVflfNQNMQ</t>
  </si>
  <si>
    <t>FncWTRcFlHWFmcFTgPJhGvDgpnnhhGtG</t>
  </si>
  <si>
    <t>ZGPFJsPQCbZCCbgz</t>
  </si>
  <si>
    <t>nrvrnGWTwwqTBRcpCRRg</t>
  </si>
  <si>
    <t>DnGWDldNmSLSMdMQ</t>
  </si>
  <si>
    <t>ScDmPPPmjmjjWgtdSmdmCnNqVQVVrNRTZTQTQDHHZGNH</t>
  </si>
  <si>
    <t>wbbMhLvMJpRwJQrJGHqQGrQHqr</t>
  </si>
  <si>
    <t>wzhspwpppswsMFLmtnzjdcmdPRWPtS</t>
  </si>
  <si>
    <t>fPlLTtBlTjDbWcTMJcncWqss</t>
  </si>
  <si>
    <t>LdvLrLpCRRQQmvhhVNpwRMWJZcFMZWJwJFFFwZsGcs</t>
  </si>
  <si>
    <t>prrRVpvvRVNmRvvzHjHPlzPLSffbbPHS</t>
  </si>
  <si>
    <t>bbCbzsQbBzbBFbFzFfJHfVJPfVPtzZttpm</t>
  </si>
  <si>
    <t>hwvrjDDwjcDcvdnNvwdnwwDPpNtNMVtPpJpRmVMPfmtVZR</t>
  </si>
  <si>
    <t>mmqDWjhcqhwvDDdTsSGGCbQGSBBLTGGl</t>
  </si>
  <si>
    <t>wthtwrBQhhSrqJJVLMRPPtJLPF</t>
  </si>
  <si>
    <t>vbmbZqfqgsfHmcllmLLJNLJMNFJNNvPGJn</t>
  </si>
  <si>
    <t>jHlDscllClCCgbZzhWqBzBQzprWCqS</t>
  </si>
  <si>
    <t>DwpDlwDwllhJwbDFNDwFPhDnQnZZzVVnnBrtNznzSSzZrr</t>
  </si>
  <si>
    <t>MHPfWRTgWzTQmSTTZt</t>
  </si>
  <si>
    <t>GdPjHLRMCfcGvwqDGbFq</t>
  </si>
  <si>
    <t>NGdNpDPdNGLppLpwSNFFFDLwnnZbMnrHlHZQcHbcnHQcPcQM</t>
  </si>
  <si>
    <t>jBgBsjssgjWJVGhBfhvJVnMlbnZQVrrrlHCcCZrl</t>
  </si>
  <si>
    <t>sRBgvRffhhtvtBgvjgttWBJTLmFLLwdwzFdqLDDDqFGdLFTd</t>
  </si>
  <si>
    <t>RBzRGRGBgnrPJrRGGWWbDggZTSTVZVFFSVZZdw</t>
  </si>
  <si>
    <t>tfmLhjfshNNsqpppfjHdwVdQZbVbQFVVTmSVDV</t>
  </si>
  <si>
    <t>jvqtwHqCNLNsNhNfjssLCzGJWcBRJRBCBBBrrWnGrG</t>
  </si>
  <si>
    <t>cGDBdNFdNdDStNtGdGQGscDMvZjjZWMvMLjsjjLZjLsJLv</t>
  </si>
  <si>
    <t>fbRnRzHVPClfRlbbmfHRlPvZvMLpqjvZJqZMpzMpZjBZ</t>
  </si>
  <si>
    <t>gfbfBgCHCPVNhNGgTtFDcF</t>
  </si>
  <si>
    <t>ljjvLZvvllFnlLJLJjLWFQrVssFpsGMFpNMGsr</t>
  </si>
  <si>
    <t>qbHSqHTcHChqCmTSRqqBVpVdBQsVQQGHdMprWV</t>
  </si>
  <si>
    <t>DbtcCqRhhTRmDnPMlLgfgztlZZ</t>
  </si>
  <si>
    <t>QtMQzPZcbtGgTtLvtf</t>
  </si>
  <si>
    <t>HwcDsdVVDnNSGLhwvffJvfTT</t>
  </si>
  <si>
    <t>CSsdSHNmSDHcCqqcrrzQcC</t>
  </si>
  <si>
    <t>nDNDfmMnmDJRNfJJdMDRBdwjcTtsSHvBTswTjwLtsCts</t>
  </si>
  <si>
    <t>QcbQrZZggGWVVWbZZjStswCSCCttGCwLvC</t>
  </si>
  <si>
    <t>ZgZgbzVglVbchVVrVhFWWpnnpNJmJMqDfMJnMRqNDDMD</t>
  </si>
  <si>
    <t>WMfNvsjWGjsqFjqTRRQVJztDzVmJHbft</t>
  </si>
  <si>
    <t>ZPhplcrLrmzQGzmz</t>
  </si>
  <si>
    <t>ZPddLPlcSclhZChndMvgTjjWNGWMGWBj</t>
  </si>
  <si>
    <t>nDLjMchghDcljfjffpfsqTmGCTGszGZVVzHV</t>
  </si>
  <si>
    <t>wdFJPFrQRwSNbjVQCTGsHZHmHCHs</t>
  </si>
  <si>
    <t>BRJJSddvdBrJwrBRNRFRSPRjvclLpWhpglgWpLplltnMgh</t>
  </si>
  <si>
    <t>BbVRzMcpbMNMHMTJmWdljdlJjT</t>
  </si>
  <si>
    <t>GtsqFnfvGSFqGfQvgnWWZlLlLjZWtWldPmlT</t>
  </si>
  <si>
    <t>sSsFqsqsGghwQQmfGRHbbVczbwwBpBpHcw</t>
  </si>
  <si>
    <t>BBFCBJCsGJBBgvgsvTlVhgNg</t>
  </si>
  <si>
    <t>ZnLdjRQddLRnZrlScHRVTTSHhRvg</t>
  </si>
  <si>
    <t>fnnjZLWdrnqdWrrPLddqVqBzGDJJFGCBDfJmbDzFMbmB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</si>
</sst>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IFERROR(__xludf.DUMMYFUNCTION("INDEX(FILTER(LEFTHALF(A1),COUNTIF(RIGHTHALF(A1), LEFTHALF(A1))), 1, 1)"),70.0)</f>
        <v>70</v>
      </c>
      <c r="C1" s="2">
        <f t="shared" ref="C1:C300" si="1">PRIORITY(B1)</f>
        <v>32</v>
      </c>
      <c r="D1" s="2">
        <f>IFERROR(__xludf.DUMMYFUNCTION("INDEX(FILTER(FIRSTTWO(A1, A2), COUNTIF(ARRTOCODE(STRTOARRAY(A3)), FIRSTTWO(A1, A2))), 1, 1)"),77.0)</f>
        <v>77</v>
      </c>
      <c r="E1" s="2">
        <f>PRIORITY(D1)</f>
        <v>39</v>
      </c>
      <c r="G1" s="3" t="s">
        <v>1</v>
      </c>
      <c r="H1" s="4">
        <f>SUM(C1:C1000)</f>
        <v>7889</v>
      </c>
    </row>
    <row r="2">
      <c r="A2" s="1" t="s">
        <v>2</v>
      </c>
      <c r="B2" s="2">
        <f>IFERROR(__xludf.DUMMYFUNCTION("INDEX(FILTER(LEFTHALF(A2),COUNTIF(RIGHTHALF(A2), LEFTHALF(A2))), 1, 1)"),110.0)</f>
        <v>110</v>
      </c>
      <c r="C2" s="2">
        <f t="shared" si="1"/>
        <v>14</v>
      </c>
      <c r="G2" s="5" t="s">
        <v>3</v>
      </c>
      <c r="H2" s="6">
        <f>SUM(E1:E1000)</f>
        <v>2825</v>
      </c>
    </row>
    <row r="3">
      <c r="A3" s="1" t="s">
        <v>4</v>
      </c>
      <c r="B3" s="2">
        <f>IFERROR(__xludf.DUMMYFUNCTION("INDEX(FILTER(LEFTHALF(A3),COUNTIF(RIGHTHALF(A3), LEFTHALF(A3))), 1, 1)"),106.0)</f>
        <v>106</v>
      </c>
      <c r="C3" s="2">
        <f t="shared" si="1"/>
        <v>10</v>
      </c>
    </row>
    <row r="4">
      <c r="A4" s="1" t="s">
        <v>5</v>
      </c>
      <c r="B4" s="2">
        <f>IFERROR(__xludf.DUMMYFUNCTION("INDEX(FILTER(LEFTHALF(A4),COUNTIF(RIGHTHALF(A4), LEFTHALF(A4))), 1, 1)"),76.0)</f>
        <v>76</v>
      </c>
      <c r="C4" s="2">
        <f t="shared" si="1"/>
        <v>38</v>
      </c>
      <c r="D4" s="2">
        <f>IFERROR(__xludf.DUMMYFUNCTION("INDEX(FILTER(FIRSTTWO(A4, A5), COUNTIF(ARRTOCODE(STRTOARRAY(A6)), FIRSTTWO(A4, A5))), 1, 1)"),77.0)</f>
        <v>77</v>
      </c>
      <c r="E4" s="2">
        <f>PRIORITY(D4)</f>
        <v>39</v>
      </c>
      <c r="G4" s="7" t="s">
        <v>6</v>
      </c>
    </row>
    <row r="5">
      <c r="A5" s="1" t="s">
        <v>7</v>
      </c>
      <c r="B5" s="2">
        <f>IFERROR(__xludf.DUMMYFUNCTION("INDEX(FILTER(LEFTHALF(A5),COUNTIF(RIGHTHALF(A5), LEFTHALF(A5))), 1, 1)"),114.0)</f>
        <v>114</v>
      </c>
      <c r="C5" s="2">
        <f t="shared" si="1"/>
        <v>18</v>
      </c>
      <c r="G5" s="7" t="s">
        <v>8</v>
      </c>
    </row>
    <row r="6">
      <c r="A6" s="1" t="s">
        <v>9</v>
      </c>
      <c r="B6" s="2">
        <f>IFERROR(__xludf.DUMMYFUNCTION("INDEX(FILTER(LEFTHALF(A6),COUNTIF(RIGHTHALF(A6), LEFTHALF(A6))), 1, 1)"),122.0)</f>
        <v>122</v>
      </c>
      <c r="C6" s="2">
        <f t="shared" si="1"/>
        <v>26</v>
      </c>
      <c r="G6" s="7" t="s">
        <v>10</v>
      </c>
    </row>
    <row r="7">
      <c r="A7" s="1" t="s">
        <v>11</v>
      </c>
      <c r="B7" s="2">
        <f>IFERROR(__xludf.DUMMYFUNCTION("INDEX(FILTER(LEFTHALF(A7),COUNTIF(RIGHTHALF(A7), LEFTHALF(A7))), 1, 1)"),81.0)</f>
        <v>81</v>
      </c>
      <c r="C7" s="2">
        <f t="shared" si="1"/>
        <v>43</v>
      </c>
      <c r="D7" s="2">
        <f>IFERROR(__xludf.DUMMYFUNCTION("INDEX(FILTER(FIRSTTWO(A7, A8), COUNTIF(ARRTOCODE(STRTOARRAY(A9)), FIRSTTWO(A7, A8))), 1, 1)"),102.0)</f>
        <v>102</v>
      </c>
      <c r="E7" s="2">
        <f>PRIORITY(D7)</f>
        <v>6</v>
      </c>
      <c r="G7" s="7" t="s">
        <v>12</v>
      </c>
    </row>
    <row r="8">
      <c r="A8" s="1" t="s">
        <v>13</v>
      </c>
      <c r="B8" s="2">
        <f>IFERROR(__xludf.DUMMYFUNCTION("INDEX(FILTER(LEFTHALF(A8),COUNTIF(RIGHTHALF(A8), LEFTHALF(A8))), 1, 1)"),67.0)</f>
        <v>67</v>
      </c>
      <c r="C8" s="2">
        <f t="shared" si="1"/>
        <v>29</v>
      </c>
    </row>
    <row r="9">
      <c r="A9" s="1" t="s">
        <v>14</v>
      </c>
      <c r="B9" s="2">
        <f>IFERROR(__xludf.DUMMYFUNCTION("INDEX(FILTER(LEFTHALF(A9),COUNTIF(RIGHTHALF(A9), LEFTHALF(A9))), 1, 1)"),119.0)</f>
        <v>119</v>
      </c>
      <c r="C9" s="2">
        <f t="shared" si="1"/>
        <v>23</v>
      </c>
    </row>
    <row r="10">
      <c r="A10" s="1" t="s">
        <v>15</v>
      </c>
      <c r="B10" s="2">
        <f>IFERROR(__xludf.DUMMYFUNCTION("INDEX(FILTER(LEFTHALF(A10),COUNTIF(RIGHTHALF(A10), LEFTHALF(A10))), 1, 1)"),71.0)</f>
        <v>71</v>
      </c>
      <c r="C10" s="2">
        <f t="shared" si="1"/>
        <v>33</v>
      </c>
      <c r="D10" s="2">
        <f>IFERROR(__xludf.DUMMYFUNCTION("INDEX(FILTER(FIRSTTWO(A10, A11), COUNTIF(ARRTOCODE(STRTOARRAY(A12)), FIRSTTWO(A10, A11))), 1, 1)"),81.0)</f>
        <v>81</v>
      </c>
      <c r="E10" s="2">
        <f>PRIORITY(D10)</f>
        <v>43</v>
      </c>
    </row>
    <row r="11">
      <c r="A11" s="1" t="s">
        <v>16</v>
      </c>
      <c r="B11" s="2">
        <f>IFERROR(__xludf.DUMMYFUNCTION("INDEX(FILTER(LEFTHALF(A11),COUNTIF(RIGHTHALF(A11), LEFTHALF(A11))), 1, 1)"),80.0)</f>
        <v>80</v>
      </c>
      <c r="C11" s="2">
        <f t="shared" si="1"/>
        <v>42</v>
      </c>
    </row>
    <row r="12">
      <c r="A12" s="1" t="s">
        <v>17</v>
      </c>
      <c r="B12" s="2">
        <f>IFERROR(__xludf.DUMMYFUNCTION("INDEX(FILTER(LEFTHALF(A12),COUNTIF(RIGHTHALF(A12), LEFTHALF(A12))), 1, 1)"),110.0)</f>
        <v>110</v>
      </c>
      <c r="C12" s="2">
        <f t="shared" si="1"/>
        <v>14</v>
      </c>
    </row>
    <row r="13">
      <c r="A13" s="1" t="s">
        <v>18</v>
      </c>
      <c r="B13" s="2">
        <f>IFERROR(__xludf.DUMMYFUNCTION("INDEX(FILTER(LEFTHALF(A13),COUNTIF(RIGHTHALF(A13), LEFTHALF(A13))), 1, 1)"),122.0)</f>
        <v>122</v>
      </c>
      <c r="C13" s="2">
        <f t="shared" si="1"/>
        <v>26</v>
      </c>
      <c r="D13" s="2">
        <f>IFERROR(__xludf.DUMMYFUNCTION("INDEX(FILTER(FIRSTTWO(A13, A14), COUNTIF(ARRTOCODE(STRTOARRAY(A15)), FIRSTTWO(A13, A14))), 1, 1)"),80.0)</f>
        <v>80</v>
      </c>
      <c r="E13" s="2">
        <f>PRIORITY(D13)</f>
        <v>42</v>
      </c>
    </row>
    <row r="14">
      <c r="A14" s="1" t="s">
        <v>19</v>
      </c>
      <c r="B14" s="2">
        <f>IFERROR(__xludf.DUMMYFUNCTION("INDEX(FILTER(LEFTHALF(A14),COUNTIF(RIGHTHALF(A14), LEFTHALF(A14))), 1, 1)"),113.0)</f>
        <v>113</v>
      </c>
      <c r="C14" s="2">
        <f t="shared" si="1"/>
        <v>17</v>
      </c>
    </row>
    <row r="15">
      <c r="A15" s="1" t="s">
        <v>20</v>
      </c>
      <c r="B15" s="2">
        <f>IFERROR(__xludf.DUMMYFUNCTION("INDEX(FILTER(LEFTHALF(A15),COUNTIF(RIGHTHALF(A15), LEFTHALF(A15))), 1, 1)"),115.0)</f>
        <v>115</v>
      </c>
      <c r="C15" s="2">
        <f t="shared" si="1"/>
        <v>19</v>
      </c>
    </row>
    <row r="16">
      <c r="A16" s="1" t="s">
        <v>21</v>
      </c>
      <c r="B16" s="2">
        <f>IFERROR(__xludf.DUMMYFUNCTION("INDEX(FILTER(LEFTHALF(A16),COUNTIF(RIGHTHALF(A16), LEFTHALF(A16))), 1, 1)"),90.0)</f>
        <v>90</v>
      </c>
      <c r="C16" s="2">
        <f t="shared" si="1"/>
        <v>52</v>
      </c>
      <c r="D16" s="2">
        <f>IFERROR(__xludf.DUMMYFUNCTION("INDEX(FILTER(FIRSTTWO(A16, A17), COUNTIF(ARRTOCODE(STRTOARRAY(A18)), FIRSTTWO(A16, A17))), 1, 1)"),112.0)</f>
        <v>112</v>
      </c>
      <c r="E16" s="2">
        <f>PRIORITY(D16)</f>
        <v>16</v>
      </c>
    </row>
    <row r="17">
      <c r="A17" s="1" t="s">
        <v>22</v>
      </c>
      <c r="B17" s="2">
        <f>IFERROR(__xludf.DUMMYFUNCTION("INDEX(FILTER(LEFTHALF(A17),COUNTIF(RIGHTHALF(A17), LEFTHALF(A17))), 1, 1)"),110.0)</f>
        <v>110</v>
      </c>
      <c r="C17" s="2">
        <f t="shared" si="1"/>
        <v>14</v>
      </c>
    </row>
    <row r="18">
      <c r="A18" s="1" t="s">
        <v>23</v>
      </c>
      <c r="B18" s="2">
        <f>IFERROR(__xludf.DUMMYFUNCTION("INDEX(FILTER(LEFTHALF(A18),COUNTIF(RIGHTHALF(A18), LEFTHALF(A18))), 1, 1)"),118.0)</f>
        <v>118</v>
      </c>
      <c r="C18" s="2">
        <f t="shared" si="1"/>
        <v>22</v>
      </c>
    </row>
    <row r="19">
      <c r="A19" s="1" t="s">
        <v>24</v>
      </c>
      <c r="B19" s="2">
        <f>IFERROR(__xludf.DUMMYFUNCTION("INDEX(FILTER(LEFTHALF(A19),COUNTIF(RIGHTHALF(A19), LEFTHALF(A19))), 1, 1)"),71.0)</f>
        <v>71</v>
      </c>
      <c r="C19" s="2">
        <f t="shared" si="1"/>
        <v>33</v>
      </c>
      <c r="D19" s="2">
        <f>IFERROR(__xludf.DUMMYFUNCTION("INDEX(FILTER(FIRSTTWO(A19, A20), COUNTIF(ARRTOCODE(STRTOARRAY(A21)), FIRSTTWO(A19, A20))), 1, 1)"),82.0)</f>
        <v>82</v>
      </c>
      <c r="E19" s="2">
        <f>PRIORITY(D19)</f>
        <v>44</v>
      </c>
    </row>
    <row r="20">
      <c r="A20" s="1" t="s">
        <v>25</v>
      </c>
      <c r="B20" s="2">
        <f>IFERROR(__xludf.DUMMYFUNCTION("INDEX(FILTER(LEFTHALF(A20),COUNTIF(RIGHTHALF(A20), LEFTHALF(A20))), 1, 1)"),110.0)</f>
        <v>110</v>
      </c>
      <c r="C20" s="2">
        <f t="shared" si="1"/>
        <v>14</v>
      </c>
    </row>
    <row r="21">
      <c r="A21" s="1" t="s">
        <v>26</v>
      </c>
      <c r="B21" s="2">
        <f>IFERROR(__xludf.DUMMYFUNCTION("INDEX(FILTER(LEFTHALF(A21),COUNTIF(RIGHTHALF(A21), LEFTHALF(A21))), 1, 1)"),87.0)</f>
        <v>87</v>
      </c>
      <c r="C21" s="2">
        <f t="shared" si="1"/>
        <v>49</v>
      </c>
    </row>
    <row r="22">
      <c r="A22" s="1" t="s">
        <v>27</v>
      </c>
      <c r="B22" s="2">
        <f>IFERROR(__xludf.DUMMYFUNCTION("INDEX(FILTER(LEFTHALF(A22),COUNTIF(RIGHTHALF(A22), LEFTHALF(A22))), 1, 1)"),66.0)</f>
        <v>66</v>
      </c>
      <c r="C22" s="2">
        <f t="shared" si="1"/>
        <v>28</v>
      </c>
      <c r="D22" s="2">
        <f>IFERROR(__xludf.DUMMYFUNCTION("INDEX(FILTER(FIRSTTWO(A22, A23), COUNTIF(ARRTOCODE(STRTOARRAY(A24)), FIRSTTWO(A22, A23))), 1, 1)"),119.0)</f>
        <v>119</v>
      </c>
      <c r="E22" s="2">
        <f>PRIORITY(D22)</f>
        <v>23</v>
      </c>
    </row>
    <row r="23">
      <c r="A23" s="1" t="s">
        <v>28</v>
      </c>
      <c r="B23" s="2">
        <f>IFERROR(__xludf.DUMMYFUNCTION("INDEX(FILTER(LEFTHALF(A23),COUNTIF(RIGHTHALF(A23), LEFTHALF(A23))), 1, 1)"),80.0)</f>
        <v>80</v>
      </c>
      <c r="C23" s="2">
        <f t="shared" si="1"/>
        <v>42</v>
      </c>
    </row>
    <row r="24">
      <c r="A24" s="1" t="s">
        <v>29</v>
      </c>
      <c r="B24" s="2">
        <f>IFERROR(__xludf.DUMMYFUNCTION("INDEX(FILTER(LEFTHALF(A24),COUNTIF(RIGHTHALF(A24), LEFTHALF(A24))), 1, 1)"),116.0)</f>
        <v>116</v>
      </c>
      <c r="C24" s="2">
        <f t="shared" si="1"/>
        <v>20</v>
      </c>
    </row>
    <row r="25">
      <c r="A25" s="1" t="s">
        <v>30</v>
      </c>
      <c r="B25" s="2">
        <f>IFERROR(__xludf.DUMMYFUNCTION("INDEX(FILTER(LEFTHALF(A25),COUNTIF(RIGHTHALF(A25), LEFTHALF(A25))), 1, 1)"),102.0)</f>
        <v>102</v>
      </c>
      <c r="C25" s="2">
        <f t="shared" si="1"/>
        <v>6</v>
      </c>
      <c r="D25" s="2">
        <f>IFERROR(__xludf.DUMMYFUNCTION("INDEX(FILTER(FIRSTTWO(A25, A26), COUNTIF(ARRTOCODE(STRTOARRAY(A27)), FIRSTTWO(A25, A26))), 1, 1)"),106.0)</f>
        <v>106</v>
      </c>
      <c r="E25" s="2">
        <f>PRIORITY(D25)</f>
        <v>10</v>
      </c>
    </row>
    <row r="26">
      <c r="A26" s="1" t="s">
        <v>31</v>
      </c>
      <c r="B26" s="2">
        <f>IFERROR(__xludf.DUMMYFUNCTION("INDEX(FILTER(LEFTHALF(A26),COUNTIF(RIGHTHALF(A26), LEFTHALF(A26))), 1, 1)"),66.0)</f>
        <v>66</v>
      </c>
      <c r="C26" s="2">
        <f t="shared" si="1"/>
        <v>28</v>
      </c>
    </row>
    <row r="27">
      <c r="A27" s="1" t="s">
        <v>32</v>
      </c>
      <c r="B27" s="2">
        <f>IFERROR(__xludf.DUMMYFUNCTION("INDEX(FILTER(LEFTHALF(A27),COUNTIF(RIGHTHALF(A27), LEFTHALF(A27))), 1, 1)"),74.0)</f>
        <v>74</v>
      </c>
      <c r="C27" s="2">
        <f t="shared" si="1"/>
        <v>36</v>
      </c>
    </row>
    <row r="28">
      <c r="A28" s="1" t="s">
        <v>33</v>
      </c>
      <c r="B28" s="2">
        <f>IFERROR(__xludf.DUMMYFUNCTION("INDEX(FILTER(LEFTHALF(A28),COUNTIF(RIGHTHALF(A28), LEFTHALF(A28))), 1, 1)"),80.0)</f>
        <v>80</v>
      </c>
      <c r="C28" s="2">
        <f t="shared" si="1"/>
        <v>42</v>
      </c>
      <c r="D28" s="2">
        <f>IFERROR(__xludf.DUMMYFUNCTION("INDEX(FILTER(FIRSTTWO(A28, A29), COUNTIF(ARRTOCODE(STRTOARRAY(A30)), FIRSTTWO(A28, A29))), 1, 1)"),113.0)</f>
        <v>113</v>
      </c>
      <c r="E28" s="2">
        <f>PRIORITY(D28)</f>
        <v>17</v>
      </c>
    </row>
    <row r="29">
      <c r="A29" s="1" t="s">
        <v>34</v>
      </c>
      <c r="B29" s="2">
        <f>IFERROR(__xludf.DUMMYFUNCTION("INDEX(FILTER(LEFTHALF(A29),COUNTIF(RIGHTHALF(A29), LEFTHALF(A29))), 1, 1)"),86.0)</f>
        <v>86</v>
      </c>
      <c r="C29" s="2">
        <f t="shared" si="1"/>
        <v>48</v>
      </c>
    </row>
    <row r="30">
      <c r="A30" s="1" t="s">
        <v>35</v>
      </c>
      <c r="B30" s="2">
        <f>IFERROR(__xludf.DUMMYFUNCTION("INDEX(FILTER(LEFTHALF(A30),COUNTIF(RIGHTHALF(A30), LEFTHALF(A30))), 1, 1)"),102.0)</f>
        <v>102</v>
      </c>
      <c r="C30" s="2">
        <f t="shared" si="1"/>
        <v>6</v>
      </c>
    </row>
    <row r="31">
      <c r="A31" s="1" t="s">
        <v>36</v>
      </c>
      <c r="B31" s="2">
        <f>IFERROR(__xludf.DUMMYFUNCTION("INDEX(FILTER(LEFTHALF(A31),COUNTIF(RIGHTHALF(A31), LEFTHALF(A31))), 1, 1)"),109.0)</f>
        <v>109</v>
      </c>
      <c r="C31" s="2">
        <f t="shared" si="1"/>
        <v>13</v>
      </c>
      <c r="D31" s="2">
        <f>IFERROR(__xludf.DUMMYFUNCTION("INDEX(FILTER(FIRSTTWO(A31, A32), COUNTIF(ARRTOCODE(STRTOARRAY(A33)), FIRSTTWO(A31, A32))), 1, 1)"),113.0)</f>
        <v>113</v>
      </c>
      <c r="E31" s="2">
        <f>PRIORITY(D31)</f>
        <v>17</v>
      </c>
    </row>
    <row r="32">
      <c r="A32" s="1" t="s">
        <v>37</v>
      </c>
      <c r="B32" s="2">
        <f>IFERROR(__xludf.DUMMYFUNCTION("INDEX(FILTER(LEFTHALF(A32),COUNTIF(RIGHTHALF(A32), LEFTHALF(A32))), 1, 1)"),70.0)</f>
        <v>70</v>
      </c>
      <c r="C32" s="2">
        <f t="shared" si="1"/>
        <v>32</v>
      </c>
    </row>
    <row r="33">
      <c r="A33" s="1" t="s">
        <v>38</v>
      </c>
      <c r="B33" s="2">
        <f>IFERROR(__xludf.DUMMYFUNCTION("INDEX(FILTER(LEFTHALF(A33),COUNTIF(RIGHTHALF(A33), LEFTHALF(A33))), 1, 1)"),104.0)</f>
        <v>104</v>
      </c>
      <c r="C33" s="2">
        <f t="shared" si="1"/>
        <v>8</v>
      </c>
    </row>
    <row r="34">
      <c r="A34" s="1" t="s">
        <v>39</v>
      </c>
      <c r="B34" s="2">
        <f>IFERROR(__xludf.DUMMYFUNCTION("INDEX(FILTER(LEFTHALF(A34),COUNTIF(RIGHTHALF(A34), LEFTHALF(A34))), 1, 1)"),115.0)</f>
        <v>115</v>
      </c>
      <c r="C34" s="2">
        <f t="shared" si="1"/>
        <v>19</v>
      </c>
      <c r="D34" s="2">
        <f>IFERROR(__xludf.DUMMYFUNCTION("INDEX(FILTER(FIRSTTWO(A34, A35), COUNTIF(ARRTOCODE(STRTOARRAY(A36)), FIRSTTWO(A34, A35))), 1, 1)"),98.0)</f>
        <v>98</v>
      </c>
      <c r="E34" s="2">
        <f>PRIORITY(D34)</f>
        <v>2</v>
      </c>
    </row>
    <row r="35">
      <c r="A35" s="1" t="s">
        <v>40</v>
      </c>
      <c r="B35" s="2">
        <f>IFERROR(__xludf.DUMMYFUNCTION("INDEX(FILTER(LEFTHALF(A35),COUNTIF(RIGHTHALF(A35), LEFTHALF(A35))), 1, 1)"),72.0)</f>
        <v>72</v>
      </c>
      <c r="C35" s="2">
        <f t="shared" si="1"/>
        <v>34</v>
      </c>
    </row>
    <row r="36">
      <c r="A36" s="1" t="s">
        <v>41</v>
      </c>
      <c r="B36" s="2">
        <f>IFERROR(__xludf.DUMMYFUNCTION("INDEX(FILTER(LEFTHALF(A36),COUNTIF(RIGHTHALF(A36), LEFTHALF(A36))), 1, 1)"),113.0)</f>
        <v>113</v>
      </c>
      <c r="C36" s="2">
        <f t="shared" si="1"/>
        <v>17</v>
      </c>
    </row>
    <row r="37">
      <c r="A37" s="1" t="s">
        <v>42</v>
      </c>
      <c r="B37" s="2">
        <f>IFERROR(__xludf.DUMMYFUNCTION("INDEX(FILTER(LEFTHALF(A37),COUNTIF(RIGHTHALF(A37), LEFTHALF(A37))), 1, 1)"),113.0)</f>
        <v>113</v>
      </c>
      <c r="C37" s="2">
        <f t="shared" si="1"/>
        <v>17</v>
      </c>
      <c r="D37" s="2">
        <f>IFERROR(__xludf.DUMMYFUNCTION("INDEX(FILTER(FIRSTTWO(A37, A38), COUNTIF(ARRTOCODE(STRTOARRAY(A39)), FIRSTTWO(A37, A38))), 1, 1)"),109.0)</f>
        <v>109</v>
      </c>
      <c r="E37" s="2">
        <f>PRIORITY(D37)</f>
        <v>13</v>
      </c>
    </row>
    <row r="38">
      <c r="A38" s="1" t="s">
        <v>43</v>
      </c>
      <c r="B38" s="2">
        <f>IFERROR(__xludf.DUMMYFUNCTION("INDEX(FILTER(LEFTHALF(A38),COUNTIF(RIGHTHALF(A38), LEFTHALF(A38))), 1, 1)"),78.0)</f>
        <v>78</v>
      </c>
      <c r="C38" s="2">
        <f t="shared" si="1"/>
        <v>40</v>
      </c>
    </row>
    <row r="39">
      <c r="A39" s="1" t="s">
        <v>44</v>
      </c>
      <c r="B39" s="2">
        <f>IFERROR(__xludf.DUMMYFUNCTION("INDEX(FILTER(LEFTHALF(A39),COUNTIF(RIGHTHALF(A39), LEFTHALF(A39))), 1, 1)"),70.0)</f>
        <v>70</v>
      </c>
      <c r="C39" s="2">
        <f t="shared" si="1"/>
        <v>32</v>
      </c>
    </row>
    <row r="40">
      <c r="A40" s="1" t="s">
        <v>45</v>
      </c>
      <c r="B40" s="2">
        <f>IFERROR(__xludf.DUMMYFUNCTION("INDEX(FILTER(LEFTHALF(A40),COUNTIF(RIGHTHALF(A40), LEFTHALF(A40))), 1, 1)"),99.0)</f>
        <v>99</v>
      </c>
      <c r="C40" s="2">
        <f t="shared" si="1"/>
        <v>3</v>
      </c>
      <c r="D40" s="2">
        <f>IFERROR(__xludf.DUMMYFUNCTION("INDEX(FILTER(FIRSTTWO(A40, A41), COUNTIF(ARRTOCODE(STRTOARRAY(A42)), FIRSTTWO(A40, A41))), 1, 1)"),87.0)</f>
        <v>87</v>
      </c>
      <c r="E40" s="2">
        <f>PRIORITY(D40)</f>
        <v>49</v>
      </c>
    </row>
    <row r="41">
      <c r="A41" s="1" t="s">
        <v>46</v>
      </c>
      <c r="B41" s="2">
        <f>IFERROR(__xludf.DUMMYFUNCTION("INDEX(FILTER(LEFTHALF(A41),COUNTIF(RIGHTHALF(A41), LEFTHALF(A41))), 1, 1)"),82.0)</f>
        <v>82</v>
      </c>
      <c r="C41" s="2">
        <f t="shared" si="1"/>
        <v>44</v>
      </c>
    </row>
    <row r="42">
      <c r="A42" s="1" t="s">
        <v>47</v>
      </c>
      <c r="B42" s="2">
        <f>IFERROR(__xludf.DUMMYFUNCTION("INDEX(FILTER(LEFTHALF(A42),COUNTIF(RIGHTHALF(A42), LEFTHALF(A42))), 1, 1)"),116.0)</f>
        <v>116</v>
      </c>
      <c r="C42" s="2">
        <f t="shared" si="1"/>
        <v>20</v>
      </c>
    </row>
    <row r="43">
      <c r="A43" s="1" t="s">
        <v>48</v>
      </c>
      <c r="B43" s="2">
        <f>IFERROR(__xludf.DUMMYFUNCTION("INDEX(FILTER(LEFTHALF(A43),COUNTIF(RIGHTHALF(A43), LEFTHALF(A43))), 1, 1)"),113.0)</f>
        <v>113</v>
      </c>
      <c r="C43" s="2">
        <f t="shared" si="1"/>
        <v>17</v>
      </c>
      <c r="D43" s="2">
        <f>IFERROR(__xludf.DUMMYFUNCTION("INDEX(FILTER(FIRSTTWO(A43, A44), COUNTIF(ARRTOCODE(STRTOARRAY(A45)), FIRSTTWO(A43, A44))), 1, 1)"),98.0)</f>
        <v>98</v>
      </c>
      <c r="E43" s="2">
        <f>PRIORITY(D43)</f>
        <v>2</v>
      </c>
    </row>
    <row r="44">
      <c r="A44" s="1" t="s">
        <v>49</v>
      </c>
      <c r="B44" s="2">
        <f>IFERROR(__xludf.DUMMYFUNCTION("INDEX(FILTER(LEFTHALF(A44),COUNTIF(RIGHTHALF(A44), LEFTHALF(A44))), 1, 1)"),109.0)</f>
        <v>109</v>
      </c>
      <c r="C44" s="2">
        <f t="shared" si="1"/>
        <v>13</v>
      </c>
    </row>
    <row r="45">
      <c r="A45" s="1" t="s">
        <v>50</v>
      </c>
      <c r="B45" s="2">
        <f>IFERROR(__xludf.DUMMYFUNCTION("INDEX(FILTER(LEFTHALF(A45),COUNTIF(RIGHTHALF(A45), LEFTHALF(A45))), 1, 1)"),104.0)</f>
        <v>104</v>
      </c>
      <c r="C45" s="2">
        <f t="shared" si="1"/>
        <v>8</v>
      </c>
    </row>
    <row r="46">
      <c r="A46" s="1" t="s">
        <v>51</v>
      </c>
      <c r="B46" s="2">
        <f>IFERROR(__xludf.DUMMYFUNCTION("INDEX(FILTER(LEFTHALF(A46),COUNTIF(RIGHTHALF(A46), LEFTHALF(A46))), 1, 1)"),108.0)</f>
        <v>108</v>
      </c>
      <c r="C46" s="2">
        <f t="shared" si="1"/>
        <v>12</v>
      </c>
      <c r="D46" s="2">
        <f>IFERROR(__xludf.DUMMYFUNCTION("INDEX(FILTER(FIRSTTWO(A46, A47), COUNTIF(ARRTOCODE(STRTOARRAY(A48)), FIRSTTWO(A46, A47))), 1, 1)"),116.0)</f>
        <v>116</v>
      </c>
      <c r="E46" s="2">
        <f>PRIORITY(D46)</f>
        <v>20</v>
      </c>
    </row>
    <row r="47">
      <c r="A47" s="1" t="s">
        <v>52</v>
      </c>
      <c r="B47" s="2">
        <f>IFERROR(__xludf.DUMMYFUNCTION("INDEX(FILTER(LEFTHALF(A47),COUNTIF(RIGHTHALF(A47), LEFTHALF(A47))), 1, 1)"),82.0)</f>
        <v>82</v>
      </c>
      <c r="C47" s="2">
        <f t="shared" si="1"/>
        <v>44</v>
      </c>
    </row>
    <row r="48">
      <c r="A48" s="1" t="s">
        <v>53</v>
      </c>
      <c r="B48" s="2">
        <f>IFERROR(__xludf.DUMMYFUNCTION("INDEX(FILTER(LEFTHALF(A48),COUNTIF(RIGHTHALF(A48), LEFTHALF(A48))), 1, 1)"),104.0)</f>
        <v>104</v>
      </c>
      <c r="C48" s="2">
        <f t="shared" si="1"/>
        <v>8</v>
      </c>
    </row>
    <row r="49">
      <c r="A49" s="1" t="s">
        <v>54</v>
      </c>
      <c r="B49" s="2">
        <f>IFERROR(__xludf.DUMMYFUNCTION("INDEX(FILTER(LEFTHALF(A49),COUNTIF(RIGHTHALF(A49), LEFTHALF(A49))), 1, 1)"),102.0)</f>
        <v>102</v>
      </c>
      <c r="C49" s="2">
        <f t="shared" si="1"/>
        <v>6</v>
      </c>
      <c r="D49" s="2">
        <f>IFERROR(__xludf.DUMMYFUNCTION("INDEX(FILTER(FIRSTTWO(A49, A50), COUNTIF(ARRTOCODE(STRTOARRAY(A51)), FIRSTTWO(A49, A50))), 1, 1)"),87.0)</f>
        <v>87</v>
      </c>
      <c r="E49" s="2">
        <f>PRIORITY(D49)</f>
        <v>49</v>
      </c>
    </row>
    <row r="50">
      <c r="A50" s="1" t="s">
        <v>55</v>
      </c>
      <c r="B50" s="2">
        <f>IFERROR(__xludf.DUMMYFUNCTION("INDEX(FILTER(LEFTHALF(A50),COUNTIF(RIGHTHALF(A50), LEFTHALF(A50))), 1, 1)"),71.0)</f>
        <v>71</v>
      </c>
      <c r="C50" s="2">
        <f t="shared" si="1"/>
        <v>33</v>
      </c>
    </row>
    <row r="51">
      <c r="A51" s="1" t="s">
        <v>56</v>
      </c>
      <c r="B51" s="2">
        <f>IFERROR(__xludf.DUMMYFUNCTION("INDEX(FILTER(LEFTHALF(A51),COUNTIF(RIGHTHALF(A51), LEFTHALF(A51))), 1, 1)"),112.0)</f>
        <v>112</v>
      </c>
      <c r="C51" s="2">
        <f t="shared" si="1"/>
        <v>16</v>
      </c>
    </row>
    <row r="52">
      <c r="A52" s="1" t="s">
        <v>57</v>
      </c>
      <c r="B52" s="2">
        <f>IFERROR(__xludf.DUMMYFUNCTION("INDEX(FILTER(LEFTHALF(A52),COUNTIF(RIGHTHALF(A52), LEFTHALF(A52))), 1, 1)"),122.0)</f>
        <v>122</v>
      </c>
      <c r="C52" s="2">
        <f t="shared" si="1"/>
        <v>26</v>
      </c>
      <c r="D52" s="2">
        <f>IFERROR(__xludf.DUMMYFUNCTION("INDEX(FILTER(FIRSTTWO(A52, A53), COUNTIF(ARRTOCODE(STRTOARRAY(A54)), FIRSTTWO(A52, A53))), 1, 1)"),103.0)</f>
        <v>103</v>
      </c>
      <c r="E52" s="2">
        <f>PRIORITY(D52)</f>
        <v>7</v>
      </c>
    </row>
    <row r="53">
      <c r="A53" s="1" t="s">
        <v>58</v>
      </c>
      <c r="B53" s="2">
        <f>IFERROR(__xludf.DUMMYFUNCTION("INDEX(FILTER(LEFTHALF(A53),COUNTIF(RIGHTHALF(A53), LEFTHALF(A53))), 1, 1)"),87.0)</f>
        <v>87</v>
      </c>
      <c r="C53" s="2">
        <f t="shared" si="1"/>
        <v>49</v>
      </c>
    </row>
    <row r="54">
      <c r="A54" s="1" t="s">
        <v>59</v>
      </c>
      <c r="B54" s="2">
        <f>IFERROR(__xludf.DUMMYFUNCTION("INDEX(FILTER(LEFTHALF(A54),COUNTIF(RIGHTHALF(A54), LEFTHALF(A54))), 1, 1)"),71.0)</f>
        <v>71</v>
      </c>
      <c r="C54" s="2">
        <f t="shared" si="1"/>
        <v>33</v>
      </c>
    </row>
    <row r="55">
      <c r="A55" s="1" t="s">
        <v>60</v>
      </c>
      <c r="B55" s="2">
        <f>IFERROR(__xludf.DUMMYFUNCTION("INDEX(FILTER(LEFTHALF(A55),COUNTIF(RIGHTHALF(A55), LEFTHALF(A55))), 1, 1)"),103.0)</f>
        <v>103</v>
      </c>
      <c r="C55" s="2">
        <f t="shared" si="1"/>
        <v>7</v>
      </c>
      <c r="D55" s="2">
        <f>IFERROR(__xludf.DUMMYFUNCTION("INDEX(FILTER(FIRSTTWO(A55, A56), COUNTIF(ARRTOCODE(STRTOARRAY(A57)), FIRSTTWO(A55, A56))), 1, 1)"),100.0)</f>
        <v>100</v>
      </c>
      <c r="E55" s="2">
        <f>PRIORITY(D55)</f>
        <v>4</v>
      </c>
    </row>
    <row r="56">
      <c r="A56" s="1" t="s">
        <v>61</v>
      </c>
      <c r="B56" s="2">
        <f>IFERROR(__xludf.DUMMYFUNCTION("INDEX(FILTER(LEFTHALF(A56),COUNTIF(RIGHTHALF(A56), LEFTHALF(A56))), 1, 1)"),114.0)</f>
        <v>114</v>
      </c>
      <c r="C56" s="2">
        <f t="shared" si="1"/>
        <v>18</v>
      </c>
    </row>
    <row r="57">
      <c r="A57" s="1" t="s">
        <v>62</v>
      </c>
      <c r="B57" s="2">
        <f>IFERROR(__xludf.DUMMYFUNCTION("INDEX(FILTER(LEFTHALF(A57),COUNTIF(RIGHTHALF(A57), LEFTHALF(A57))), 1, 1)"),72.0)</f>
        <v>72</v>
      </c>
      <c r="C57" s="2">
        <f t="shared" si="1"/>
        <v>34</v>
      </c>
    </row>
    <row r="58">
      <c r="A58" s="1" t="s">
        <v>63</v>
      </c>
      <c r="B58" s="2">
        <f>IFERROR(__xludf.DUMMYFUNCTION("INDEX(FILTER(LEFTHALF(A58),COUNTIF(RIGHTHALF(A58), LEFTHALF(A58))), 1, 1)"),119.0)</f>
        <v>119</v>
      </c>
      <c r="C58" s="2">
        <f t="shared" si="1"/>
        <v>23</v>
      </c>
      <c r="D58" s="2">
        <f>IFERROR(__xludf.DUMMYFUNCTION("INDEX(FILTER(FIRSTTWO(A58, A59), COUNTIF(ARRTOCODE(STRTOARRAY(A60)), FIRSTTWO(A58, A59))), 1, 1)"),122.0)</f>
        <v>122</v>
      </c>
      <c r="E58" s="2">
        <f>PRIORITY(D58)</f>
        <v>26</v>
      </c>
    </row>
    <row r="59">
      <c r="A59" s="1" t="s">
        <v>64</v>
      </c>
      <c r="B59" s="2">
        <f>IFERROR(__xludf.DUMMYFUNCTION("INDEX(FILTER(LEFTHALF(A59),COUNTIF(RIGHTHALF(A59), LEFTHALF(A59))), 1, 1)"),72.0)</f>
        <v>72</v>
      </c>
      <c r="C59" s="2">
        <f t="shared" si="1"/>
        <v>34</v>
      </c>
    </row>
    <row r="60">
      <c r="A60" s="1" t="s">
        <v>65</v>
      </c>
      <c r="B60" s="2">
        <f>IFERROR(__xludf.DUMMYFUNCTION("INDEX(FILTER(LEFTHALF(A60),COUNTIF(RIGHTHALF(A60), LEFTHALF(A60))), 1, 1)"),109.0)</f>
        <v>109</v>
      </c>
      <c r="C60" s="2">
        <f t="shared" si="1"/>
        <v>13</v>
      </c>
    </row>
    <row r="61">
      <c r="A61" s="1" t="s">
        <v>66</v>
      </c>
      <c r="B61" s="2">
        <f>IFERROR(__xludf.DUMMYFUNCTION("INDEX(FILTER(LEFTHALF(A61),COUNTIF(RIGHTHALF(A61), LEFTHALF(A61))), 1, 1)"),103.0)</f>
        <v>103</v>
      </c>
      <c r="C61" s="2">
        <f t="shared" si="1"/>
        <v>7</v>
      </c>
      <c r="D61" s="2">
        <f>IFERROR(__xludf.DUMMYFUNCTION("INDEX(FILTER(FIRSTTWO(A61, A62), COUNTIF(ARRTOCODE(STRTOARRAY(A63)), FIRSTTWO(A61, A62))), 1, 1)"),87.0)</f>
        <v>87</v>
      </c>
      <c r="E61" s="2">
        <f>PRIORITY(D61)</f>
        <v>49</v>
      </c>
    </row>
    <row r="62">
      <c r="A62" s="1" t="s">
        <v>67</v>
      </c>
      <c r="B62" s="2">
        <f>IFERROR(__xludf.DUMMYFUNCTION("INDEX(FILTER(LEFTHALF(A62),COUNTIF(RIGHTHALF(A62), LEFTHALF(A62))), 1, 1)"),119.0)</f>
        <v>119</v>
      </c>
      <c r="C62" s="2">
        <f t="shared" si="1"/>
        <v>23</v>
      </c>
    </row>
    <row r="63">
      <c r="A63" s="1" t="s">
        <v>68</v>
      </c>
      <c r="B63" s="2">
        <f>IFERROR(__xludf.DUMMYFUNCTION("INDEX(FILTER(LEFTHALF(A63),COUNTIF(RIGHTHALF(A63), LEFTHALF(A63))), 1, 1)"),81.0)</f>
        <v>81</v>
      </c>
      <c r="C63" s="2">
        <f t="shared" si="1"/>
        <v>43</v>
      </c>
    </row>
    <row r="64">
      <c r="A64" s="1" t="s">
        <v>69</v>
      </c>
      <c r="B64" s="2">
        <f>IFERROR(__xludf.DUMMYFUNCTION("INDEX(FILTER(LEFTHALF(A64),COUNTIF(RIGHTHALF(A64), LEFTHALF(A64))), 1, 1)"),122.0)</f>
        <v>122</v>
      </c>
      <c r="C64" s="2">
        <f t="shared" si="1"/>
        <v>26</v>
      </c>
      <c r="D64" s="2">
        <f>IFERROR(__xludf.DUMMYFUNCTION("INDEX(FILTER(FIRSTTWO(A64, A65), COUNTIF(ARRTOCODE(STRTOARRAY(A66)), FIRSTTWO(A64, A65))), 1, 1)"),113.0)</f>
        <v>113</v>
      </c>
      <c r="E64" s="2">
        <f>PRIORITY(D64)</f>
        <v>17</v>
      </c>
    </row>
    <row r="65">
      <c r="A65" s="1" t="s">
        <v>70</v>
      </c>
      <c r="B65" s="2">
        <f>IFERROR(__xludf.DUMMYFUNCTION("INDEX(FILTER(LEFTHALF(A65),COUNTIF(RIGHTHALF(A65), LEFTHALF(A65))), 1, 1)"),84.0)</f>
        <v>84</v>
      </c>
      <c r="C65" s="2">
        <f t="shared" si="1"/>
        <v>46</v>
      </c>
    </row>
    <row r="66">
      <c r="A66" s="1" t="s">
        <v>71</v>
      </c>
      <c r="B66" s="2">
        <f>IFERROR(__xludf.DUMMYFUNCTION("INDEX(FILTER(LEFTHALF(A66),COUNTIF(RIGHTHALF(A66), LEFTHALF(A66))), 1, 1)"),116.0)</f>
        <v>116</v>
      </c>
      <c r="C66" s="2">
        <f t="shared" si="1"/>
        <v>20</v>
      </c>
    </row>
    <row r="67">
      <c r="A67" s="1" t="s">
        <v>72</v>
      </c>
      <c r="B67" s="2">
        <f>IFERROR(__xludf.DUMMYFUNCTION("INDEX(FILTER(LEFTHALF(A67),COUNTIF(RIGHTHALF(A67), LEFTHALF(A67))), 1, 1)"),99.0)</f>
        <v>99</v>
      </c>
      <c r="C67" s="2">
        <f t="shared" si="1"/>
        <v>3</v>
      </c>
      <c r="D67" s="2">
        <f>IFERROR(__xludf.DUMMYFUNCTION("INDEX(FILTER(FIRSTTWO(A67, A68), COUNTIF(ARRTOCODE(STRTOARRAY(A69)), FIRSTTWO(A67, A68))), 1, 1)"),109.0)</f>
        <v>109</v>
      </c>
      <c r="E67" s="2">
        <f>PRIORITY(D67)</f>
        <v>13</v>
      </c>
    </row>
    <row r="68">
      <c r="A68" s="1" t="s">
        <v>73</v>
      </c>
      <c r="B68" s="2">
        <f>IFERROR(__xludf.DUMMYFUNCTION("INDEX(FILTER(LEFTHALF(A68),COUNTIF(RIGHTHALF(A68), LEFTHALF(A68))), 1, 1)"),102.0)</f>
        <v>102</v>
      </c>
      <c r="C68" s="2">
        <f t="shared" si="1"/>
        <v>6</v>
      </c>
    </row>
    <row r="69">
      <c r="A69" s="1" t="s">
        <v>74</v>
      </c>
      <c r="B69" s="2">
        <f>IFERROR(__xludf.DUMMYFUNCTION("INDEX(FILTER(LEFTHALF(A69),COUNTIF(RIGHTHALF(A69), LEFTHALF(A69))), 1, 1)"),114.0)</f>
        <v>114</v>
      </c>
      <c r="C69" s="2">
        <f t="shared" si="1"/>
        <v>18</v>
      </c>
    </row>
    <row r="70">
      <c r="A70" s="1" t="s">
        <v>75</v>
      </c>
      <c r="B70" s="2">
        <f>IFERROR(__xludf.DUMMYFUNCTION("INDEX(FILTER(LEFTHALF(A70),COUNTIF(RIGHTHALF(A70), LEFTHALF(A70))), 1, 1)"),116.0)</f>
        <v>116</v>
      </c>
      <c r="C70" s="2">
        <f t="shared" si="1"/>
        <v>20</v>
      </c>
      <c r="D70" s="2">
        <f>IFERROR(__xludf.DUMMYFUNCTION("INDEX(FILTER(FIRSTTWO(A70, A71), COUNTIF(ARRTOCODE(STRTOARRAY(A72)), FIRSTTWO(A70, A71))), 1, 1)"),71.0)</f>
        <v>71</v>
      </c>
      <c r="E70" s="2">
        <f>PRIORITY(D70)</f>
        <v>33</v>
      </c>
    </row>
    <row r="71">
      <c r="A71" s="1" t="s">
        <v>76</v>
      </c>
      <c r="B71" s="2">
        <f>IFERROR(__xludf.DUMMYFUNCTION("INDEX(FILTER(LEFTHALF(A71),COUNTIF(RIGHTHALF(A71), LEFTHALF(A71))), 1, 1)"),103.0)</f>
        <v>103</v>
      </c>
      <c r="C71" s="2">
        <f t="shared" si="1"/>
        <v>7</v>
      </c>
    </row>
    <row r="72">
      <c r="A72" s="1" t="s">
        <v>77</v>
      </c>
      <c r="B72" s="2">
        <f>IFERROR(__xludf.DUMMYFUNCTION("INDEX(FILTER(LEFTHALF(A72),COUNTIF(RIGHTHALF(A72), LEFTHALF(A72))), 1, 1)"),67.0)</f>
        <v>67</v>
      </c>
      <c r="C72" s="2">
        <f t="shared" si="1"/>
        <v>29</v>
      </c>
    </row>
    <row r="73">
      <c r="A73" s="1" t="s">
        <v>78</v>
      </c>
      <c r="B73" s="2">
        <f>IFERROR(__xludf.DUMMYFUNCTION("INDEX(FILTER(LEFTHALF(A73),COUNTIF(RIGHTHALF(A73), LEFTHALF(A73))), 1, 1)"),68.0)</f>
        <v>68</v>
      </c>
      <c r="C73" s="2">
        <f t="shared" si="1"/>
        <v>30</v>
      </c>
      <c r="D73" s="2">
        <f>IFERROR(__xludf.DUMMYFUNCTION("INDEX(FILTER(FIRSTTWO(A73, A74), COUNTIF(ARRTOCODE(STRTOARRAY(A75)), FIRSTTWO(A73, A74))), 1, 1)"),77.0)</f>
        <v>77</v>
      </c>
      <c r="E73" s="2">
        <f>PRIORITY(D73)</f>
        <v>39</v>
      </c>
    </row>
    <row r="74">
      <c r="A74" s="1" t="s">
        <v>79</v>
      </c>
      <c r="B74" s="2">
        <f>IFERROR(__xludf.DUMMYFUNCTION("INDEX(FILTER(LEFTHALF(A74),COUNTIF(RIGHTHALF(A74), LEFTHALF(A74))), 1, 1)"),109.0)</f>
        <v>109</v>
      </c>
      <c r="C74" s="2">
        <f t="shared" si="1"/>
        <v>13</v>
      </c>
    </row>
    <row r="75">
      <c r="A75" s="1" t="s">
        <v>80</v>
      </c>
      <c r="B75" s="2">
        <f>IFERROR(__xludf.DUMMYFUNCTION("INDEX(FILTER(LEFTHALF(A75),COUNTIF(RIGHTHALF(A75), LEFTHALF(A75))), 1, 1)"),113.0)</f>
        <v>113</v>
      </c>
      <c r="C75" s="2">
        <f t="shared" si="1"/>
        <v>17</v>
      </c>
    </row>
    <row r="76">
      <c r="A76" s="1" t="s">
        <v>81</v>
      </c>
      <c r="B76" s="2">
        <f>IFERROR(__xludf.DUMMYFUNCTION("INDEX(FILTER(LEFTHALF(A76),COUNTIF(RIGHTHALF(A76), LEFTHALF(A76))), 1, 1)"),116.0)</f>
        <v>116</v>
      </c>
      <c r="C76" s="2">
        <f t="shared" si="1"/>
        <v>20</v>
      </c>
      <c r="D76" s="2">
        <f>IFERROR(__xludf.DUMMYFUNCTION("INDEX(FILTER(FIRSTTWO(A76, A77), COUNTIF(ARRTOCODE(STRTOARRAY(A78)), FIRSTTWO(A76, A77))), 1, 1)"),78.0)</f>
        <v>78</v>
      </c>
      <c r="E76" s="2">
        <f>PRIORITY(D76)</f>
        <v>40</v>
      </c>
    </row>
    <row r="77">
      <c r="A77" s="1" t="s">
        <v>82</v>
      </c>
      <c r="B77" s="2">
        <f>IFERROR(__xludf.DUMMYFUNCTION("INDEX(FILTER(LEFTHALF(A77),COUNTIF(RIGHTHALF(A77), LEFTHALF(A77))), 1, 1)"),68.0)</f>
        <v>68</v>
      </c>
      <c r="C77" s="2">
        <f t="shared" si="1"/>
        <v>30</v>
      </c>
    </row>
    <row r="78">
      <c r="A78" s="1" t="s">
        <v>83</v>
      </c>
      <c r="B78" s="2">
        <f>IFERROR(__xludf.DUMMYFUNCTION("INDEX(FILTER(LEFTHALF(A78),COUNTIF(RIGHTHALF(A78), LEFTHALF(A78))), 1, 1)"),106.0)</f>
        <v>106</v>
      </c>
      <c r="C78" s="2">
        <f t="shared" si="1"/>
        <v>10</v>
      </c>
    </row>
    <row r="79">
      <c r="A79" s="1" t="s">
        <v>84</v>
      </c>
      <c r="B79" s="2">
        <f>IFERROR(__xludf.DUMMYFUNCTION("INDEX(FILTER(LEFTHALF(A79),COUNTIF(RIGHTHALF(A79), LEFTHALF(A79))), 1, 1)"),72.0)</f>
        <v>72</v>
      </c>
      <c r="C79" s="2">
        <f t="shared" si="1"/>
        <v>34</v>
      </c>
      <c r="D79" s="2">
        <f>IFERROR(__xludf.DUMMYFUNCTION("INDEX(FILTER(FIRSTTWO(A79, A80), COUNTIF(ARRTOCODE(STRTOARRAY(A81)), FIRSTTWO(A79, A80))), 1, 1)"),80.0)</f>
        <v>80</v>
      </c>
      <c r="E79" s="2">
        <f>PRIORITY(D79)</f>
        <v>42</v>
      </c>
    </row>
    <row r="80">
      <c r="A80" s="1" t="s">
        <v>85</v>
      </c>
      <c r="B80" s="2">
        <f>IFERROR(__xludf.DUMMYFUNCTION("INDEX(FILTER(LEFTHALF(A80),COUNTIF(RIGHTHALF(A80), LEFTHALF(A80))), 1, 1)"),66.0)</f>
        <v>66</v>
      </c>
      <c r="C80" s="2">
        <f t="shared" si="1"/>
        <v>28</v>
      </c>
    </row>
    <row r="81">
      <c r="A81" s="1" t="s">
        <v>86</v>
      </c>
      <c r="B81" s="2">
        <f>IFERROR(__xludf.DUMMYFUNCTION("INDEX(FILTER(LEFTHALF(A81),COUNTIF(RIGHTHALF(A81), LEFTHALF(A81))), 1, 1)"),78.0)</f>
        <v>78</v>
      </c>
      <c r="C81" s="2">
        <f t="shared" si="1"/>
        <v>40</v>
      </c>
    </row>
    <row r="82">
      <c r="A82" s="1" t="s">
        <v>87</v>
      </c>
      <c r="B82" s="2">
        <f>IFERROR(__xludf.DUMMYFUNCTION("INDEX(FILTER(LEFTHALF(A82),COUNTIF(RIGHTHALF(A82), LEFTHALF(A82))), 1, 1)"),118.0)</f>
        <v>118</v>
      </c>
      <c r="C82" s="2">
        <f t="shared" si="1"/>
        <v>22</v>
      </c>
      <c r="D82" s="2">
        <f>IFERROR(__xludf.DUMMYFUNCTION("INDEX(FILTER(FIRSTTWO(A82, A83), COUNTIF(ARRTOCODE(STRTOARRAY(A84)), FIRSTTWO(A82, A83))), 1, 1)"),100.0)</f>
        <v>100</v>
      </c>
      <c r="E82" s="2">
        <f>PRIORITY(D82)</f>
        <v>4</v>
      </c>
    </row>
    <row r="83">
      <c r="A83" s="1" t="s">
        <v>88</v>
      </c>
      <c r="B83" s="2">
        <f>IFERROR(__xludf.DUMMYFUNCTION("INDEX(FILTER(LEFTHALF(A83),COUNTIF(RIGHTHALF(A83), LEFTHALF(A83))), 1, 1)"),82.0)</f>
        <v>82</v>
      </c>
      <c r="C83" s="2">
        <f t="shared" si="1"/>
        <v>44</v>
      </c>
    </row>
    <row r="84">
      <c r="A84" s="1" t="s">
        <v>89</v>
      </c>
      <c r="B84" s="2">
        <f>IFERROR(__xludf.DUMMYFUNCTION("INDEX(FILTER(LEFTHALF(A84),COUNTIF(RIGHTHALF(A84), LEFTHALF(A84))), 1, 1)"),112.0)</f>
        <v>112</v>
      </c>
      <c r="C84" s="2">
        <f t="shared" si="1"/>
        <v>16</v>
      </c>
    </row>
    <row r="85">
      <c r="A85" s="1" t="s">
        <v>90</v>
      </c>
      <c r="B85" s="2">
        <f>IFERROR(__xludf.DUMMYFUNCTION("INDEX(FILTER(LEFTHALF(A85),COUNTIF(RIGHTHALF(A85), LEFTHALF(A85))), 1, 1)"),76.0)</f>
        <v>76</v>
      </c>
      <c r="C85" s="2">
        <f t="shared" si="1"/>
        <v>38</v>
      </c>
      <c r="D85" s="2">
        <f>IFERROR(__xludf.DUMMYFUNCTION("INDEX(FILTER(FIRSTTWO(A85, A86), COUNTIF(ARRTOCODE(STRTOARRAY(A87)), FIRSTTWO(A85, A86))), 1, 1)"),80.0)</f>
        <v>80</v>
      </c>
      <c r="E85" s="2">
        <f>PRIORITY(D85)</f>
        <v>42</v>
      </c>
    </row>
    <row r="86">
      <c r="A86" s="1" t="s">
        <v>91</v>
      </c>
      <c r="B86" s="2">
        <f>IFERROR(__xludf.DUMMYFUNCTION("INDEX(FILTER(LEFTHALF(A86),COUNTIF(RIGHTHALF(A86), LEFTHALF(A86))), 1, 1)"),70.0)</f>
        <v>70</v>
      </c>
      <c r="C86" s="2">
        <f t="shared" si="1"/>
        <v>32</v>
      </c>
    </row>
    <row r="87">
      <c r="A87" s="1" t="s">
        <v>92</v>
      </c>
      <c r="B87" s="2">
        <f>IFERROR(__xludf.DUMMYFUNCTION("INDEX(FILTER(LEFTHALF(A87),COUNTIF(RIGHTHALF(A87), LEFTHALF(A87))), 1, 1)"),72.0)</f>
        <v>72</v>
      </c>
      <c r="C87" s="2">
        <f t="shared" si="1"/>
        <v>34</v>
      </c>
    </row>
    <row r="88">
      <c r="A88" s="1" t="s">
        <v>93</v>
      </c>
      <c r="B88" s="2">
        <f>IFERROR(__xludf.DUMMYFUNCTION("INDEX(FILTER(LEFTHALF(A88),COUNTIF(RIGHTHALF(A88), LEFTHALF(A88))), 1, 1)"),87.0)</f>
        <v>87</v>
      </c>
      <c r="C88" s="2">
        <f t="shared" si="1"/>
        <v>49</v>
      </c>
      <c r="D88" s="2">
        <f>IFERROR(__xludf.DUMMYFUNCTION("INDEX(FILTER(FIRSTTWO(A88, A89), COUNTIF(ARRTOCODE(STRTOARRAY(A90)), FIRSTTWO(A88, A89))), 1, 1)"),98.0)</f>
        <v>98</v>
      </c>
      <c r="E88" s="2">
        <f>PRIORITY(D88)</f>
        <v>2</v>
      </c>
    </row>
    <row r="89">
      <c r="A89" s="1" t="s">
        <v>94</v>
      </c>
      <c r="B89" s="2">
        <f>IFERROR(__xludf.DUMMYFUNCTION("INDEX(FILTER(LEFTHALF(A89),COUNTIF(RIGHTHALF(A89), LEFTHALF(A89))), 1, 1)"),100.0)</f>
        <v>100</v>
      </c>
      <c r="C89" s="2">
        <f t="shared" si="1"/>
        <v>4</v>
      </c>
    </row>
    <row r="90">
      <c r="A90" s="1" t="s">
        <v>95</v>
      </c>
      <c r="B90" s="2">
        <f>IFERROR(__xludf.DUMMYFUNCTION("INDEX(FILTER(LEFTHALF(A90),COUNTIF(RIGHTHALF(A90), LEFTHALF(A90))), 1, 1)"),78.0)</f>
        <v>78</v>
      </c>
      <c r="C90" s="2">
        <f t="shared" si="1"/>
        <v>40</v>
      </c>
    </row>
    <row r="91">
      <c r="A91" s="1" t="s">
        <v>96</v>
      </c>
      <c r="B91" s="2">
        <f>IFERROR(__xludf.DUMMYFUNCTION("INDEX(FILTER(LEFTHALF(A91),COUNTIF(RIGHTHALF(A91), LEFTHALF(A91))), 1, 1)"),113.0)</f>
        <v>113</v>
      </c>
      <c r="C91" s="2">
        <f t="shared" si="1"/>
        <v>17</v>
      </c>
      <c r="D91" s="2">
        <f>IFERROR(__xludf.DUMMYFUNCTION("INDEX(FILTER(FIRSTTWO(A91, A92), COUNTIF(ARRTOCODE(STRTOARRAY(A93)), FIRSTTWO(A91, A92))), 1, 1)"),114.0)</f>
        <v>114</v>
      </c>
      <c r="E91" s="2">
        <f>PRIORITY(D91)</f>
        <v>18</v>
      </c>
    </row>
    <row r="92">
      <c r="A92" s="1" t="s">
        <v>97</v>
      </c>
      <c r="B92" s="2">
        <f>IFERROR(__xludf.DUMMYFUNCTION("INDEX(FILTER(LEFTHALF(A92),COUNTIF(RIGHTHALF(A92), LEFTHALF(A92))), 1, 1)"),83.0)</f>
        <v>83</v>
      </c>
      <c r="C92" s="2">
        <f t="shared" si="1"/>
        <v>45</v>
      </c>
    </row>
    <row r="93">
      <c r="A93" s="1" t="s">
        <v>98</v>
      </c>
      <c r="B93" s="2">
        <f>IFERROR(__xludf.DUMMYFUNCTION("INDEX(FILTER(LEFTHALF(A93),COUNTIF(RIGHTHALF(A93), LEFTHALF(A93))), 1, 1)"),102.0)</f>
        <v>102</v>
      </c>
      <c r="C93" s="2">
        <f t="shared" si="1"/>
        <v>6</v>
      </c>
    </row>
    <row r="94">
      <c r="A94" s="1" t="s">
        <v>99</v>
      </c>
      <c r="B94" s="2">
        <f>IFERROR(__xludf.DUMMYFUNCTION("INDEX(FILTER(LEFTHALF(A94),COUNTIF(RIGHTHALF(A94), LEFTHALF(A94))), 1, 1)"),70.0)</f>
        <v>70</v>
      </c>
      <c r="C94" s="2">
        <f t="shared" si="1"/>
        <v>32</v>
      </c>
      <c r="D94" s="2">
        <f>IFERROR(__xludf.DUMMYFUNCTION("INDEX(FILTER(FIRSTTWO(A94, A95), COUNTIF(ARRTOCODE(STRTOARRAY(A96)), FIRSTTWO(A94, A95))), 1, 1)"),74.0)</f>
        <v>74</v>
      </c>
      <c r="E94" s="2">
        <f>PRIORITY(D94)</f>
        <v>36</v>
      </c>
    </row>
    <row r="95">
      <c r="A95" s="1" t="s">
        <v>100</v>
      </c>
      <c r="B95" s="2">
        <f>IFERROR(__xludf.DUMMYFUNCTION("INDEX(FILTER(LEFTHALF(A95),COUNTIF(RIGHTHALF(A95), LEFTHALF(A95))), 1, 1)"),71.0)</f>
        <v>71</v>
      </c>
      <c r="C95" s="2">
        <f t="shared" si="1"/>
        <v>33</v>
      </c>
    </row>
    <row r="96">
      <c r="A96" s="1" t="s">
        <v>101</v>
      </c>
      <c r="B96" s="2">
        <f>IFERROR(__xludf.DUMMYFUNCTION("INDEX(FILTER(LEFTHALF(A96),COUNTIF(RIGHTHALF(A96), LEFTHALF(A96))), 1, 1)"),108.0)</f>
        <v>108</v>
      </c>
      <c r="C96" s="2">
        <f t="shared" si="1"/>
        <v>12</v>
      </c>
    </row>
    <row r="97">
      <c r="A97" s="1" t="s">
        <v>102</v>
      </c>
      <c r="B97" s="2">
        <f>IFERROR(__xludf.DUMMYFUNCTION("INDEX(FILTER(LEFTHALF(A97),COUNTIF(RIGHTHALF(A97), LEFTHALF(A97))), 1, 1)"),71.0)</f>
        <v>71</v>
      </c>
      <c r="C97" s="2">
        <f t="shared" si="1"/>
        <v>33</v>
      </c>
      <c r="D97" s="2">
        <f>IFERROR(__xludf.DUMMYFUNCTION("INDEX(FILTER(FIRSTTWO(A97, A98), COUNTIF(ARRTOCODE(STRTOARRAY(A99)), FIRSTTWO(A97, A98))), 1, 1)"),109.0)</f>
        <v>109</v>
      </c>
      <c r="E97" s="2">
        <f>PRIORITY(D97)</f>
        <v>13</v>
      </c>
    </row>
    <row r="98">
      <c r="A98" s="1" t="s">
        <v>103</v>
      </c>
      <c r="B98" s="2">
        <f>IFERROR(__xludf.DUMMYFUNCTION("INDEX(FILTER(LEFTHALF(A98),COUNTIF(RIGHTHALF(A98), LEFTHALF(A98))), 1, 1)"),106.0)</f>
        <v>106</v>
      </c>
      <c r="C98" s="2">
        <f t="shared" si="1"/>
        <v>10</v>
      </c>
    </row>
    <row r="99">
      <c r="A99" s="1" t="s">
        <v>104</v>
      </c>
      <c r="B99" s="2">
        <f>IFERROR(__xludf.DUMMYFUNCTION("INDEX(FILTER(LEFTHALF(A99),COUNTIF(RIGHTHALF(A99), LEFTHALF(A99))), 1, 1)"),119.0)</f>
        <v>119</v>
      </c>
      <c r="C99" s="2">
        <f t="shared" si="1"/>
        <v>23</v>
      </c>
    </row>
    <row r="100">
      <c r="A100" s="1" t="s">
        <v>105</v>
      </c>
      <c r="B100" s="2">
        <f>IFERROR(__xludf.DUMMYFUNCTION("INDEX(FILTER(LEFTHALF(A100),COUNTIF(RIGHTHALF(A100), LEFTHALF(A100))), 1, 1)"),113.0)</f>
        <v>113</v>
      </c>
      <c r="C100" s="2">
        <f t="shared" si="1"/>
        <v>17</v>
      </c>
      <c r="D100" s="2">
        <f>IFERROR(__xludf.DUMMYFUNCTION("INDEX(FILTER(FIRSTTWO(A100, A101), COUNTIF(ARRTOCODE(STRTOARRAY(A102)), FIRSTTWO(A100, A101))), 1, 1)"),80.0)</f>
        <v>80</v>
      </c>
      <c r="E100" s="2">
        <f>PRIORITY(D100)</f>
        <v>42</v>
      </c>
    </row>
    <row r="101">
      <c r="A101" s="1" t="s">
        <v>106</v>
      </c>
      <c r="B101" s="2">
        <f>IFERROR(__xludf.DUMMYFUNCTION("INDEX(FILTER(LEFTHALF(A101),COUNTIF(RIGHTHALF(A101), LEFTHALF(A101))), 1, 1)"),110.0)</f>
        <v>110</v>
      </c>
      <c r="C101" s="2">
        <f t="shared" si="1"/>
        <v>14</v>
      </c>
    </row>
    <row r="102">
      <c r="A102" s="1" t="s">
        <v>107</v>
      </c>
      <c r="B102" s="2">
        <f>IFERROR(__xludf.DUMMYFUNCTION("INDEX(FILTER(LEFTHALF(A102),COUNTIF(RIGHTHALF(A102), LEFTHALF(A102))), 1, 1)"),112.0)</f>
        <v>112</v>
      </c>
      <c r="C102" s="2">
        <f t="shared" si="1"/>
        <v>16</v>
      </c>
    </row>
    <row r="103">
      <c r="A103" s="1" t="s">
        <v>108</v>
      </c>
      <c r="B103" s="2">
        <f>IFERROR(__xludf.DUMMYFUNCTION("INDEX(FILTER(LEFTHALF(A103),COUNTIF(RIGHTHALF(A103), LEFTHALF(A103))), 1, 1)"),100.0)</f>
        <v>100</v>
      </c>
      <c r="C103" s="2">
        <f t="shared" si="1"/>
        <v>4</v>
      </c>
      <c r="D103" s="2">
        <f>IFERROR(__xludf.DUMMYFUNCTION("INDEX(FILTER(FIRSTTWO(A103, A104), COUNTIF(ARRTOCODE(STRTOARRAY(A105)), FIRSTTWO(A103, A104))), 1, 1)"),112.0)</f>
        <v>112</v>
      </c>
      <c r="E103" s="2">
        <f>PRIORITY(D103)</f>
        <v>16</v>
      </c>
    </row>
    <row r="104">
      <c r="A104" s="1" t="s">
        <v>109</v>
      </c>
      <c r="B104" s="2">
        <f>IFERROR(__xludf.DUMMYFUNCTION("INDEX(FILTER(LEFTHALF(A104),COUNTIF(RIGHTHALF(A104), LEFTHALF(A104))), 1, 1)"),104.0)</f>
        <v>104</v>
      </c>
      <c r="C104" s="2">
        <f t="shared" si="1"/>
        <v>8</v>
      </c>
    </row>
    <row r="105">
      <c r="A105" s="1" t="s">
        <v>110</v>
      </c>
      <c r="B105" s="2">
        <f>IFERROR(__xludf.DUMMYFUNCTION("INDEX(FILTER(LEFTHALF(A105),COUNTIF(RIGHTHALF(A105), LEFTHALF(A105))), 1, 1)"),109.0)</f>
        <v>109</v>
      </c>
      <c r="C105" s="2">
        <f t="shared" si="1"/>
        <v>13</v>
      </c>
    </row>
    <row r="106">
      <c r="A106" s="1" t="s">
        <v>111</v>
      </c>
      <c r="B106" s="2">
        <f>IFERROR(__xludf.DUMMYFUNCTION("INDEX(FILTER(LEFTHALF(A106),COUNTIF(RIGHTHALF(A106), LEFTHALF(A106))), 1, 1)"),109.0)</f>
        <v>109</v>
      </c>
      <c r="C106" s="2">
        <f t="shared" si="1"/>
        <v>13</v>
      </c>
      <c r="D106" s="2">
        <f>IFERROR(__xludf.DUMMYFUNCTION("INDEX(FILTER(FIRSTTWO(A106, A107), COUNTIF(ARRTOCODE(STRTOARRAY(A108)), FIRSTTWO(A106, A107))), 1, 1)"),119.0)</f>
        <v>119</v>
      </c>
      <c r="E106" s="2">
        <f>PRIORITY(D106)</f>
        <v>23</v>
      </c>
    </row>
    <row r="107">
      <c r="A107" s="1" t="s">
        <v>112</v>
      </c>
      <c r="B107" s="2">
        <f>IFERROR(__xludf.DUMMYFUNCTION("INDEX(FILTER(LEFTHALF(A107),COUNTIF(RIGHTHALF(A107), LEFTHALF(A107))), 1, 1)"),83.0)</f>
        <v>83</v>
      </c>
      <c r="C107" s="2">
        <f t="shared" si="1"/>
        <v>45</v>
      </c>
    </row>
    <row r="108">
      <c r="A108" s="1" t="s">
        <v>113</v>
      </c>
      <c r="B108" s="2">
        <f>IFERROR(__xludf.DUMMYFUNCTION("INDEX(FILTER(LEFTHALF(A108),COUNTIF(RIGHTHALF(A108), LEFTHALF(A108))), 1, 1)"),118.0)</f>
        <v>118</v>
      </c>
      <c r="C108" s="2">
        <f t="shared" si="1"/>
        <v>22</v>
      </c>
    </row>
    <row r="109">
      <c r="A109" s="1" t="s">
        <v>114</v>
      </c>
      <c r="B109" s="2">
        <f>IFERROR(__xludf.DUMMYFUNCTION("INDEX(FILTER(LEFTHALF(A109),COUNTIF(RIGHTHALF(A109), LEFTHALF(A109))), 1, 1)"),119.0)</f>
        <v>119</v>
      </c>
      <c r="C109" s="2">
        <f t="shared" si="1"/>
        <v>23</v>
      </c>
      <c r="D109" s="2">
        <f>IFERROR(__xludf.DUMMYFUNCTION("INDEX(FILTER(FIRSTTWO(A109, A110), COUNTIF(ARRTOCODE(STRTOARRAY(A111)), FIRSTTWO(A109, A110))), 1, 1)"),90.0)</f>
        <v>90</v>
      </c>
      <c r="E109" s="2">
        <f>PRIORITY(D109)</f>
        <v>52</v>
      </c>
    </row>
    <row r="110">
      <c r="A110" s="1" t="s">
        <v>115</v>
      </c>
      <c r="B110" s="2">
        <f>IFERROR(__xludf.DUMMYFUNCTION("INDEX(FILTER(LEFTHALF(A110),COUNTIF(RIGHTHALF(A110), LEFTHALF(A110))), 1, 1)"),68.0)</f>
        <v>68</v>
      </c>
      <c r="C110" s="2">
        <f t="shared" si="1"/>
        <v>30</v>
      </c>
    </row>
    <row r="111">
      <c r="A111" s="1" t="s">
        <v>116</v>
      </c>
      <c r="B111" s="2">
        <f>IFERROR(__xludf.DUMMYFUNCTION("INDEX(FILTER(LEFTHALF(A111),COUNTIF(RIGHTHALF(A111), LEFTHALF(A111))), 1, 1)"),99.0)</f>
        <v>99</v>
      </c>
      <c r="C111" s="2">
        <f t="shared" si="1"/>
        <v>3</v>
      </c>
    </row>
    <row r="112">
      <c r="A112" s="1" t="s">
        <v>117</v>
      </c>
      <c r="B112" s="2">
        <f>IFERROR(__xludf.DUMMYFUNCTION("INDEX(FILTER(LEFTHALF(A112),COUNTIF(RIGHTHALF(A112), LEFTHALF(A112))), 1, 1)"),115.0)</f>
        <v>115</v>
      </c>
      <c r="C112" s="2">
        <f t="shared" si="1"/>
        <v>19</v>
      </c>
      <c r="D112" s="2">
        <f>IFERROR(__xludf.DUMMYFUNCTION("INDEX(FILTER(FIRSTTWO(A112, A113), COUNTIF(ARRTOCODE(STRTOARRAY(A114)), FIRSTTWO(A112, A113))), 1, 1)"),119.0)</f>
        <v>119</v>
      </c>
      <c r="E112" s="2">
        <f>PRIORITY(D112)</f>
        <v>23</v>
      </c>
    </row>
    <row r="113">
      <c r="A113" s="1" t="s">
        <v>118</v>
      </c>
      <c r="B113" s="2">
        <f>IFERROR(__xludf.DUMMYFUNCTION("INDEX(FILTER(LEFTHALF(A113),COUNTIF(RIGHTHALF(A113), LEFTHALF(A113))), 1, 1)"),84.0)</f>
        <v>84</v>
      </c>
      <c r="C113" s="2">
        <f t="shared" si="1"/>
        <v>46</v>
      </c>
    </row>
    <row r="114">
      <c r="A114" s="1" t="s">
        <v>119</v>
      </c>
      <c r="B114" s="2">
        <f>IFERROR(__xludf.DUMMYFUNCTION("INDEX(FILTER(LEFTHALF(A114),COUNTIF(RIGHTHALF(A114), LEFTHALF(A114))), 1, 1)"),100.0)</f>
        <v>100</v>
      </c>
      <c r="C114" s="2">
        <f t="shared" si="1"/>
        <v>4</v>
      </c>
    </row>
    <row r="115">
      <c r="A115" s="1" t="s">
        <v>120</v>
      </c>
      <c r="B115" s="2">
        <f>IFERROR(__xludf.DUMMYFUNCTION("INDEX(FILTER(LEFTHALF(A115),COUNTIF(RIGHTHALF(A115), LEFTHALF(A115))), 1, 1)"),108.0)</f>
        <v>108</v>
      </c>
      <c r="C115" s="2">
        <f t="shared" si="1"/>
        <v>12</v>
      </c>
      <c r="D115" s="2">
        <f>IFERROR(__xludf.DUMMYFUNCTION("INDEX(FILTER(FIRSTTWO(A115, A116), COUNTIF(ARRTOCODE(STRTOARRAY(A117)), FIRSTTWO(A115, A116))), 1, 1)"),118.0)</f>
        <v>118</v>
      </c>
      <c r="E115" s="2">
        <f>PRIORITY(D115)</f>
        <v>22</v>
      </c>
    </row>
    <row r="116">
      <c r="A116" s="1" t="s">
        <v>121</v>
      </c>
      <c r="B116" s="2">
        <f>IFERROR(__xludf.DUMMYFUNCTION("INDEX(FILTER(LEFTHALF(A116),COUNTIF(RIGHTHALF(A116), LEFTHALF(A116))), 1, 1)"),84.0)</f>
        <v>84</v>
      </c>
      <c r="C116" s="2">
        <f t="shared" si="1"/>
        <v>46</v>
      </c>
    </row>
    <row r="117">
      <c r="A117" s="1" t="s">
        <v>122</v>
      </c>
      <c r="B117" s="2">
        <f>IFERROR(__xludf.DUMMYFUNCTION("INDEX(FILTER(LEFTHALF(A117),COUNTIF(RIGHTHALF(A117), LEFTHALF(A117))), 1, 1)"),90.0)</f>
        <v>90</v>
      </c>
      <c r="C117" s="2">
        <f t="shared" si="1"/>
        <v>52</v>
      </c>
    </row>
    <row r="118">
      <c r="A118" s="1" t="s">
        <v>123</v>
      </c>
      <c r="B118" s="2">
        <f>IFERROR(__xludf.DUMMYFUNCTION("INDEX(FILTER(LEFTHALF(A118),COUNTIF(RIGHTHALF(A118), LEFTHALF(A118))), 1, 1)"),87.0)</f>
        <v>87</v>
      </c>
      <c r="C118" s="2">
        <f t="shared" si="1"/>
        <v>49</v>
      </c>
      <c r="D118" s="2">
        <f>IFERROR(__xludf.DUMMYFUNCTION("INDEX(FILTER(FIRSTTWO(A118, A119), COUNTIF(ARRTOCODE(STRTOARRAY(A120)), FIRSTTWO(A118, A119))), 1, 1)"),81.0)</f>
        <v>81</v>
      </c>
      <c r="E118" s="2">
        <f>PRIORITY(D118)</f>
        <v>43</v>
      </c>
    </row>
    <row r="119">
      <c r="A119" s="1" t="s">
        <v>124</v>
      </c>
      <c r="B119" s="2">
        <f>IFERROR(__xludf.DUMMYFUNCTION("INDEX(FILTER(LEFTHALF(A119),COUNTIF(RIGHTHALF(A119), LEFTHALF(A119))), 1, 1)"),83.0)</f>
        <v>83</v>
      </c>
      <c r="C119" s="2">
        <f t="shared" si="1"/>
        <v>45</v>
      </c>
    </row>
    <row r="120">
      <c r="A120" s="1" t="s">
        <v>125</v>
      </c>
      <c r="B120" s="2">
        <f>IFERROR(__xludf.DUMMYFUNCTION("INDEX(FILTER(LEFTHALF(A120),COUNTIF(RIGHTHALF(A120), LEFTHALF(A120))), 1, 1)"),77.0)</f>
        <v>77</v>
      </c>
      <c r="C120" s="2">
        <f t="shared" si="1"/>
        <v>39</v>
      </c>
    </row>
    <row r="121">
      <c r="A121" s="1" t="s">
        <v>126</v>
      </c>
      <c r="B121" s="2">
        <f>IFERROR(__xludf.DUMMYFUNCTION("INDEX(FILTER(LEFTHALF(A121),COUNTIF(RIGHTHALF(A121), LEFTHALF(A121))), 1, 1)"),67.0)</f>
        <v>67</v>
      </c>
      <c r="C121" s="2">
        <f t="shared" si="1"/>
        <v>29</v>
      </c>
      <c r="D121" s="2">
        <f>IFERROR(__xludf.DUMMYFUNCTION("INDEX(FILTER(FIRSTTWO(A121, A122), COUNTIF(ARRTOCODE(STRTOARRAY(A123)), FIRSTTWO(A121, A122))), 1, 1)"),72.0)</f>
        <v>72</v>
      </c>
      <c r="E121" s="2">
        <f>PRIORITY(D121)</f>
        <v>34</v>
      </c>
    </row>
    <row r="122">
      <c r="A122" s="1" t="s">
        <v>127</v>
      </c>
      <c r="B122" s="2">
        <f>IFERROR(__xludf.DUMMYFUNCTION("INDEX(FILTER(LEFTHALF(A122),COUNTIF(RIGHTHALF(A122), LEFTHALF(A122))), 1, 1)"),98.0)</f>
        <v>98</v>
      </c>
      <c r="C122" s="2">
        <f t="shared" si="1"/>
        <v>2</v>
      </c>
    </row>
    <row r="123">
      <c r="A123" s="1" t="s">
        <v>128</v>
      </c>
      <c r="B123" s="2">
        <f>IFERROR(__xludf.DUMMYFUNCTION("INDEX(FILTER(LEFTHALF(A123),COUNTIF(RIGHTHALF(A123), LEFTHALF(A123))), 1, 1)"),81.0)</f>
        <v>81</v>
      </c>
      <c r="C123" s="2">
        <f t="shared" si="1"/>
        <v>43</v>
      </c>
    </row>
    <row r="124">
      <c r="A124" s="1" t="s">
        <v>129</v>
      </c>
      <c r="B124" s="2">
        <f>IFERROR(__xludf.DUMMYFUNCTION("INDEX(FILTER(LEFTHALF(A124),COUNTIF(RIGHTHALF(A124), LEFTHALF(A124))), 1, 1)"),78.0)</f>
        <v>78</v>
      </c>
      <c r="C124" s="2">
        <f t="shared" si="1"/>
        <v>40</v>
      </c>
      <c r="D124" s="2">
        <f>IFERROR(__xludf.DUMMYFUNCTION("INDEX(FILTER(FIRSTTWO(A124, A125), COUNTIF(ARRTOCODE(STRTOARRAY(A126)), FIRSTTWO(A124, A125))), 1, 1)"),77.0)</f>
        <v>77</v>
      </c>
      <c r="E124" s="2">
        <f>PRIORITY(D124)</f>
        <v>39</v>
      </c>
    </row>
    <row r="125">
      <c r="A125" s="1" t="s">
        <v>130</v>
      </c>
      <c r="B125" s="2">
        <f>IFERROR(__xludf.DUMMYFUNCTION("INDEX(FILTER(LEFTHALF(A125),COUNTIF(RIGHTHALF(A125), LEFTHALF(A125))), 1, 1)"),83.0)</f>
        <v>83</v>
      </c>
      <c r="C125" s="2">
        <f t="shared" si="1"/>
        <v>45</v>
      </c>
    </row>
    <row r="126">
      <c r="A126" s="1" t="s">
        <v>131</v>
      </c>
      <c r="B126" s="2">
        <f>IFERROR(__xludf.DUMMYFUNCTION("INDEX(FILTER(LEFTHALF(A126),COUNTIF(RIGHTHALF(A126), LEFTHALF(A126))), 1, 1)"),118.0)</f>
        <v>118</v>
      </c>
      <c r="C126" s="2">
        <f t="shared" si="1"/>
        <v>22</v>
      </c>
    </row>
    <row r="127">
      <c r="A127" s="1" t="s">
        <v>132</v>
      </c>
      <c r="B127" s="2">
        <f>IFERROR(__xludf.DUMMYFUNCTION("INDEX(FILTER(LEFTHALF(A127),COUNTIF(RIGHTHALF(A127), LEFTHALF(A127))), 1, 1)"),66.0)</f>
        <v>66</v>
      </c>
      <c r="C127" s="2">
        <f t="shared" si="1"/>
        <v>28</v>
      </c>
      <c r="D127" s="2">
        <f>IFERROR(__xludf.DUMMYFUNCTION("INDEX(FILTER(FIRSTTWO(A127, A128), COUNTIF(ARRTOCODE(STRTOARRAY(A129)), FIRSTTWO(A127, A128))), 1, 1)"),70.0)</f>
        <v>70</v>
      </c>
      <c r="E127" s="2">
        <f>PRIORITY(D127)</f>
        <v>32</v>
      </c>
    </row>
    <row r="128">
      <c r="A128" s="1" t="s">
        <v>133</v>
      </c>
      <c r="B128" s="2">
        <f>IFERROR(__xludf.DUMMYFUNCTION("INDEX(FILTER(LEFTHALF(A128),COUNTIF(RIGHTHALF(A128), LEFTHALF(A128))), 1, 1)"),108.0)</f>
        <v>108</v>
      </c>
      <c r="C128" s="2">
        <f t="shared" si="1"/>
        <v>12</v>
      </c>
    </row>
    <row r="129">
      <c r="A129" s="1" t="s">
        <v>134</v>
      </c>
      <c r="B129" s="2">
        <f>IFERROR(__xludf.DUMMYFUNCTION("INDEX(FILTER(LEFTHALF(A129),COUNTIF(RIGHTHALF(A129), LEFTHALF(A129))), 1, 1)"),80.0)</f>
        <v>80</v>
      </c>
      <c r="C129" s="2">
        <f t="shared" si="1"/>
        <v>42</v>
      </c>
    </row>
    <row r="130">
      <c r="A130" s="1" t="s">
        <v>135</v>
      </c>
      <c r="B130" s="2">
        <f>IFERROR(__xludf.DUMMYFUNCTION("INDEX(FILTER(LEFTHALF(A130),COUNTIF(RIGHTHALF(A130), LEFTHALF(A130))), 1, 1)"),104.0)</f>
        <v>104</v>
      </c>
      <c r="C130" s="2">
        <f t="shared" si="1"/>
        <v>8</v>
      </c>
      <c r="D130" s="2">
        <f>IFERROR(__xludf.DUMMYFUNCTION("INDEX(FILTER(FIRSTTWO(A130, A131), COUNTIF(ARRTOCODE(STRTOARRAY(A132)), FIRSTTWO(A130, A131))), 1, 1)"),119.0)</f>
        <v>119</v>
      </c>
      <c r="E130" s="2">
        <f>PRIORITY(D130)</f>
        <v>23</v>
      </c>
    </row>
    <row r="131">
      <c r="A131" s="1" t="s">
        <v>136</v>
      </c>
      <c r="B131" s="2">
        <f>IFERROR(__xludf.DUMMYFUNCTION("INDEX(FILTER(LEFTHALF(A131),COUNTIF(RIGHTHALF(A131), LEFTHALF(A131))), 1, 1)"),78.0)</f>
        <v>78</v>
      </c>
      <c r="C131" s="2">
        <f t="shared" si="1"/>
        <v>40</v>
      </c>
    </row>
    <row r="132">
      <c r="A132" s="1" t="s">
        <v>137</v>
      </c>
      <c r="B132" s="2">
        <f>IFERROR(__xludf.DUMMYFUNCTION("INDEX(FILTER(LEFTHALF(A132),COUNTIF(RIGHTHALF(A132), LEFTHALF(A132))), 1, 1)"),90.0)</f>
        <v>90</v>
      </c>
      <c r="C132" s="2">
        <f t="shared" si="1"/>
        <v>52</v>
      </c>
    </row>
    <row r="133">
      <c r="A133" s="1" t="s">
        <v>138</v>
      </c>
      <c r="B133" s="2">
        <f>IFERROR(__xludf.DUMMYFUNCTION("INDEX(FILTER(LEFTHALF(A133),COUNTIF(RIGHTHALF(A133), LEFTHALF(A133))), 1, 1)"),80.0)</f>
        <v>80</v>
      </c>
      <c r="C133" s="2">
        <f t="shared" si="1"/>
        <v>42</v>
      </c>
      <c r="D133" s="2">
        <f>IFERROR(__xludf.DUMMYFUNCTION("INDEX(FILTER(FIRSTTWO(A133, A134), COUNTIF(ARRTOCODE(STRTOARRAY(A135)), FIRSTTWO(A133, A134))), 1, 1)"),109.0)</f>
        <v>109</v>
      </c>
      <c r="E133" s="2">
        <f>PRIORITY(D133)</f>
        <v>13</v>
      </c>
    </row>
    <row r="134">
      <c r="A134" s="1" t="s">
        <v>139</v>
      </c>
      <c r="B134" s="2">
        <f>IFERROR(__xludf.DUMMYFUNCTION("INDEX(FILTER(LEFTHALF(A134),COUNTIF(RIGHTHALF(A134), LEFTHALF(A134))), 1, 1)"),83.0)</f>
        <v>83</v>
      </c>
      <c r="C134" s="2">
        <f t="shared" si="1"/>
        <v>45</v>
      </c>
    </row>
    <row r="135">
      <c r="A135" s="1" t="s">
        <v>140</v>
      </c>
      <c r="B135" s="2">
        <f>IFERROR(__xludf.DUMMYFUNCTION("INDEX(FILTER(LEFTHALF(A135),COUNTIF(RIGHTHALF(A135), LEFTHALF(A135))), 1, 1)"),82.0)</f>
        <v>82</v>
      </c>
      <c r="C135" s="2">
        <f t="shared" si="1"/>
        <v>44</v>
      </c>
    </row>
    <row r="136">
      <c r="A136" s="1" t="s">
        <v>141</v>
      </c>
      <c r="B136" s="2">
        <f>IFERROR(__xludf.DUMMYFUNCTION("INDEX(FILTER(LEFTHALF(A136),COUNTIF(RIGHTHALF(A136), LEFTHALF(A136))), 1, 1)"),110.0)</f>
        <v>110</v>
      </c>
      <c r="C136" s="2">
        <f t="shared" si="1"/>
        <v>14</v>
      </c>
      <c r="D136" s="2">
        <f>IFERROR(__xludf.DUMMYFUNCTION("INDEX(FILTER(FIRSTTWO(A136, A137), COUNTIF(ARRTOCODE(STRTOARRAY(A138)), FIRSTTWO(A136, A137))), 1, 1)"),77.0)</f>
        <v>77</v>
      </c>
      <c r="E136" s="2">
        <f>PRIORITY(D136)</f>
        <v>39</v>
      </c>
    </row>
    <row r="137">
      <c r="A137" s="1" t="s">
        <v>142</v>
      </c>
      <c r="B137" s="2">
        <f>IFERROR(__xludf.DUMMYFUNCTION("INDEX(FILTER(LEFTHALF(A137),COUNTIF(RIGHTHALF(A137), LEFTHALF(A137))), 1, 1)"),119.0)</f>
        <v>119</v>
      </c>
      <c r="C137" s="2">
        <f t="shared" si="1"/>
        <v>23</v>
      </c>
    </row>
    <row r="138">
      <c r="A138" s="1" t="s">
        <v>143</v>
      </c>
      <c r="B138" s="2">
        <f>IFERROR(__xludf.DUMMYFUNCTION("INDEX(FILTER(LEFTHALF(A138),COUNTIF(RIGHTHALF(A138), LEFTHALF(A138))), 1, 1)"),98.0)</f>
        <v>98</v>
      </c>
      <c r="C138" s="2">
        <f t="shared" si="1"/>
        <v>2</v>
      </c>
    </row>
    <row r="139">
      <c r="A139" s="1" t="s">
        <v>144</v>
      </c>
      <c r="B139" s="2">
        <f>IFERROR(__xludf.DUMMYFUNCTION("INDEX(FILTER(LEFTHALF(A139),COUNTIF(RIGHTHALF(A139), LEFTHALF(A139))), 1, 1)"),108.0)</f>
        <v>108</v>
      </c>
      <c r="C139" s="2">
        <f t="shared" si="1"/>
        <v>12</v>
      </c>
      <c r="D139" s="2">
        <f>IFERROR(__xludf.DUMMYFUNCTION("INDEX(FILTER(FIRSTTWO(A139, A140), COUNTIF(ARRTOCODE(STRTOARRAY(A141)), FIRSTTWO(A139, A140))), 1, 1)"),80.0)</f>
        <v>80</v>
      </c>
      <c r="E139" s="2">
        <f>PRIORITY(D139)</f>
        <v>42</v>
      </c>
    </row>
    <row r="140">
      <c r="A140" s="1" t="s">
        <v>145</v>
      </c>
      <c r="B140" s="2">
        <f>IFERROR(__xludf.DUMMYFUNCTION("INDEX(FILTER(LEFTHALF(A140),COUNTIF(RIGHTHALF(A140), LEFTHALF(A140))), 1, 1)"),77.0)</f>
        <v>77</v>
      </c>
      <c r="C140" s="2">
        <f t="shared" si="1"/>
        <v>39</v>
      </c>
    </row>
    <row r="141">
      <c r="A141" s="1" t="s">
        <v>146</v>
      </c>
      <c r="B141" s="2">
        <f>IFERROR(__xludf.DUMMYFUNCTION("INDEX(FILTER(LEFTHALF(A141),COUNTIF(RIGHTHALF(A141), LEFTHALF(A141))), 1, 1)"),118.0)</f>
        <v>118</v>
      </c>
      <c r="C141" s="2">
        <f t="shared" si="1"/>
        <v>22</v>
      </c>
    </row>
    <row r="142">
      <c r="A142" s="1" t="s">
        <v>147</v>
      </c>
      <c r="B142" s="2">
        <f>IFERROR(__xludf.DUMMYFUNCTION("INDEX(FILTER(LEFTHALF(A142),COUNTIF(RIGHTHALF(A142), LEFTHALF(A142))), 1, 1)"),81.0)</f>
        <v>81</v>
      </c>
      <c r="C142" s="2">
        <f t="shared" si="1"/>
        <v>43</v>
      </c>
      <c r="D142" s="2">
        <f>IFERROR(__xludf.DUMMYFUNCTION("INDEX(FILTER(FIRSTTWO(A142, A143), COUNTIF(ARRTOCODE(STRTOARRAY(A144)), FIRSTTWO(A142, A143))), 1, 1)"),76.0)</f>
        <v>76</v>
      </c>
      <c r="E142" s="2">
        <f>PRIORITY(D142)</f>
        <v>38</v>
      </c>
    </row>
    <row r="143">
      <c r="A143" s="1" t="s">
        <v>148</v>
      </c>
      <c r="B143" s="2">
        <f>IFERROR(__xludf.DUMMYFUNCTION("INDEX(FILTER(LEFTHALF(A143),COUNTIF(RIGHTHALF(A143), LEFTHALF(A143))), 1, 1)"),110.0)</f>
        <v>110</v>
      </c>
      <c r="C143" s="2">
        <f t="shared" si="1"/>
        <v>14</v>
      </c>
    </row>
    <row r="144">
      <c r="A144" s="1" t="s">
        <v>149</v>
      </c>
      <c r="B144" s="2">
        <f>IFERROR(__xludf.DUMMYFUNCTION("INDEX(FILTER(LEFTHALF(A144),COUNTIF(RIGHTHALF(A144), LEFTHALF(A144))), 1, 1)"),83.0)</f>
        <v>83</v>
      </c>
      <c r="C144" s="2">
        <f t="shared" si="1"/>
        <v>45</v>
      </c>
    </row>
    <row r="145">
      <c r="A145" s="1" t="s">
        <v>150</v>
      </c>
      <c r="B145" s="2">
        <f>IFERROR(__xludf.DUMMYFUNCTION("INDEX(FILTER(LEFTHALF(A145),COUNTIF(RIGHTHALF(A145), LEFTHALF(A145))), 1, 1)"),108.0)</f>
        <v>108</v>
      </c>
      <c r="C145" s="2">
        <f t="shared" si="1"/>
        <v>12</v>
      </c>
      <c r="D145" s="2">
        <f>IFERROR(__xludf.DUMMYFUNCTION("INDEX(FILTER(FIRSTTWO(A145, A146), COUNTIF(ARRTOCODE(STRTOARRAY(A147)), FIRSTTWO(A145, A146))), 1, 1)"),66.0)</f>
        <v>66</v>
      </c>
      <c r="E145" s="2">
        <f>PRIORITY(D145)</f>
        <v>28</v>
      </c>
    </row>
    <row r="146">
      <c r="A146" s="1" t="s">
        <v>151</v>
      </c>
      <c r="B146" s="2">
        <f>IFERROR(__xludf.DUMMYFUNCTION("INDEX(FILTER(LEFTHALF(A146),COUNTIF(RIGHTHALF(A146), LEFTHALF(A146))), 1, 1)"),98.0)</f>
        <v>98</v>
      </c>
      <c r="C146" s="2">
        <f t="shared" si="1"/>
        <v>2</v>
      </c>
    </row>
    <row r="147">
      <c r="A147" s="1" t="s">
        <v>152</v>
      </c>
      <c r="B147" s="2">
        <f>IFERROR(__xludf.DUMMYFUNCTION("INDEX(FILTER(LEFTHALF(A147),COUNTIF(RIGHTHALF(A147), LEFTHALF(A147))), 1, 1)"),68.0)</f>
        <v>68</v>
      </c>
      <c r="C147" s="2">
        <f t="shared" si="1"/>
        <v>30</v>
      </c>
    </row>
    <row r="148">
      <c r="A148" s="1" t="s">
        <v>153</v>
      </c>
      <c r="B148" s="2">
        <f>IFERROR(__xludf.DUMMYFUNCTION("INDEX(FILTER(LEFTHALF(A148),COUNTIF(RIGHTHALF(A148), LEFTHALF(A148))), 1, 1)"),112.0)</f>
        <v>112</v>
      </c>
      <c r="C148" s="2">
        <f t="shared" si="1"/>
        <v>16</v>
      </c>
      <c r="D148" s="2">
        <f>IFERROR(__xludf.DUMMYFUNCTION("INDEX(FILTER(FIRSTTWO(A148, A149), COUNTIF(ARRTOCODE(STRTOARRAY(A150)), FIRSTTWO(A148, A149))), 1, 1)"),87.0)</f>
        <v>87</v>
      </c>
      <c r="E148" s="2">
        <f>PRIORITY(D148)</f>
        <v>49</v>
      </c>
    </row>
    <row r="149">
      <c r="A149" s="1" t="s">
        <v>154</v>
      </c>
      <c r="B149" s="2">
        <f>IFERROR(__xludf.DUMMYFUNCTION("INDEX(FILTER(LEFTHALF(A149),COUNTIF(RIGHTHALF(A149), LEFTHALF(A149))), 1, 1)"),108.0)</f>
        <v>108</v>
      </c>
      <c r="C149" s="2">
        <f t="shared" si="1"/>
        <v>12</v>
      </c>
    </row>
    <row r="150">
      <c r="A150" s="1" t="s">
        <v>155</v>
      </c>
      <c r="B150" s="2">
        <f>IFERROR(__xludf.DUMMYFUNCTION("INDEX(FILTER(LEFTHALF(A150),COUNTIF(RIGHTHALF(A150), LEFTHALF(A150))), 1, 1)"),66.0)</f>
        <v>66</v>
      </c>
      <c r="C150" s="2">
        <f t="shared" si="1"/>
        <v>28</v>
      </c>
    </row>
    <row r="151">
      <c r="A151" s="1" t="s">
        <v>156</v>
      </c>
      <c r="B151" s="2">
        <f>IFERROR(__xludf.DUMMYFUNCTION("INDEX(FILTER(LEFTHALF(A151),COUNTIF(RIGHTHALF(A151), LEFTHALF(A151))), 1, 1)"),78.0)</f>
        <v>78</v>
      </c>
      <c r="C151" s="2">
        <f t="shared" si="1"/>
        <v>40</v>
      </c>
      <c r="D151" s="2">
        <f>IFERROR(__xludf.DUMMYFUNCTION("INDEX(FILTER(FIRSTTWO(A151, A152), COUNTIF(ARRTOCODE(STRTOARRAY(A153)), FIRSTTWO(A151, A152))), 1, 1)"),76.0)</f>
        <v>76</v>
      </c>
      <c r="E151" s="2">
        <f>PRIORITY(D151)</f>
        <v>38</v>
      </c>
    </row>
    <row r="152">
      <c r="A152" s="1" t="s">
        <v>157</v>
      </c>
      <c r="B152" s="2">
        <f>IFERROR(__xludf.DUMMYFUNCTION("INDEX(FILTER(LEFTHALF(A152),COUNTIF(RIGHTHALF(A152), LEFTHALF(A152))), 1, 1)"),83.0)</f>
        <v>83</v>
      </c>
      <c r="C152" s="2">
        <f t="shared" si="1"/>
        <v>45</v>
      </c>
    </row>
    <row r="153">
      <c r="A153" s="1" t="s">
        <v>158</v>
      </c>
      <c r="B153" s="2">
        <f>IFERROR(__xludf.DUMMYFUNCTION("INDEX(FILTER(LEFTHALF(A153),COUNTIF(RIGHTHALF(A153), LEFTHALF(A153))), 1, 1)"),112.0)</f>
        <v>112</v>
      </c>
      <c r="C153" s="2">
        <f t="shared" si="1"/>
        <v>16</v>
      </c>
    </row>
    <row r="154">
      <c r="A154" s="1" t="s">
        <v>159</v>
      </c>
      <c r="B154" s="2">
        <f>IFERROR(__xludf.DUMMYFUNCTION("INDEX(FILTER(LEFTHALF(A154),COUNTIF(RIGHTHALF(A154), LEFTHALF(A154))), 1, 1)"),112.0)</f>
        <v>112</v>
      </c>
      <c r="C154" s="2">
        <f t="shared" si="1"/>
        <v>16</v>
      </c>
      <c r="D154" s="2">
        <f>IFERROR(__xludf.DUMMYFUNCTION("INDEX(FILTER(FIRSTTWO(A154, A155), COUNTIF(ARRTOCODE(STRTOARRAY(A156)), FIRSTTWO(A154, A155))), 1, 1)"),83.0)</f>
        <v>83</v>
      </c>
      <c r="E154" s="2">
        <f>PRIORITY(D154)</f>
        <v>45</v>
      </c>
    </row>
    <row r="155">
      <c r="A155" s="1" t="s">
        <v>160</v>
      </c>
      <c r="B155" s="2">
        <f>IFERROR(__xludf.DUMMYFUNCTION("INDEX(FILTER(LEFTHALF(A155),COUNTIF(RIGHTHALF(A155), LEFTHALF(A155))), 1, 1)"),74.0)</f>
        <v>74</v>
      </c>
      <c r="C155" s="2">
        <f t="shared" si="1"/>
        <v>36</v>
      </c>
    </row>
    <row r="156">
      <c r="A156" s="1" t="s">
        <v>161</v>
      </c>
      <c r="B156" s="2">
        <f>IFERROR(__xludf.DUMMYFUNCTION("INDEX(FILTER(LEFTHALF(A156),COUNTIF(RIGHTHALF(A156), LEFTHALF(A156))), 1, 1)"),118.0)</f>
        <v>118</v>
      </c>
      <c r="C156" s="2">
        <f t="shared" si="1"/>
        <v>22</v>
      </c>
    </row>
    <row r="157">
      <c r="A157" s="1" t="s">
        <v>162</v>
      </c>
      <c r="B157" s="2">
        <f>IFERROR(__xludf.DUMMYFUNCTION("INDEX(FILTER(LEFTHALF(A157),COUNTIF(RIGHTHALF(A157), LEFTHALF(A157))), 1, 1)"),103.0)</f>
        <v>103</v>
      </c>
      <c r="C157" s="2">
        <f t="shared" si="1"/>
        <v>7</v>
      </c>
      <c r="D157" s="2">
        <f>IFERROR(__xludf.DUMMYFUNCTION("INDEX(FILTER(FIRSTTWO(A157, A158), COUNTIF(ARRTOCODE(STRTOARRAY(A159)), FIRSTTWO(A157, A158))), 1, 1)"),78.0)</f>
        <v>78</v>
      </c>
      <c r="E157" s="2">
        <f>PRIORITY(D157)</f>
        <v>40</v>
      </c>
    </row>
    <row r="158">
      <c r="A158" s="1" t="s">
        <v>163</v>
      </c>
      <c r="B158" s="2">
        <f>IFERROR(__xludf.DUMMYFUNCTION("INDEX(FILTER(LEFTHALF(A158),COUNTIF(RIGHTHALF(A158), LEFTHALF(A158))), 1, 1)"),74.0)</f>
        <v>74</v>
      </c>
      <c r="C158" s="2">
        <f t="shared" si="1"/>
        <v>36</v>
      </c>
    </row>
    <row r="159">
      <c r="A159" s="1" t="s">
        <v>164</v>
      </c>
      <c r="B159" s="2">
        <f>IFERROR(__xludf.DUMMYFUNCTION("INDEX(FILTER(LEFTHALF(A159),COUNTIF(RIGHTHALF(A159), LEFTHALF(A159))), 1, 1)"),84.0)</f>
        <v>84</v>
      </c>
      <c r="C159" s="2">
        <f t="shared" si="1"/>
        <v>46</v>
      </c>
    </row>
    <row r="160">
      <c r="A160" s="1" t="s">
        <v>165</v>
      </c>
      <c r="B160" s="2">
        <f>IFERROR(__xludf.DUMMYFUNCTION("INDEX(FILTER(LEFTHALF(A160),COUNTIF(RIGHTHALF(A160), LEFTHALF(A160))), 1, 1)"),122.0)</f>
        <v>122</v>
      </c>
      <c r="C160" s="2">
        <f t="shared" si="1"/>
        <v>26</v>
      </c>
      <c r="D160" s="2">
        <f>IFERROR(__xludf.DUMMYFUNCTION("INDEX(FILTER(FIRSTTWO(A160, A161), COUNTIF(ARRTOCODE(STRTOARRAY(A162)), FIRSTTWO(A160, A161))), 1, 1)"),114.0)</f>
        <v>114</v>
      </c>
      <c r="E160" s="2">
        <f>PRIORITY(D160)</f>
        <v>18</v>
      </c>
    </row>
    <row r="161">
      <c r="A161" s="1" t="s">
        <v>166</v>
      </c>
      <c r="B161" s="2">
        <f>IFERROR(__xludf.DUMMYFUNCTION("INDEX(FILTER(LEFTHALF(A161),COUNTIF(RIGHTHALF(A161), LEFTHALF(A161))), 1, 1)"),68.0)</f>
        <v>68</v>
      </c>
      <c r="C161" s="2">
        <f t="shared" si="1"/>
        <v>30</v>
      </c>
    </row>
    <row r="162">
      <c r="A162" s="1" t="s">
        <v>167</v>
      </c>
      <c r="B162" s="2">
        <f>IFERROR(__xludf.DUMMYFUNCTION("INDEX(FILTER(LEFTHALF(A162),COUNTIF(RIGHTHALF(A162), LEFTHALF(A162))), 1, 1)"),87.0)</f>
        <v>87</v>
      </c>
      <c r="C162" s="2">
        <f t="shared" si="1"/>
        <v>49</v>
      </c>
    </row>
    <row r="163">
      <c r="A163" s="1" t="s">
        <v>168</v>
      </c>
      <c r="B163" s="2">
        <f>IFERROR(__xludf.DUMMYFUNCTION("INDEX(FILTER(LEFTHALF(A163),COUNTIF(RIGHTHALF(A163), LEFTHALF(A163))), 1, 1)"),78.0)</f>
        <v>78</v>
      </c>
      <c r="C163" s="2">
        <f t="shared" si="1"/>
        <v>40</v>
      </c>
      <c r="D163" s="2">
        <f>IFERROR(__xludf.DUMMYFUNCTION("INDEX(FILTER(FIRSTTWO(A163, A164), COUNTIF(ARRTOCODE(STRTOARRAY(A165)), FIRSTTWO(A163, A164))), 1, 1)"),83.0)</f>
        <v>83</v>
      </c>
      <c r="E163" s="2">
        <f>PRIORITY(D163)</f>
        <v>45</v>
      </c>
    </row>
    <row r="164">
      <c r="A164" s="1" t="s">
        <v>169</v>
      </c>
      <c r="B164" s="2">
        <f>IFERROR(__xludf.DUMMYFUNCTION("INDEX(FILTER(LEFTHALF(A164),COUNTIF(RIGHTHALF(A164), LEFTHALF(A164))), 1, 1)"),87.0)</f>
        <v>87</v>
      </c>
      <c r="C164" s="2">
        <f t="shared" si="1"/>
        <v>49</v>
      </c>
    </row>
    <row r="165">
      <c r="A165" s="1" t="s">
        <v>170</v>
      </c>
      <c r="B165" s="2">
        <f>IFERROR(__xludf.DUMMYFUNCTION("INDEX(FILTER(LEFTHALF(A165),COUNTIF(RIGHTHALF(A165), LEFTHALF(A165))), 1, 1)"),99.0)</f>
        <v>99</v>
      </c>
      <c r="C165" s="2">
        <f t="shared" si="1"/>
        <v>3</v>
      </c>
    </row>
    <row r="166">
      <c r="A166" s="1" t="s">
        <v>171</v>
      </c>
      <c r="B166" s="2">
        <f>IFERROR(__xludf.DUMMYFUNCTION("INDEX(FILTER(LEFTHALF(A166),COUNTIF(RIGHTHALF(A166), LEFTHALF(A166))), 1, 1)"),71.0)</f>
        <v>71</v>
      </c>
      <c r="C166" s="2">
        <f t="shared" si="1"/>
        <v>33</v>
      </c>
      <c r="D166" s="2">
        <f>IFERROR(__xludf.DUMMYFUNCTION("INDEX(FILTER(FIRSTTWO(A166, A167), COUNTIF(ARRTOCODE(STRTOARRAY(A168)), FIRSTTWO(A166, A167))), 1, 1)"),112.0)</f>
        <v>112</v>
      </c>
      <c r="E166" s="2">
        <f>PRIORITY(D166)</f>
        <v>16</v>
      </c>
    </row>
    <row r="167">
      <c r="A167" s="1" t="s">
        <v>172</v>
      </c>
      <c r="B167" s="2">
        <f>IFERROR(__xludf.DUMMYFUNCTION("INDEX(FILTER(LEFTHALF(A167),COUNTIF(RIGHTHALF(A167), LEFTHALF(A167))), 1, 1)"),81.0)</f>
        <v>81</v>
      </c>
      <c r="C167" s="2">
        <f t="shared" si="1"/>
        <v>43</v>
      </c>
    </row>
    <row r="168">
      <c r="A168" s="1" t="s">
        <v>173</v>
      </c>
      <c r="B168" s="2">
        <f>IFERROR(__xludf.DUMMYFUNCTION("INDEX(FILTER(LEFTHALF(A168),COUNTIF(RIGHTHALF(A168), LEFTHALF(A168))), 1, 1)"),67.0)</f>
        <v>67</v>
      </c>
      <c r="C168" s="2">
        <f t="shared" si="1"/>
        <v>29</v>
      </c>
    </row>
    <row r="169">
      <c r="A169" s="1" t="s">
        <v>174</v>
      </c>
      <c r="B169" s="2">
        <f>IFERROR(__xludf.DUMMYFUNCTION("INDEX(FILTER(LEFTHALF(A169),COUNTIF(RIGHTHALF(A169), LEFTHALF(A169))), 1, 1)"),109.0)</f>
        <v>109</v>
      </c>
      <c r="C169" s="2">
        <f t="shared" si="1"/>
        <v>13</v>
      </c>
      <c r="D169" s="2">
        <f>IFERROR(__xludf.DUMMYFUNCTION("INDEX(FILTER(FIRSTTWO(A169, A170), COUNTIF(ARRTOCODE(STRTOARRAY(A171)), FIRSTTWO(A169, A170))), 1, 1)"),68.0)</f>
        <v>68</v>
      </c>
      <c r="E169" s="2">
        <f>PRIORITY(D169)</f>
        <v>30</v>
      </c>
    </row>
    <row r="170">
      <c r="A170" s="1" t="s">
        <v>175</v>
      </c>
      <c r="B170" s="2">
        <f>IFERROR(__xludf.DUMMYFUNCTION("INDEX(FILTER(LEFTHALF(A170),COUNTIF(RIGHTHALF(A170), LEFTHALF(A170))), 1, 1)"),112.0)</f>
        <v>112</v>
      </c>
      <c r="C170" s="2">
        <f t="shared" si="1"/>
        <v>16</v>
      </c>
    </row>
    <row r="171">
      <c r="A171" s="1" t="s">
        <v>176</v>
      </c>
      <c r="B171" s="2">
        <f>IFERROR(__xludf.DUMMYFUNCTION("INDEX(FILTER(LEFTHALF(A171),COUNTIF(RIGHTHALF(A171), LEFTHALF(A171))), 1, 1)"),104.0)</f>
        <v>104</v>
      </c>
      <c r="C171" s="2">
        <f t="shared" si="1"/>
        <v>8</v>
      </c>
    </row>
    <row r="172">
      <c r="A172" s="1" t="s">
        <v>177</v>
      </c>
      <c r="B172" s="2">
        <f>IFERROR(__xludf.DUMMYFUNCTION("INDEX(FILTER(LEFTHALF(A172),COUNTIF(RIGHTHALF(A172), LEFTHALF(A172))), 1, 1)"),78.0)</f>
        <v>78</v>
      </c>
      <c r="C172" s="2">
        <f t="shared" si="1"/>
        <v>40</v>
      </c>
      <c r="D172" s="2">
        <f>IFERROR(__xludf.DUMMYFUNCTION("INDEX(FILTER(FIRSTTWO(A172, A173), COUNTIF(ARRTOCODE(STRTOARRAY(A174)), FIRSTTWO(A172, A173))), 1, 1)"),71.0)</f>
        <v>71</v>
      </c>
      <c r="E172" s="2">
        <f>PRIORITY(D172)</f>
        <v>33</v>
      </c>
    </row>
    <row r="173">
      <c r="A173" s="1" t="s">
        <v>178</v>
      </c>
      <c r="B173" s="2">
        <f>IFERROR(__xludf.DUMMYFUNCTION("INDEX(FILTER(LEFTHALF(A173),COUNTIF(RIGHTHALF(A173), LEFTHALF(A173))), 1, 1)"),100.0)</f>
        <v>100</v>
      </c>
      <c r="C173" s="2">
        <f t="shared" si="1"/>
        <v>4</v>
      </c>
    </row>
    <row r="174">
      <c r="A174" s="1" t="s">
        <v>179</v>
      </c>
      <c r="B174" s="2">
        <f>IFERROR(__xludf.DUMMYFUNCTION("INDEX(FILTER(LEFTHALF(A174),COUNTIF(RIGHTHALF(A174), LEFTHALF(A174))), 1, 1)"),81.0)</f>
        <v>81</v>
      </c>
      <c r="C174" s="2">
        <f t="shared" si="1"/>
        <v>43</v>
      </c>
    </row>
    <row r="175">
      <c r="A175" s="1" t="s">
        <v>180</v>
      </c>
      <c r="B175" s="2">
        <f>IFERROR(__xludf.DUMMYFUNCTION("INDEX(FILTER(LEFTHALF(A175),COUNTIF(RIGHTHALF(A175), LEFTHALF(A175))), 1, 1)"),77.0)</f>
        <v>77</v>
      </c>
      <c r="C175" s="2">
        <f t="shared" si="1"/>
        <v>39</v>
      </c>
      <c r="D175" s="2">
        <f>IFERROR(__xludf.DUMMYFUNCTION("INDEX(FILTER(FIRSTTWO(A175, A176), COUNTIF(ARRTOCODE(STRTOARRAY(A177)), FIRSTTWO(A175, A176))), 1, 1)"),102.0)</f>
        <v>102</v>
      </c>
      <c r="E175" s="2">
        <f>PRIORITY(D175)</f>
        <v>6</v>
      </c>
    </row>
    <row r="176">
      <c r="A176" s="1" t="s">
        <v>181</v>
      </c>
      <c r="B176" s="2">
        <f>IFERROR(__xludf.DUMMYFUNCTION("INDEX(FILTER(LEFTHALF(A176),COUNTIF(RIGHTHALF(A176), LEFTHALF(A176))), 1, 1)"),106.0)</f>
        <v>106</v>
      </c>
      <c r="C176" s="2">
        <f t="shared" si="1"/>
        <v>10</v>
      </c>
    </row>
    <row r="177">
      <c r="A177" s="1" t="s">
        <v>182</v>
      </c>
      <c r="B177" s="2">
        <f>IFERROR(__xludf.DUMMYFUNCTION("INDEX(FILTER(LEFTHALF(A177),COUNTIF(RIGHTHALF(A177), LEFTHALF(A177))), 1, 1)"),114.0)</f>
        <v>114</v>
      </c>
      <c r="C177" s="2">
        <f t="shared" si="1"/>
        <v>18</v>
      </c>
    </row>
    <row r="178">
      <c r="A178" s="1" t="s">
        <v>183</v>
      </c>
      <c r="B178" s="2">
        <f>IFERROR(__xludf.DUMMYFUNCTION("INDEX(FILTER(LEFTHALF(A178),COUNTIF(RIGHTHALF(A178), LEFTHALF(A178))), 1, 1)"),99.0)</f>
        <v>99</v>
      </c>
      <c r="C178" s="2">
        <f t="shared" si="1"/>
        <v>3</v>
      </c>
      <c r="D178" s="2">
        <f>IFERROR(__xludf.DUMMYFUNCTION("INDEX(FILTER(FIRSTTWO(A178, A179), COUNTIF(ARRTOCODE(STRTOARRAY(A180)), FIRSTTWO(A178, A179))), 1, 1)"),100.0)</f>
        <v>100</v>
      </c>
      <c r="E178" s="2">
        <f>PRIORITY(D178)</f>
        <v>4</v>
      </c>
    </row>
    <row r="179">
      <c r="A179" s="1" t="s">
        <v>184</v>
      </c>
      <c r="B179" s="2">
        <f>IFERROR(__xludf.DUMMYFUNCTION("INDEX(FILTER(LEFTHALF(A179),COUNTIF(RIGHTHALF(A179), LEFTHALF(A179))), 1, 1)"),72.0)</f>
        <v>72</v>
      </c>
      <c r="C179" s="2">
        <f t="shared" si="1"/>
        <v>34</v>
      </c>
    </row>
    <row r="180">
      <c r="A180" s="1" t="s">
        <v>185</v>
      </c>
      <c r="B180" s="2">
        <f>IFERROR(__xludf.DUMMYFUNCTION("INDEX(FILTER(LEFTHALF(A180),COUNTIF(RIGHTHALF(A180), LEFTHALF(A180))), 1, 1)"),118.0)</f>
        <v>118</v>
      </c>
      <c r="C180" s="2">
        <f t="shared" si="1"/>
        <v>22</v>
      </c>
    </row>
    <row r="181">
      <c r="A181" s="1" t="s">
        <v>186</v>
      </c>
      <c r="B181" s="2">
        <f>IFERROR(__xludf.DUMMYFUNCTION("INDEX(FILTER(LEFTHALF(A181),COUNTIF(RIGHTHALF(A181), LEFTHALF(A181))), 1, 1)"),87.0)</f>
        <v>87</v>
      </c>
      <c r="C181" s="2">
        <f t="shared" si="1"/>
        <v>49</v>
      </c>
      <c r="D181" s="2">
        <f>IFERROR(__xludf.DUMMYFUNCTION("INDEX(FILTER(FIRSTTWO(A181, A182), COUNTIF(ARRTOCODE(STRTOARRAY(A183)), FIRSTTWO(A181, A182))), 1, 1)"),84.0)</f>
        <v>84</v>
      </c>
      <c r="E181" s="2">
        <f>PRIORITY(D181)</f>
        <v>46</v>
      </c>
    </row>
    <row r="182">
      <c r="A182" s="1" t="s">
        <v>187</v>
      </c>
      <c r="B182" s="2">
        <f>IFERROR(__xludf.DUMMYFUNCTION("INDEX(FILTER(LEFTHALF(A182),COUNTIF(RIGHTHALF(A182), LEFTHALF(A182))), 1, 1)"),70.0)</f>
        <v>70</v>
      </c>
      <c r="C182" s="2">
        <f t="shared" si="1"/>
        <v>32</v>
      </c>
    </row>
    <row r="183">
      <c r="A183" s="1" t="s">
        <v>188</v>
      </c>
      <c r="B183" s="2">
        <f>IFERROR(__xludf.DUMMYFUNCTION("INDEX(FILTER(LEFTHALF(A183),COUNTIF(RIGHTHALF(A183), LEFTHALF(A183))), 1, 1)"),90.0)</f>
        <v>90</v>
      </c>
      <c r="C183" s="2">
        <f t="shared" si="1"/>
        <v>52</v>
      </c>
    </row>
    <row r="184">
      <c r="A184" s="1" t="s">
        <v>189</v>
      </c>
      <c r="B184" s="2">
        <f>IFERROR(__xludf.DUMMYFUNCTION("INDEX(FILTER(LEFTHALF(A184),COUNTIF(RIGHTHALF(A184), LEFTHALF(A184))), 1, 1)"),72.0)</f>
        <v>72</v>
      </c>
      <c r="C184" s="2">
        <f t="shared" si="1"/>
        <v>34</v>
      </c>
      <c r="D184" s="2">
        <f>IFERROR(__xludf.DUMMYFUNCTION("INDEX(FILTER(FIRSTTWO(A184, A185), COUNTIF(ARRTOCODE(STRTOARRAY(A186)), FIRSTTWO(A184, A185))), 1, 1)"),116.0)</f>
        <v>116</v>
      </c>
      <c r="E184" s="2">
        <f>PRIORITY(D184)</f>
        <v>20</v>
      </c>
    </row>
    <row r="185">
      <c r="A185" s="1" t="s">
        <v>190</v>
      </c>
      <c r="B185" s="2">
        <f>IFERROR(__xludf.DUMMYFUNCTION("INDEX(FILTER(LEFTHALF(A185),COUNTIF(RIGHTHALF(A185), LEFTHALF(A185))), 1, 1)"),106.0)</f>
        <v>106</v>
      </c>
      <c r="C185" s="2">
        <f t="shared" si="1"/>
        <v>10</v>
      </c>
    </row>
    <row r="186">
      <c r="A186" s="1" t="s">
        <v>191</v>
      </c>
      <c r="B186" s="2">
        <f>IFERROR(__xludf.DUMMYFUNCTION("INDEX(FILTER(LEFTHALF(A186),COUNTIF(RIGHTHALF(A186), LEFTHALF(A186))), 1, 1)"),67.0)</f>
        <v>67</v>
      </c>
      <c r="C186" s="2">
        <f t="shared" si="1"/>
        <v>29</v>
      </c>
    </row>
    <row r="187">
      <c r="A187" s="1" t="s">
        <v>192</v>
      </c>
      <c r="B187" s="2">
        <f>IFERROR(__xludf.DUMMYFUNCTION("INDEX(FILTER(LEFTHALF(A187),COUNTIF(RIGHTHALF(A187), LEFTHALF(A187))), 1, 1)"),103.0)</f>
        <v>103</v>
      </c>
      <c r="C187" s="2">
        <f t="shared" si="1"/>
        <v>7</v>
      </c>
      <c r="D187" s="2">
        <f>IFERROR(__xludf.DUMMYFUNCTION("INDEX(FILTER(FIRSTTWO(A187, A188), COUNTIF(ARRTOCODE(STRTOARRAY(A189)), FIRSTTWO(A187, A188))), 1, 1)"),106.0)</f>
        <v>106</v>
      </c>
      <c r="E187" s="2">
        <f>PRIORITY(D187)</f>
        <v>10</v>
      </c>
    </row>
    <row r="188">
      <c r="A188" s="1" t="s">
        <v>193</v>
      </c>
      <c r="B188" s="2">
        <f>IFERROR(__xludf.DUMMYFUNCTION("INDEX(FILTER(LEFTHALF(A188),COUNTIF(RIGHTHALF(A188), LEFTHALF(A188))), 1, 1)"),78.0)</f>
        <v>78</v>
      </c>
      <c r="C188" s="2">
        <f t="shared" si="1"/>
        <v>40</v>
      </c>
    </row>
    <row r="189">
      <c r="A189" s="1" t="s">
        <v>194</v>
      </c>
      <c r="B189" s="2">
        <f>IFERROR(__xludf.DUMMYFUNCTION("INDEX(FILTER(LEFTHALF(A189),COUNTIF(RIGHTHALF(A189), LEFTHALF(A189))), 1, 1)"),109.0)</f>
        <v>109</v>
      </c>
      <c r="C189" s="2">
        <f t="shared" si="1"/>
        <v>13</v>
      </c>
    </row>
    <row r="190">
      <c r="A190" s="1" t="s">
        <v>195</v>
      </c>
      <c r="B190" s="2">
        <f>IFERROR(__xludf.DUMMYFUNCTION("INDEX(FILTER(LEFTHALF(A190),COUNTIF(RIGHTHALF(A190), LEFTHALF(A190))), 1, 1)"),80.0)</f>
        <v>80</v>
      </c>
      <c r="C190" s="2">
        <f t="shared" si="1"/>
        <v>42</v>
      </c>
      <c r="D190" s="2">
        <f>IFERROR(__xludf.DUMMYFUNCTION("INDEX(FILTER(FIRSTTWO(A190, A191), COUNTIF(ARRTOCODE(STRTOARRAY(A192)), FIRSTTWO(A190, A191))), 1, 1)"),90.0)</f>
        <v>90</v>
      </c>
      <c r="E190" s="2">
        <f>PRIORITY(D190)</f>
        <v>52</v>
      </c>
    </row>
    <row r="191">
      <c r="A191" s="1" t="s">
        <v>196</v>
      </c>
      <c r="B191" s="2">
        <f>IFERROR(__xludf.DUMMYFUNCTION("INDEX(FILTER(LEFTHALF(A191),COUNTIF(RIGHTHALF(A191), LEFTHALF(A191))), 1, 1)"),113.0)</f>
        <v>113</v>
      </c>
      <c r="C191" s="2">
        <f t="shared" si="1"/>
        <v>17</v>
      </c>
    </row>
    <row r="192">
      <c r="A192" s="1" t="s">
        <v>197</v>
      </c>
      <c r="B192" s="2">
        <f>IFERROR(__xludf.DUMMYFUNCTION("INDEX(FILTER(LEFTHALF(A192),COUNTIF(RIGHTHALF(A192), LEFTHALF(A192))), 1, 1)"),115.0)</f>
        <v>115</v>
      </c>
      <c r="C192" s="2">
        <f t="shared" si="1"/>
        <v>19</v>
      </c>
    </row>
    <row r="193">
      <c r="A193" s="1" t="s">
        <v>198</v>
      </c>
      <c r="B193" s="2">
        <f>IFERROR(__xludf.DUMMYFUNCTION("INDEX(FILTER(LEFTHALF(A193),COUNTIF(RIGHTHALF(A193), LEFTHALF(A193))), 1, 1)"),70.0)</f>
        <v>70</v>
      </c>
      <c r="C193" s="2">
        <f t="shared" si="1"/>
        <v>32</v>
      </c>
      <c r="D193" s="2">
        <f>IFERROR(__xludf.DUMMYFUNCTION("INDEX(FILTER(FIRSTTWO(A193, A194), COUNTIF(ARRTOCODE(STRTOARRAY(A195)), FIRSTTWO(A193, A194))), 1, 1)"),87.0)</f>
        <v>87</v>
      </c>
      <c r="E193" s="2">
        <f>PRIORITY(D193)</f>
        <v>49</v>
      </c>
    </row>
    <row r="194">
      <c r="A194" s="1" t="s">
        <v>199</v>
      </c>
      <c r="B194" s="2">
        <f>IFERROR(__xludf.DUMMYFUNCTION("INDEX(FILTER(LEFTHALF(A194),COUNTIF(RIGHTHALF(A194), LEFTHALF(A194))), 1, 1)"),74.0)</f>
        <v>74</v>
      </c>
      <c r="C194" s="2">
        <f t="shared" si="1"/>
        <v>36</v>
      </c>
    </row>
    <row r="195">
      <c r="A195" s="1" t="s">
        <v>200</v>
      </c>
      <c r="B195" s="2">
        <f>IFERROR(__xludf.DUMMYFUNCTION("INDEX(FILTER(LEFTHALF(A195),COUNTIF(RIGHTHALF(A195), LEFTHALF(A195))), 1, 1)"),119.0)</f>
        <v>119</v>
      </c>
      <c r="C195" s="2">
        <f t="shared" si="1"/>
        <v>23</v>
      </c>
    </row>
    <row r="196">
      <c r="A196" s="1" t="s">
        <v>201</v>
      </c>
      <c r="B196" s="2">
        <f>IFERROR(__xludf.DUMMYFUNCTION("INDEX(FILTER(LEFTHALF(A196),COUNTIF(RIGHTHALF(A196), LEFTHALF(A196))), 1, 1)"),67.0)</f>
        <v>67</v>
      </c>
      <c r="C196" s="2">
        <f t="shared" si="1"/>
        <v>29</v>
      </c>
      <c r="D196" s="2">
        <f>IFERROR(__xludf.DUMMYFUNCTION("INDEX(FILTER(FIRSTTWO(A196, A197), COUNTIF(ARRTOCODE(STRTOARRAY(A198)), FIRSTTWO(A196, A197))), 1, 1)"),66.0)</f>
        <v>66</v>
      </c>
      <c r="E196" s="2">
        <f>PRIORITY(D196)</f>
        <v>28</v>
      </c>
    </row>
    <row r="197">
      <c r="A197" s="1" t="s">
        <v>202</v>
      </c>
      <c r="B197" s="2">
        <f>IFERROR(__xludf.DUMMYFUNCTION("INDEX(FILTER(LEFTHALF(A197),COUNTIF(RIGHTHALF(A197), LEFTHALF(A197))), 1, 1)"),87.0)</f>
        <v>87</v>
      </c>
      <c r="C197" s="2">
        <f t="shared" si="1"/>
        <v>49</v>
      </c>
    </row>
    <row r="198">
      <c r="A198" s="1" t="s">
        <v>203</v>
      </c>
      <c r="B198" s="2">
        <f>IFERROR(__xludf.DUMMYFUNCTION("INDEX(FILTER(LEFTHALF(A198),COUNTIF(RIGHTHALF(A198), LEFTHALF(A198))), 1, 1)"),116.0)</f>
        <v>116</v>
      </c>
      <c r="C198" s="2">
        <f t="shared" si="1"/>
        <v>20</v>
      </c>
    </row>
    <row r="199">
      <c r="A199" s="1" t="s">
        <v>204</v>
      </c>
      <c r="B199" s="2">
        <f>IFERROR(__xludf.DUMMYFUNCTION("INDEX(FILTER(LEFTHALF(A199),COUNTIF(RIGHTHALF(A199), LEFTHALF(A199))), 1, 1)"),115.0)</f>
        <v>115</v>
      </c>
      <c r="C199" s="2">
        <f t="shared" si="1"/>
        <v>19</v>
      </c>
      <c r="D199" s="2">
        <f>IFERROR(__xludf.DUMMYFUNCTION("INDEX(FILTER(FIRSTTWO(A199, A200), COUNTIF(ARRTOCODE(STRTOARRAY(A201)), FIRSTTWO(A199, A200))), 1, 1)"),86.0)</f>
        <v>86</v>
      </c>
      <c r="E199" s="2">
        <f>PRIORITY(D199)</f>
        <v>48</v>
      </c>
    </row>
    <row r="200">
      <c r="A200" s="1" t="s">
        <v>205</v>
      </c>
      <c r="B200" s="2">
        <f>IFERROR(__xludf.DUMMYFUNCTION("INDEX(FILTER(LEFTHALF(A200),COUNTIF(RIGHTHALF(A200), LEFTHALF(A200))), 1, 1)"),122.0)</f>
        <v>122</v>
      </c>
      <c r="C200" s="2">
        <f t="shared" si="1"/>
        <v>26</v>
      </c>
    </row>
    <row r="201">
      <c r="A201" s="1" t="s">
        <v>206</v>
      </c>
      <c r="B201" s="2">
        <f>IFERROR(__xludf.DUMMYFUNCTION("INDEX(FILTER(LEFTHALF(A201),COUNTIF(RIGHTHALF(A201), LEFTHALF(A201))), 1, 1)"),77.0)</f>
        <v>77</v>
      </c>
      <c r="C201" s="2">
        <f t="shared" si="1"/>
        <v>39</v>
      </c>
    </row>
    <row r="202">
      <c r="A202" s="1" t="s">
        <v>207</v>
      </c>
      <c r="B202" s="2">
        <f>IFERROR(__xludf.DUMMYFUNCTION("INDEX(FILTER(LEFTHALF(A202),COUNTIF(RIGHTHALF(A202), LEFTHALF(A202))), 1, 1)"),102.0)</f>
        <v>102</v>
      </c>
      <c r="C202" s="2">
        <f t="shared" si="1"/>
        <v>6</v>
      </c>
      <c r="D202" s="2">
        <f>IFERROR(__xludf.DUMMYFUNCTION("INDEX(FILTER(FIRSTTWO(A202, A203), COUNTIF(ARRTOCODE(STRTOARRAY(A204)), FIRSTTWO(A202, A203))), 1, 1)"),119.0)</f>
        <v>119</v>
      </c>
      <c r="E202" s="2">
        <f>PRIORITY(D202)</f>
        <v>23</v>
      </c>
    </row>
    <row r="203">
      <c r="A203" s="1" t="s">
        <v>208</v>
      </c>
      <c r="B203" s="2">
        <f>IFERROR(__xludf.DUMMYFUNCTION("INDEX(FILTER(LEFTHALF(A203),COUNTIF(RIGHTHALF(A203), LEFTHALF(A203))), 1, 1)"),108.0)</f>
        <v>108</v>
      </c>
      <c r="C203" s="2">
        <f t="shared" si="1"/>
        <v>12</v>
      </c>
    </row>
    <row r="204">
      <c r="A204" s="1" t="s">
        <v>209</v>
      </c>
      <c r="B204" s="2">
        <f>IFERROR(__xludf.DUMMYFUNCTION("INDEX(FILTER(LEFTHALF(A204),COUNTIF(RIGHTHALF(A204), LEFTHALF(A204))), 1, 1)"),118.0)</f>
        <v>118</v>
      </c>
      <c r="C204" s="2">
        <f t="shared" si="1"/>
        <v>22</v>
      </c>
    </row>
    <row r="205">
      <c r="A205" s="1" t="s">
        <v>210</v>
      </c>
      <c r="B205" s="2">
        <f>IFERROR(__xludf.DUMMYFUNCTION("INDEX(FILTER(LEFTHALF(A205),COUNTIF(RIGHTHALF(A205), LEFTHALF(A205))), 1, 1)"),87.0)</f>
        <v>87</v>
      </c>
      <c r="C205" s="2">
        <f t="shared" si="1"/>
        <v>49</v>
      </c>
      <c r="D205" s="2">
        <f>IFERROR(__xludf.DUMMYFUNCTION("INDEX(FILTER(FIRSTTWO(A205, A206), COUNTIF(ARRTOCODE(STRTOARRAY(A207)), FIRSTTWO(A205, A206))), 1, 1)"),114.0)</f>
        <v>114</v>
      </c>
      <c r="E205" s="2">
        <f>PRIORITY(D205)</f>
        <v>18</v>
      </c>
    </row>
    <row r="206">
      <c r="A206" s="1" t="s">
        <v>211</v>
      </c>
      <c r="B206" s="2">
        <f>IFERROR(__xludf.DUMMYFUNCTION("INDEX(FILTER(LEFTHALF(A206),COUNTIF(RIGHTHALF(A206), LEFTHALF(A206))), 1, 1)"),118.0)</f>
        <v>118</v>
      </c>
      <c r="C206" s="2">
        <f t="shared" si="1"/>
        <v>22</v>
      </c>
    </row>
    <row r="207">
      <c r="A207" s="1" t="s">
        <v>212</v>
      </c>
      <c r="B207" s="2">
        <f>IFERROR(__xludf.DUMMYFUNCTION("INDEX(FILTER(LEFTHALF(A207),COUNTIF(RIGHTHALF(A207), LEFTHALF(A207))), 1, 1)"),67.0)</f>
        <v>67</v>
      </c>
      <c r="C207" s="2">
        <f t="shared" si="1"/>
        <v>29</v>
      </c>
    </row>
    <row r="208">
      <c r="A208" s="1" t="s">
        <v>213</v>
      </c>
      <c r="B208" s="2">
        <f>IFERROR(__xludf.DUMMYFUNCTION("INDEX(FILTER(LEFTHALF(A208),COUNTIF(RIGHTHALF(A208), LEFTHALF(A208))), 1, 1)"),118.0)</f>
        <v>118</v>
      </c>
      <c r="C208" s="2">
        <f t="shared" si="1"/>
        <v>22</v>
      </c>
      <c r="D208" s="2">
        <f>IFERROR(__xludf.DUMMYFUNCTION("INDEX(FILTER(FIRSTTWO(A208, A209), COUNTIF(ARRTOCODE(STRTOARRAY(A210)), FIRSTTWO(A208, A209))), 1, 1)"),74.0)</f>
        <v>74</v>
      </c>
      <c r="E208" s="2">
        <f>PRIORITY(D208)</f>
        <v>36</v>
      </c>
    </row>
    <row r="209">
      <c r="A209" s="1" t="s">
        <v>214</v>
      </c>
      <c r="B209" s="2">
        <f>IFERROR(__xludf.DUMMYFUNCTION("INDEX(FILTER(LEFTHALF(A209),COUNTIF(RIGHTHALF(A209), LEFTHALF(A209))), 1, 1)"),122.0)</f>
        <v>122</v>
      </c>
      <c r="C209" s="2">
        <f t="shared" si="1"/>
        <v>26</v>
      </c>
    </row>
    <row r="210">
      <c r="A210" s="1" t="s">
        <v>215</v>
      </c>
      <c r="B210" s="2">
        <f>IFERROR(__xludf.DUMMYFUNCTION("INDEX(FILTER(LEFTHALF(A210),COUNTIF(RIGHTHALF(A210), LEFTHALF(A210))), 1, 1)"),83.0)</f>
        <v>83</v>
      </c>
      <c r="C210" s="2">
        <f t="shared" si="1"/>
        <v>45</v>
      </c>
    </row>
    <row r="211">
      <c r="A211" s="1" t="s">
        <v>216</v>
      </c>
      <c r="B211" s="2">
        <f>IFERROR(__xludf.DUMMYFUNCTION("INDEX(FILTER(LEFTHALF(A211),COUNTIF(RIGHTHALF(A211), LEFTHALF(A211))), 1, 1)"),67.0)</f>
        <v>67</v>
      </c>
      <c r="C211" s="2">
        <f t="shared" si="1"/>
        <v>29</v>
      </c>
      <c r="D211" s="2">
        <f>IFERROR(__xludf.DUMMYFUNCTION("INDEX(FILTER(FIRSTTWO(A211, A212), COUNTIF(ARRTOCODE(STRTOARRAY(A213)), FIRSTTWO(A211, A212))), 1, 1)"),78.0)</f>
        <v>78</v>
      </c>
      <c r="E211" s="2">
        <f>PRIORITY(D211)</f>
        <v>40</v>
      </c>
    </row>
    <row r="212">
      <c r="A212" s="1" t="s">
        <v>217</v>
      </c>
      <c r="B212" s="2">
        <f>IFERROR(__xludf.DUMMYFUNCTION("INDEX(FILTER(LEFTHALF(A212),COUNTIF(RIGHTHALF(A212), LEFTHALF(A212))), 1, 1)"),90.0)</f>
        <v>90</v>
      </c>
      <c r="C212" s="2">
        <f t="shared" si="1"/>
        <v>52</v>
      </c>
    </row>
    <row r="213">
      <c r="A213" s="1" t="s">
        <v>218</v>
      </c>
      <c r="B213" s="2">
        <f>IFERROR(__xludf.DUMMYFUNCTION("INDEX(FILTER(LEFTHALF(A213),COUNTIF(RIGHTHALF(A213), LEFTHALF(A213))), 1, 1)"),68.0)</f>
        <v>68</v>
      </c>
      <c r="C213" s="2">
        <f t="shared" si="1"/>
        <v>30</v>
      </c>
    </row>
    <row r="214">
      <c r="A214" s="1" t="s">
        <v>219</v>
      </c>
      <c r="B214" s="2">
        <f>IFERROR(__xludf.DUMMYFUNCTION("INDEX(FILTER(LEFTHALF(A214),COUNTIF(RIGHTHALF(A214), LEFTHALF(A214))), 1, 1)"),67.0)</f>
        <v>67</v>
      </c>
      <c r="C214" s="2">
        <f t="shared" si="1"/>
        <v>29</v>
      </c>
      <c r="D214" s="2">
        <f>IFERROR(__xludf.DUMMYFUNCTION("INDEX(FILTER(FIRSTTWO(A214, A215), COUNTIF(ARRTOCODE(STRTOARRAY(A216)), FIRSTTWO(A214, A215))), 1, 1)"),104.0)</f>
        <v>104</v>
      </c>
      <c r="E214" s="2">
        <f>PRIORITY(D214)</f>
        <v>8</v>
      </c>
    </row>
    <row r="215">
      <c r="A215" s="1" t="s">
        <v>220</v>
      </c>
      <c r="B215" s="2">
        <f>IFERROR(__xludf.DUMMYFUNCTION("INDEX(FILTER(LEFTHALF(A215),COUNTIF(RIGHTHALF(A215), LEFTHALF(A215))), 1, 1)"),119.0)</f>
        <v>119</v>
      </c>
      <c r="C215" s="2">
        <f t="shared" si="1"/>
        <v>23</v>
      </c>
    </row>
    <row r="216">
      <c r="A216" s="1" t="s">
        <v>221</v>
      </c>
      <c r="B216" s="2">
        <f>IFERROR(__xludf.DUMMYFUNCTION("INDEX(FILTER(LEFTHALF(A216),COUNTIF(RIGHTHALF(A216), LEFTHALF(A216))), 1, 1)"),76.0)</f>
        <v>76</v>
      </c>
      <c r="C216" s="2">
        <f t="shared" si="1"/>
        <v>38</v>
      </c>
    </row>
    <row r="217">
      <c r="A217" s="1" t="s">
        <v>222</v>
      </c>
      <c r="B217" s="2">
        <f>IFERROR(__xludf.DUMMYFUNCTION("INDEX(FILTER(LEFTHALF(A217),COUNTIF(RIGHTHALF(A217), LEFTHALF(A217))), 1, 1)"),83.0)</f>
        <v>83</v>
      </c>
      <c r="C217" s="2">
        <f t="shared" si="1"/>
        <v>45</v>
      </c>
      <c r="D217" s="2">
        <f>IFERROR(__xludf.DUMMYFUNCTION("INDEX(FILTER(FIRSTTWO(A217, A218), COUNTIF(ARRTOCODE(STRTOARRAY(A219)), FIRSTTWO(A217, A218))), 1, 1)"),81.0)</f>
        <v>81</v>
      </c>
      <c r="E217" s="2">
        <f>PRIORITY(D217)</f>
        <v>43</v>
      </c>
    </row>
    <row r="218">
      <c r="A218" s="1" t="s">
        <v>223</v>
      </c>
      <c r="B218" s="2">
        <f>IFERROR(__xludf.DUMMYFUNCTION("INDEX(FILTER(LEFTHALF(A218),COUNTIF(RIGHTHALF(A218), LEFTHALF(A218))), 1, 1)"),108.0)</f>
        <v>108</v>
      </c>
      <c r="C218" s="2">
        <f t="shared" si="1"/>
        <v>12</v>
      </c>
    </row>
    <row r="219">
      <c r="A219" s="1" t="s">
        <v>224</v>
      </c>
      <c r="B219" s="2">
        <f>IFERROR(__xludf.DUMMYFUNCTION("INDEX(FILTER(LEFTHALF(A219),COUNTIF(RIGHTHALF(A219), LEFTHALF(A219))), 1, 1)"),67.0)</f>
        <v>67</v>
      </c>
      <c r="C219" s="2">
        <f t="shared" si="1"/>
        <v>29</v>
      </c>
    </row>
    <row r="220">
      <c r="A220" s="1" t="s">
        <v>225</v>
      </c>
      <c r="B220" s="2">
        <f>IFERROR(__xludf.DUMMYFUNCTION("INDEX(FILTER(LEFTHALF(A220),COUNTIF(RIGHTHALF(A220), LEFTHALF(A220))), 1, 1)"),70.0)</f>
        <v>70</v>
      </c>
      <c r="C220" s="2">
        <f t="shared" si="1"/>
        <v>32</v>
      </c>
      <c r="D220" s="2">
        <f>IFERROR(__xludf.DUMMYFUNCTION("INDEX(FILTER(FIRSTTWO(A220, A221), COUNTIF(ARRTOCODE(STRTOARRAY(A222)), FIRSTTWO(A220, A221))), 1, 1)"),104.0)</f>
        <v>104</v>
      </c>
      <c r="E220" s="2">
        <f>PRIORITY(D220)</f>
        <v>8</v>
      </c>
    </row>
    <row r="221">
      <c r="A221" s="1" t="s">
        <v>226</v>
      </c>
      <c r="B221" s="2">
        <f>IFERROR(__xludf.DUMMYFUNCTION("INDEX(FILTER(LEFTHALF(A221),COUNTIF(RIGHTHALF(A221), LEFTHALF(A221))), 1, 1)"),113.0)</f>
        <v>113</v>
      </c>
      <c r="C221" s="2">
        <f t="shared" si="1"/>
        <v>17</v>
      </c>
    </row>
    <row r="222">
      <c r="A222" s="1" t="s">
        <v>227</v>
      </c>
      <c r="B222" s="2">
        <f>IFERROR(__xludf.DUMMYFUNCTION("INDEX(FILTER(LEFTHALF(A222),COUNTIF(RIGHTHALF(A222), LEFTHALF(A222))), 1, 1)"),119.0)</f>
        <v>119</v>
      </c>
      <c r="C222" s="2">
        <f t="shared" si="1"/>
        <v>23</v>
      </c>
    </row>
    <row r="223">
      <c r="A223" s="1" t="s">
        <v>228</v>
      </c>
      <c r="B223" s="2">
        <f>IFERROR(__xludf.DUMMYFUNCTION("INDEX(FILTER(LEFTHALF(A223),COUNTIF(RIGHTHALF(A223), LEFTHALF(A223))), 1, 1)"),116.0)</f>
        <v>116</v>
      </c>
      <c r="C223" s="2">
        <f t="shared" si="1"/>
        <v>20</v>
      </c>
      <c r="D223" s="2">
        <f>IFERROR(__xludf.DUMMYFUNCTION("INDEX(FILTER(FIRSTTWO(A223, A224), COUNTIF(ARRTOCODE(STRTOARRAY(A225)), FIRSTTWO(A223, A224))), 1, 1)"),83.0)</f>
        <v>83</v>
      </c>
      <c r="E223" s="2">
        <f>PRIORITY(D223)</f>
        <v>45</v>
      </c>
    </row>
    <row r="224">
      <c r="A224" s="1" t="s">
        <v>229</v>
      </c>
      <c r="B224" s="2">
        <f>IFERROR(__xludf.DUMMYFUNCTION("INDEX(FILTER(LEFTHALF(A224),COUNTIF(RIGHTHALF(A224), LEFTHALF(A224))), 1, 1)"),67.0)</f>
        <v>67</v>
      </c>
      <c r="C224" s="2">
        <f t="shared" si="1"/>
        <v>29</v>
      </c>
    </row>
    <row r="225">
      <c r="A225" s="1" t="s">
        <v>230</v>
      </c>
      <c r="B225" s="2">
        <f>IFERROR(__xludf.DUMMYFUNCTION("INDEX(FILTER(LEFTHALF(A225),COUNTIF(RIGHTHALF(A225), LEFTHALF(A225))), 1, 1)"),68.0)</f>
        <v>68</v>
      </c>
      <c r="C225" s="2">
        <f t="shared" si="1"/>
        <v>30</v>
      </c>
    </row>
    <row r="226">
      <c r="A226" s="1" t="s">
        <v>231</v>
      </c>
      <c r="B226" s="2">
        <f>IFERROR(__xludf.DUMMYFUNCTION("INDEX(FILTER(LEFTHALF(A226),COUNTIF(RIGHTHALF(A226), LEFTHALF(A226))), 1, 1)"),99.0)</f>
        <v>99</v>
      </c>
      <c r="C226" s="2">
        <f t="shared" si="1"/>
        <v>3</v>
      </c>
      <c r="D226" s="2">
        <f>IFERROR(__xludf.DUMMYFUNCTION("INDEX(FILTER(FIRSTTWO(A226, A227), COUNTIF(ARRTOCODE(STRTOARRAY(A228)), FIRSTTWO(A226, A227))), 1, 1)"),84.0)</f>
        <v>84</v>
      </c>
      <c r="E226" s="2">
        <f>PRIORITY(D226)</f>
        <v>46</v>
      </c>
    </row>
    <row r="227">
      <c r="A227" s="1" t="s">
        <v>232</v>
      </c>
      <c r="B227" s="2">
        <f>IFERROR(__xludf.DUMMYFUNCTION("INDEX(FILTER(LEFTHALF(A227),COUNTIF(RIGHTHALF(A227), LEFTHALF(A227))), 1, 1)"),100.0)</f>
        <v>100</v>
      </c>
      <c r="C227" s="2">
        <f t="shared" si="1"/>
        <v>4</v>
      </c>
    </row>
    <row r="228">
      <c r="A228" s="1" t="s">
        <v>233</v>
      </c>
      <c r="B228" s="2">
        <f>IFERROR(__xludf.DUMMYFUNCTION("INDEX(FILTER(LEFTHALF(A228),COUNTIF(RIGHTHALF(A228), LEFTHALF(A228))), 1, 1)"),68.0)</f>
        <v>68</v>
      </c>
      <c r="C228" s="2">
        <f t="shared" si="1"/>
        <v>30</v>
      </c>
    </row>
    <row r="229">
      <c r="A229" s="1" t="s">
        <v>234</v>
      </c>
      <c r="B229" s="2">
        <f>IFERROR(__xludf.DUMMYFUNCTION("INDEX(FILTER(LEFTHALF(A229),COUNTIF(RIGHTHALF(A229), LEFTHALF(A229))), 1, 1)"),122.0)</f>
        <v>122</v>
      </c>
      <c r="C229" s="2">
        <f t="shared" si="1"/>
        <v>26</v>
      </c>
      <c r="D229" s="2">
        <f>IFERROR(__xludf.DUMMYFUNCTION("INDEX(FILTER(FIRSTTWO(A229, A230), COUNTIF(ARRTOCODE(STRTOARRAY(A231)), FIRSTTWO(A229, A230))), 1, 1)"),87.0)</f>
        <v>87</v>
      </c>
      <c r="E229" s="2">
        <f>PRIORITY(D229)</f>
        <v>49</v>
      </c>
    </row>
    <row r="230">
      <c r="A230" s="1" t="s">
        <v>235</v>
      </c>
      <c r="B230" s="2">
        <f>IFERROR(__xludf.DUMMYFUNCTION("INDEX(FILTER(LEFTHALF(A230),COUNTIF(RIGHTHALF(A230), LEFTHALF(A230))), 1, 1)"),98.0)</f>
        <v>98</v>
      </c>
      <c r="C230" s="2">
        <f t="shared" si="1"/>
        <v>2</v>
      </c>
    </row>
    <row r="231">
      <c r="A231" s="1" t="s">
        <v>236</v>
      </c>
      <c r="B231" s="2">
        <f>IFERROR(__xludf.DUMMYFUNCTION("INDEX(FILTER(LEFTHALF(A231),COUNTIF(RIGHTHALF(A231), LEFTHALF(A231))), 1, 1)"),76.0)</f>
        <v>76</v>
      </c>
      <c r="C231" s="2">
        <f t="shared" si="1"/>
        <v>38</v>
      </c>
    </row>
    <row r="232">
      <c r="A232" s="1" t="s">
        <v>237</v>
      </c>
      <c r="B232" s="2">
        <f>IFERROR(__xludf.DUMMYFUNCTION("INDEX(FILTER(LEFTHALF(A232),COUNTIF(RIGHTHALF(A232), LEFTHALF(A232))), 1, 1)"),80.0)</f>
        <v>80</v>
      </c>
      <c r="C232" s="2">
        <f t="shared" si="1"/>
        <v>42</v>
      </c>
      <c r="D232" s="2">
        <f>IFERROR(__xludf.DUMMYFUNCTION("INDEX(FILTER(FIRSTTWO(A232, A233), COUNTIF(ARRTOCODE(STRTOARRAY(A234)), FIRSTTWO(A232, A233))), 1, 1)"),70.0)</f>
        <v>70</v>
      </c>
      <c r="E232" s="2">
        <f>PRIORITY(D232)</f>
        <v>32</v>
      </c>
    </row>
    <row r="233">
      <c r="A233" s="1" t="s">
        <v>238</v>
      </c>
      <c r="B233" s="2">
        <f>IFERROR(__xludf.DUMMYFUNCTION("INDEX(FILTER(LEFTHALF(A233),COUNTIF(RIGHTHALF(A233), LEFTHALF(A233))), 1, 1)"),102.0)</f>
        <v>102</v>
      </c>
      <c r="C233" s="2">
        <f t="shared" si="1"/>
        <v>6</v>
      </c>
    </row>
    <row r="234">
      <c r="A234" s="1" t="s">
        <v>239</v>
      </c>
      <c r="B234" s="2">
        <f>IFERROR(__xludf.DUMMYFUNCTION("INDEX(FILTER(LEFTHALF(A234),COUNTIF(RIGHTHALF(A234), LEFTHALF(A234))), 1, 1)"),71.0)</f>
        <v>71</v>
      </c>
      <c r="C234" s="2">
        <f t="shared" si="1"/>
        <v>33</v>
      </c>
    </row>
    <row r="235">
      <c r="A235" s="1" t="s">
        <v>240</v>
      </c>
      <c r="B235" s="2">
        <f>IFERROR(__xludf.DUMMYFUNCTION("INDEX(FILTER(LEFTHALF(A235),COUNTIF(RIGHTHALF(A235), LEFTHALF(A235))), 1, 1)"),84.0)</f>
        <v>84</v>
      </c>
      <c r="C235" s="2">
        <f t="shared" si="1"/>
        <v>46</v>
      </c>
      <c r="D235" s="2">
        <f>IFERROR(__xludf.DUMMYFUNCTION("INDEX(FILTER(FIRSTTWO(A235, A236), COUNTIF(ARRTOCODE(STRTOARRAY(A237)), FIRSTTWO(A235, A236))), 1, 1)"),99.0)</f>
        <v>99</v>
      </c>
      <c r="E235" s="2">
        <f>PRIORITY(D235)</f>
        <v>3</v>
      </c>
    </row>
    <row r="236">
      <c r="A236" s="1" t="s">
        <v>241</v>
      </c>
      <c r="B236" s="2">
        <f>IFERROR(__xludf.DUMMYFUNCTION("INDEX(FILTER(LEFTHALF(A236),COUNTIF(RIGHTHALF(A236), LEFTHALF(A236))), 1, 1)"),109.0)</f>
        <v>109</v>
      </c>
      <c r="C236" s="2">
        <f t="shared" si="1"/>
        <v>13</v>
      </c>
    </row>
    <row r="237">
      <c r="A237" s="1" t="s">
        <v>242</v>
      </c>
      <c r="B237" s="2">
        <f>IFERROR(__xludf.DUMMYFUNCTION("INDEX(FILTER(LEFTHALF(A237),COUNTIF(RIGHTHALF(A237), LEFTHALF(A237))), 1, 1)"),110.0)</f>
        <v>110</v>
      </c>
      <c r="C237" s="2">
        <f t="shared" si="1"/>
        <v>14</v>
      </c>
    </row>
    <row r="238">
      <c r="A238" s="1" t="s">
        <v>243</v>
      </c>
      <c r="B238" s="2">
        <f>IFERROR(__xludf.DUMMYFUNCTION("INDEX(FILTER(LEFTHALF(A238),COUNTIF(RIGHTHALF(A238), LEFTHALF(A238))), 1, 1)"),72.0)</f>
        <v>72</v>
      </c>
      <c r="C238" s="2">
        <f t="shared" si="1"/>
        <v>34</v>
      </c>
      <c r="D238" s="2">
        <f>IFERROR(__xludf.DUMMYFUNCTION("INDEX(FILTER(FIRSTTWO(A238, A239), COUNTIF(ARRTOCODE(STRTOARRAY(A240)), FIRSTTWO(A238, A239))), 1, 1)"),67.0)</f>
        <v>67</v>
      </c>
      <c r="E238" s="2">
        <f>PRIORITY(D238)</f>
        <v>29</v>
      </c>
    </row>
    <row r="239">
      <c r="A239" s="1" t="s">
        <v>244</v>
      </c>
      <c r="B239" s="2">
        <f>IFERROR(__xludf.DUMMYFUNCTION("INDEX(FILTER(LEFTHALF(A239),COUNTIF(RIGHTHALF(A239), LEFTHALF(A239))), 1, 1)"),86.0)</f>
        <v>86</v>
      </c>
      <c r="C239" s="2">
        <f t="shared" si="1"/>
        <v>48</v>
      </c>
    </row>
    <row r="240">
      <c r="A240" s="1" t="s">
        <v>245</v>
      </c>
      <c r="B240" s="2">
        <f>IFERROR(__xludf.DUMMYFUNCTION("INDEX(FILTER(LEFTHALF(A240),COUNTIF(RIGHTHALF(A240), LEFTHALF(A240))), 1, 1)"),90.0)</f>
        <v>90</v>
      </c>
      <c r="C240" s="2">
        <f t="shared" si="1"/>
        <v>52</v>
      </c>
    </row>
    <row r="241">
      <c r="A241" s="1" t="s">
        <v>246</v>
      </c>
      <c r="B241" s="2">
        <f>IFERROR(__xludf.DUMMYFUNCTION("INDEX(FILTER(LEFTHALF(A241),COUNTIF(RIGHTHALF(A241), LEFTHALF(A241))), 1, 1)"),99.0)</f>
        <v>99</v>
      </c>
      <c r="C241" s="2">
        <f t="shared" si="1"/>
        <v>3</v>
      </c>
      <c r="D241" s="2">
        <f>IFERROR(__xludf.DUMMYFUNCTION("INDEX(FILTER(FIRSTTWO(A241, A242), COUNTIF(ARRTOCODE(STRTOARRAY(A243)), FIRSTTWO(A241, A242))), 1, 1)"),84.0)</f>
        <v>84</v>
      </c>
      <c r="E241" s="2">
        <f>PRIORITY(D241)</f>
        <v>46</v>
      </c>
    </row>
    <row r="242">
      <c r="A242" s="1" t="s">
        <v>247</v>
      </c>
      <c r="B242" s="2">
        <f>IFERROR(__xludf.DUMMYFUNCTION("INDEX(FILTER(LEFTHALF(A242),COUNTIF(RIGHTHALF(A242), LEFTHALF(A242))), 1, 1)"),109.0)</f>
        <v>109</v>
      </c>
      <c r="C242" s="2">
        <f t="shared" si="1"/>
        <v>13</v>
      </c>
    </row>
    <row r="243">
      <c r="A243" s="1" t="s">
        <v>248</v>
      </c>
      <c r="B243" s="2">
        <f>IFERROR(__xludf.DUMMYFUNCTION("INDEX(FILTER(LEFTHALF(A243),COUNTIF(RIGHTHALF(A243), LEFTHALF(A243))), 1, 1)"),113.0)</f>
        <v>113</v>
      </c>
      <c r="C243" s="2">
        <f t="shared" si="1"/>
        <v>17</v>
      </c>
    </row>
    <row r="244">
      <c r="A244" s="1" t="s">
        <v>249</v>
      </c>
      <c r="B244" s="2">
        <f>IFERROR(__xludf.DUMMYFUNCTION("INDEX(FILTER(LEFTHALF(A244),COUNTIF(RIGHTHALF(A244), LEFTHALF(A244))), 1, 1)"),90.0)</f>
        <v>90</v>
      </c>
      <c r="C244" s="2">
        <f t="shared" si="1"/>
        <v>52</v>
      </c>
      <c r="D244" s="2">
        <f>IFERROR(__xludf.DUMMYFUNCTION("INDEX(FILTER(FIRSTTWO(A244, A245), COUNTIF(ARRTOCODE(STRTOARRAY(A246)), FIRSTTWO(A244, A245))), 1, 1)"),115.0)</f>
        <v>115</v>
      </c>
      <c r="E244" s="2">
        <f>PRIORITY(D244)</f>
        <v>19</v>
      </c>
    </row>
    <row r="245">
      <c r="A245" s="1" t="s">
        <v>250</v>
      </c>
      <c r="B245" s="2">
        <f>IFERROR(__xludf.DUMMYFUNCTION("INDEX(FILTER(LEFTHALF(A245),COUNTIF(RIGHTHALF(A245), LEFTHALF(A245))), 1, 1)"),68.0)</f>
        <v>68</v>
      </c>
      <c r="C245" s="2">
        <f t="shared" si="1"/>
        <v>30</v>
      </c>
    </row>
    <row r="246">
      <c r="A246" s="1" t="s">
        <v>251</v>
      </c>
      <c r="B246" s="2">
        <f>IFERROR(__xludf.DUMMYFUNCTION("INDEX(FILTER(LEFTHALF(A246),COUNTIF(RIGHTHALF(A246), LEFTHALF(A246))), 1, 1)"),84.0)</f>
        <v>84</v>
      </c>
      <c r="C246" s="2">
        <f t="shared" si="1"/>
        <v>46</v>
      </c>
    </row>
    <row r="247">
      <c r="A247" s="1" t="s">
        <v>252</v>
      </c>
      <c r="B247" s="2">
        <f>IFERROR(__xludf.DUMMYFUNCTION("INDEX(FILTER(LEFTHALF(A247),COUNTIF(RIGHTHALF(A247), LEFTHALF(A247))), 1, 1)"),74.0)</f>
        <v>74</v>
      </c>
      <c r="C247" s="2">
        <f t="shared" si="1"/>
        <v>36</v>
      </c>
      <c r="D247" s="2">
        <f>IFERROR(__xludf.DUMMYFUNCTION("INDEX(FILTER(FIRSTTWO(A247, A248), COUNTIF(ARRTOCODE(STRTOARRAY(A249)), FIRSTTWO(A247, A248))), 1, 1)"),84.0)</f>
        <v>84</v>
      </c>
      <c r="E247" s="2">
        <f>PRIORITY(D247)</f>
        <v>46</v>
      </c>
    </row>
    <row r="248">
      <c r="A248" s="1" t="s">
        <v>253</v>
      </c>
      <c r="B248" s="2">
        <f>IFERROR(__xludf.DUMMYFUNCTION("INDEX(FILTER(LEFTHALF(A248),COUNTIF(RIGHTHALF(A248), LEFTHALF(A248))), 1, 1)"),102.0)</f>
        <v>102</v>
      </c>
      <c r="C248" s="2">
        <f t="shared" si="1"/>
        <v>6</v>
      </c>
    </row>
    <row r="249">
      <c r="A249" s="1" t="s">
        <v>254</v>
      </c>
      <c r="B249" s="2">
        <f>IFERROR(__xludf.DUMMYFUNCTION("INDEX(FILTER(LEFTHALF(A249),COUNTIF(RIGHTHALF(A249), LEFTHALF(A249))), 1, 1)"),90.0)</f>
        <v>90</v>
      </c>
      <c r="C249" s="2">
        <f t="shared" si="1"/>
        <v>52</v>
      </c>
    </row>
    <row r="250">
      <c r="A250" s="1" t="s">
        <v>255</v>
      </c>
      <c r="B250" s="2">
        <f>IFERROR(__xludf.DUMMYFUNCTION("INDEX(FILTER(LEFTHALF(A250),COUNTIF(RIGHTHALF(A250), LEFTHALF(A250))), 1, 1)"),106.0)</f>
        <v>106</v>
      </c>
      <c r="C250" s="2">
        <f t="shared" si="1"/>
        <v>10</v>
      </c>
      <c r="D250" s="2">
        <f>IFERROR(__xludf.DUMMYFUNCTION("INDEX(FILTER(FIRSTTWO(A250, A251), COUNTIF(ARRTOCODE(STRTOARRAY(A252)), FIRSTTWO(A250, A251))), 1, 1)"),108.0)</f>
        <v>108</v>
      </c>
      <c r="E250" s="2">
        <f>PRIORITY(D250)</f>
        <v>12</v>
      </c>
    </row>
    <row r="251">
      <c r="A251" s="1" t="s">
        <v>256</v>
      </c>
      <c r="B251" s="2">
        <f>IFERROR(__xludf.DUMMYFUNCTION("INDEX(FILTER(LEFTHALF(A251),COUNTIF(RIGHTHALF(A251), LEFTHALF(A251))), 1, 1)"),113.0)</f>
        <v>113</v>
      </c>
      <c r="C251" s="2">
        <f t="shared" si="1"/>
        <v>17</v>
      </c>
    </row>
    <row r="252">
      <c r="A252" s="1" t="s">
        <v>257</v>
      </c>
      <c r="B252" s="2">
        <f>IFERROR(__xludf.DUMMYFUNCTION("INDEX(FILTER(LEFTHALF(A252),COUNTIF(RIGHTHALF(A252), LEFTHALF(A252))), 1, 1)"),110.0)</f>
        <v>110</v>
      </c>
      <c r="C252" s="2">
        <f t="shared" si="1"/>
        <v>14</v>
      </c>
    </row>
    <row r="253">
      <c r="A253" s="1" t="s">
        <v>258</v>
      </c>
      <c r="B253" s="2">
        <f>IFERROR(__xludf.DUMMYFUNCTION("INDEX(FILTER(LEFTHALF(A253),COUNTIF(RIGHTHALF(A253), LEFTHALF(A253))), 1, 1)"),90.0)</f>
        <v>90</v>
      </c>
      <c r="C253" s="2">
        <f t="shared" si="1"/>
        <v>52</v>
      </c>
      <c r="D253" s="2">
        <f>IFERROR(__xludf.DUMMYFUNCTION("INDEX(FILTER(FIRSTTWO(A253, A254), COUNTIF(ARRTOCODE(STRTOARRAY(A255)), FIRSTTWO(A253, A254))), 1, 1)"),71.0)</f>
        <v>71</v>
      </c>
      <c r="E253" s="2">
        <f>PRIORITY(D253)</f>
        <v>33</v>
      </c>
    </row>
    <row r="254">
      <c r="A254" s="1" t="s">
        <v>259</v>
      </c>
      <c r="B254" s="2">
        <f>IFERROR(__xludf.DUMMYFUNCTION("INDEX(FILTER(LEFTHALF(A254),COUNTIF(RIGHTHALF(A254), LEFTHALF(A254))), 1, 1)"),84.0)</f>
        <v>84</v>
      </c>
      <c r="C254" s="2">
        <f t="shared" si="1"/>
        <v>46</v>
      </c>
    </row>
    <row r="255">
      <c r="A255" s="1" t="s">
        <v>260</v>
      </c>
      <c r="B255" s="2">
        <f>IFERROR(__xludf.DUMMYFUNCTION("INDEX(FILTER(LEFTHALF(A255),COUNTIF(RIGHTHALF(A255), LEFTHALF(A255))), 1, 1)"),100.0)</f>
        <v>100</v>
      </c>
      <c r="C255" s="2">
        <f t="shared" si="1"/>
        <v>4</v>
      </c>
    </row>
    <row r="256">
      <c r="A256" s="1" t="s">
        <v>261</v>
      </c>
      <c r="B256" s="2">
        <f>IFERROR(__xludf.DUMMYFUNCTION("INDEX(FILTER(LEFTHALF(A256),COUNTIF(RIGHTHALF(A256), LEFTHALF(A256))), 1, 1)"),68.0)</f>
        <v>68</v>
      </c>
      <c r="C256" s="2">
        <f t="shared" si="1"/>
        <v>30</v>
      </c>
      <c r="D256" s="2">
        <f>IFERROR(__xludf.DUMMYFUNCTION("INDEX(FILTER(FIRSTTWO(A256, A257), COUNTIF(ARRTOCODE(STRTOARRAY(A258)), FIRSTTWO(A256, A257))), 1, 1)"),82.0)</f>
        <v>82</v>
      </c>
      <c r="E256" s="2">
        <f>PRIORITY(D256)</f>
        <v>44</v>
      </c>
    </row>
    <row r="257">
      <c r="A257" s="1" t="s">
        <v>262</v>
      </c>
      <c r="B257" s="2">
        <f>IFERROR(__xludf.DUMMYFUNCTION("INDEX(FILTER(LEFTHALF(A257),COUNTIF(RIGHTHALF(A257), LEFTHALF(A257))), 1, 1)"),74.0)</f>
        <v>74</v>
      </c>
      <c r="C257" s="2">
        <f t="shared" si="1"/>
        <v>36</v>
      </c>
    </row>
    <row r="258">
      <c r="A258" s="1" t="s">
        <v>263</v>
      </c>
      <c r="B258" s="2">
        <f>IFERROR(__xludf.DUMMYFUNCTION("INDEX(FILTER(LEFTHALF(A258),COUNTIF(RIGHTHALF(A258), LEFTHALF(A258))), 1, 1)"),122.0)</f>
        <v>122</v>
      </c>
      <c r="C258" s="2">
        <f t="shared" si="1"/>
        <v>26</v>
      </c>
    </row>
    <row r="259">
      <c r="A259" s="1" t="s">
        <v>264</v>
      </c>
      <c r="B259" s="2">
        <f>IFERROR(__xludf.DUMMYFUNCTION("INDEX(FILTER(LEFTHALF(A259),COUNTIF(RIGHTHALF(A259), LEFTHALF(A259))), 1, 1)"),84.0)</f>
        <v>84</v>
      </c>
      <c r="C259" s="2">
        <f t="shared" si="1"/>
        <v>46</v>
      </c>
      <c r="D259" s="2">
        <f>IFERROR(__xludf.DUMMYFUNCTION("INDEX(FILTER(FIRSTTWO(A259, A260), COUNTIF(ARRTOCODE(STRTOARRAY(A261)), FIRSTTWO(A259, A260))), 1, 1)"),76.0)</f>
        <v>76</v>
      </c>
      <c r="E259" s="2">
        <f>PRIORITY(D259)</f>
        <v>38</v>
      </c>
    </row>
    <row r="260">
      <c r="A260" s="1" t="s">
        <v>265</v>
      </c>
      <c r="B260" s="2">
        <f>IFERROR(__xludf.DUMMYFUNCTION("INDEX(FILTER(LEFTHALF(A260),COUNTIF(RIGHTHALF(A260), LEFTHALF(A260))), 1, 1)"),119.0)</f>
        <v>119</v>
      </c>
      <c r="C260" s="2">
        <f t="shared" si="1"/>
        <v>23</v>
      </c>
    </row>
    <row r="261">
      <c r="A261" s="1" t="s">
        <v>266</v>
      </c>
      <c r="B261" s="2">
        <f>IFERROR(__xludf.DUMMYFUNCTION("INDEX(FILTER(LEFTHALF(A261),COUNTIF(RIGHTHALF(A261), LEFTHALF(A261))), 1, 1)"),122.0)</f>
        <v>122</v>
      </c>
      <c r="C261" s="2">
        <f t="shared" si="1"/>
        <v>26</v>
      </c>
    </row>
    <row r="262">
      <c r="A262" s="1" t="s">
        <v>267</v>
      </c>
      <c r="B262" s="2">
        <f>IFERROR(__xludf.DUMMYFUNCTION("INDEX(FILTER(LEFTHALF(A262),COUNTIF(RIGHTHALF(A262), LEFTHALF(A262))), 1, 1)"),122.0)</f>
        <v>122</v>
      </c>
      <c r="C262" s="2">
        <f t="shared" si="1"/>
        <v>26</v>
      </c>
      <c r="D262" s="2">
        <f>IFERROR(__xludf.DUMMYFUNCTION("INDEX(FILTER(FIRSTTWO(A262, A263), COUNTIF(ARRTOCODE(STRTOARRAY(A264)), FIRSTTWO(A262, A263))), 1, 1)"),109.0)</f>
        <v>109</v>
      </c>
      <c r="E262" s="2">
        <f>PRIORITY(D262)</f>
        <v>13</v>
      </c>
    </row>
    <row r="263">
      <c r="A263" s="1" t="s">
        <v>268</v>
      </c>
      <c r="B263" s="2">
        <f>IFERROR(__xludf.DUMMYFUNCTION("INDEX(FILTER(LEFTHALF(A263),COUNTIF(RIGHTHALF(A263), LEFTHALF(A263))), 1, 1)"),78.0)</f>
        <v>78</v>
      </c>
      <c r="C263" s="2">
        <f t="shared" si="1"/>
        <v>40</v>
      </c>
    </row>
    <row r="264">
      <c r="A264" s="1" t="s">
        <v>269</v>
      </c>
      <c r="B264" s="2">
        <f>IFERROR(__xludf.DUMMYFUNCTION("INDEX(FILTER(LEFTHALF(A264),COUNTIF(RIGHTHALF(A264), LEFTHALF(A264))), 1, 1)"),84.0)</f>
        <v>84</v>
      </c>
      <c r="C264" s="2">
        <f t="shared" si="1"/>
        <v>46</v>
      </c>
    </row>
    <row r="265">
      <c r="A265" s="1" t="s">
        <v>270</v>
      </c>
      <c r="B265" s="2">
        <f>IFERROR(__xludf.DUMMYFUNCTION("INDEX(FILTER(LEFTHALF(A265),COUNTIF(RIGHTHALF(A265), LEFTHALF(A265))), 1, 1)"),116.0)</f>
        <v>116</v>
      </c>
      <c r="C265" s="2">
        <f t="shared" si="1"/>
        <v>20</v>
      </c>
      <c r="D265" s="2">
        <f>IFERROR(__xludf.DUMMYFUNCTION("INDEX(FILTER(FIRSTTWO(A265, A266), COUNTIF(ARRTOCODE(STRTOARRAY(A267)), FIRSTTWO(A265, A266))), 1, 1)"),113.0)</f>
        <v>113</v>
      </c>
      <c r="E265" s="2">
        <f>PRIORITY(D265)</f>
        <v>17</v>
      </c>
    </row>
    <row r="266">
      <c r="A266" s="1" t="s">
        <v>271</v>
      </c>
      <c r="B266" s="2">
        <f>IFERROR(__xludf.DUMMYFUNCTION("INDEX(FILTER(LEFTHALF(A266),COUNTIF(RIGHTHALF(A266), LEFTHALF(A266))), 1, 1)"),118.0)</f>
        <v>118</v>
      </c>
      <c r="C266" s="2">
        <f t="shared" si="1"/>
        <v>22</v>
      </c>
    </row>
    <row r="267">
      <c r="A267" s="1" t="s">
        <v>272</v>
      </c>
      <c r="B267" s="2">
        <f>IFERROR(__xludf.DUMMYFUNCTION("INDEX(FILTER(LEFTHALF(A267),COUNTIF(RIGHTHALF(A267), LEFTHALF(A267))), 1, 1)"),67.0)</f>
        <v>67</v>
      </c>
      <c r="C267" s="2">
        <f t="shared" si="1"/>
        <v>29</v>
      </c>
    </row>
    <row r="268">
      <c r="A268" s="1" t="s">
        <v>273</v>
      </c>
      <c r="B268" s="2">
        <f>IFERROR(__xludf.DUMMYFUNCTION("INDEX(FILTER(LEFTHALF(A268),COUNTIF(RIGHTHALF(A268), LEFTHALF(A268))), 1, 1)"),78.0)</f>
        <v>78</v>
      </c>
      <c r="C268" s="2">
        <f t="shared" si="1"/>
        <v>40</v>
      </c>
      <c r="D268" s="2">
        <f>IFERROR(__xludf.DUMMYFUNCTION("INDEX(FILTER(FIRSTTWO(A268, A269), COUNTIF(ARRTOCODE(STRTOARRAY(A270)), FIRSTTWO(A268, A269))), 1, 1)"),80.0)</f>
        <v>80</v>
      </c>
      <c r="E268" s="2">
        <f>PRIORITY(D268)</f>
        <v>42</v>
      </c>
    </row>
    <row r="269">
      <c r="A269" s="1" t="s">
        <v>274</v>
      </c>
      <c r="B269" s="2">
        <f>IFERROR(__xludf.DUMMYFUNCTION("INDEX(FILTER(LEFTHALF(A269),COUNTIF(RIGHTHALF(A269), LEFTHALF(A269))), 1, 1)"),84.0)</f>
        <v>84</v>
      </c>
      <c r="C269" s="2">
        <f t="shared" si="1"/>
        <v>46</v>
      </c>
    </row>
    <row r="270">
      <c r="A270" s="1" t="s">
        <v>275</v>
      </c>
      <c r="B270" s="2">
        <f>IFERROR(__xludf.DUMMYFUNCTION("INDEX(FILTER(LEFTHALF(A270),COUNTIF(RIGHTHALF(A270), LEFTHALF(A270))), 1, 1)"),71.0)</f>
        <v>71</v>
      </c>
      <c r="C270" s="2">
        <f t="shared" si="1"/>
        <v>33</v>
      </c>
    </row>
    <row r="271">
      <c r="A271" s="1" t="s">
        <v>276</v>
      </c>
      <c r="B271" s="2">
        <f>IFERROR(__xludf.DUMMYFUNCTION("INDEX(FILTER(LEFTHALF(A271),COUNTIF(RIGHTHALF(A271), LEFTHALF(A271))), 1, 1)"),80.0)</f>
        <v>80</v>
      </c>
      <c r="C271" s="2">
        <f t="shared" si="1"/>
        <v>42</v>
      </c>
      <c r="D271" s="2">
        <f>IFERROR(__xludf.DUMMYFUNCTION("INDEX(FILTER(FIRSTTWO(A271, A272), COUNTIF(ARRTOCODE(STRTOARRAY(A273)), FIRSTTWO(A271, A272))), 1, 1)"),71.0)</f>
        <v>71</v>
      </c>
      <c r="E271" s="2">
        <f>PRIORITY(D271)</f>
        <v>33</v>
      </c>
    </row>
    <row r="272">
      <c r="A272" s="1" t="s">
        <v>277</v>
      </c>
      <c r="B272" s="2">
        <f>IFERROR(__xludf.DUMMYFUNCTION("INDEX(FILTER(LEFTHALF(A272),COUNTIF(RIGHTHALF(A272), LEFTHALF(A272))), 1, 1)"),86.0)</f>
        <v>86</v>
      </c>
      <c r="C272" s="2">
        <f t="shared" si="1"/>
        <v>48</v>
      </c>
    </row>
    <row r="273">
      <c r="A273" s="1" t="s">
        <v>278</v>
      </c>
      <c r="B273" s="2">
        <f>IFERROR(__xludf.DUMMYFUNCTION("INDEX(FILTER(LEFTHALF(A273),COUNTIF(RIGHTHALF(A273), LEFTHALF(A273))), 1, 1)"),84.0)</f>
        <v>84</v>
      </c>
      <c r="C273" s="2">
        <f t="shared" si="1"/>
        <v>46</v>
      </c>
    </row>
    <row r="274">
      <c r="A274" s="1" t="s">
        <v>279</v>
      </c>
      <c r="B274" s="2">
        <f>IFERROR(__xludf.DUMMYFUNCTION("INDEX(FILTER(LEFTHALF(A274),COUNTIF(RIGHTHALF(A274), LEFTHALF(A274))), 1, 1)"),103.0)</f>
        <v>103</v>
      </c>
      <c r="C274" s="2">
        <f t="shared" si="1"/>
        <v>7</v>
      </c>
      <c r="D274" s="2">
        <f>IFERROR(__xludf.DUMMYFUNCTION("INDEX(FILTER(FIRSTTWO(A274, A275), COUNTIF(ARRTOCODE(STRTOARRAY(A276)), FIRSTTWO(A274, A275))), 1, 1)"),119.0)</f>
        <v>119</v>
      </c>
      <c r="E274" s="2">
        <f>PRIORITY(D274)</f>
        <v>23</v>
      </c>
    </row>
    <row r="275">
      <c r="A275" s="1" t="s">
        <v>280</v>
      </c>
      <c r="B275" s="2">
        <f>IFERROR(__xludf.DUMMYFUNCTION("INDEX(FILTER(LEFTHALF(A275),COUNTIF(RIGHTHALF(A275), LEFTHALF(A275))), 1, 1)"),109.0)</f>
        <v>109</v>
      </c>
      <c r="C275" s="2">
        <f t="shared" si="1"/>
        <v>13</v>
      </c>
    </row>
    <row r="276">
      <c r="A276" s="1" t="s">
        <v>281</v>
      </c>
      <c r="B276" s="2">
        <f>IFERROR(__xludf.DUMMYFUNCTION("INDEX(FILTER(LEFTHALF(A276),COUNTIF(RIGHTHALF(A276), LEFTHALF(A276))), 1, 1)"),67.0)</f>
        <v>67</v>
      </c>
      <c r="C276" s="2">
        <f t="shared" si="1"/>
        <v>29</v>
      </c>
    </row>
    <row r="277">
      <c r="A277" s="1" t="s">
        <v>282</v>
      </c>
      <c r="B277" s="2">
        <f>IFERROR(__xludf.DUMMYFUNCTION("INDEX(FILTER(LEFTHALF(A277),COUNTIF(RIGHTHALF(A277), LEFTHALF(A277))), 1, 1)"),115.0)</f>
        <v>115</v>
      </c>
      <c r="C277" s="2">
        <f t="shared" si="1"/>
        <v>19</v>
      </c>
      <c r="D277" s="2">
        <f>IFERROR(__xludf.DUMMYFUNCTION("INDEX(FILTER(FIRSTTWO(A277, A278), COUNTIF(ARRTOCODE(STRTOARRAY(A279)), FIRSTTWO(A277, A278))), 1, 1)"),66.0)</f>
        <v>66</v>
      </c>
      <c r="E277" s="2">
        <f>PRIORITY(D277)</f>
        <v>28</v>
      </c>
    </row>
    <row r="278">
      <c r="A278" s="1" t="s">
        <v>283</v>
      </c>
      <c r="B278" s="2">
        <f>IFERROR(__xludf.DUMMYFUNCTION("INDEX(FILTER(LEFTHALF(A278),COUNTIF(RIGHTHALF(A278), LEFTHALF(A278))), 1, 1)"),122.0)</f>
        <v>122</v>
      </c>
      <c r="C278" s="2">
        <f t="shared" si="1"/>
        <v>26</v>
      </c>
    </row>
    <row r="279">
      <c r="A279" s="1" t="s">
        <v>284</v>
      </c>
      <c r="B279" s="2">
        <f>IFERROR(__xludf.DUMMYFUNCTION("INDEX(FILTER(LEFTHALF(A279),COUNTIF(RIGHTHALF(A279), LEFTHALF(A279))), 1, 1)"),103.0)</f>
        <v>103</v>
      </c>
      <c r="C279" s="2">
        <f t="shared" si="1"/>
        <v>7</v>
      </c>
    </row>
    <row r="280">
      <c r="A280" s="1" t="s">
        <v>285</v>
      </c>
      <c r="B280" s="2">
        <f>IFERROR(__xludf.DUMMYFUNCTION("INDEX(FILTER(LEFTHALF(A280),COUNTIF(RIGHTHALF(A280), LEFTHALF(A280))), 1, 1)"),70.0)</f>
        <v>70</v>
      </c>
      <c r="C280" s="2">
        <f t="shared" si="1"/>
        <v>32</v>
      </c>
      <c r="D280" s="2">
        <f>IFERROR(__xludf.DUMMYFUNCTION("INDEX(FILTER(FIRSTTWO(A280, A281), COUNTIF(ARRTOCODE(STRTOARRAY(A282)), FIRSTTWO(A280, A281))), 1, 1)"),77.0)</f>
        <v>77</v>
      </c>
      <c r="E280" s="2">
        <f>PRIORITY(D280)</f>
        <v>39</v>
      </c>
    </row>
    <row r="281">
      <c r="A281" s="1" t="s">
        <v>286</v>
      </c>
      <c r="B281" s="2">
        <f>IFERROR(__xludf.DUMMYFUNCTION("INDEX(FILTER(LEFTHALF(A281),COUNTIF(RIGHTHALF(A281), LEFTHALF(A281))), 1, 1)"),72.0)</f>
        <v>72</v>
      </c>
      <c r="C281" s="2">
        <f t="shared" si="1"/>
        <v>34</v>
      </c>
    </row>
    <row r="282">
      <c r="A282" s="1" t="s">
        <v>287</v>
      </c>
      <c r="B282" s="2">
        <f>IFERROR(__xludf.DUMMYFUNCTION("INDEX(FILTER(LEFTHALF(A282),COUNTIF(RIGHTHALF(A282), LEFTHALF(A282))), 1, 1)"),116.0)</f>
        <v>116</v>
      </c>
      <c r="C282" s="2">
        <f t="shared" si="1"/>
        <v>20</v>
      </c>
    </row>
    <row r="283">
      <c r="A283" s="1" t="s">
        <v>288</v>
      </c>
      <c r="B283" s="2">
        <f>IFERROR(__xludf.DUMMYFUNCTION("INDEX(FILTER(LEFTHALF(A283),COUNTIF(RIGHTHALF(A283), LEFTHALF(A283))), 1, 1)"),116.0)</f>
        <v>116</v>
      </c>
      <c r="C283" s="2">
        <f t="shared" si="1"/>
        <v>20</v>
      </c>
      <c r="D283" s="2">
        <f>IFERROR(__xludf.DUMMYFUNCTION("INDEX(FILTER(FIRSTTWO(A283, A284), COUNTIF(ARRTOCODE(STRTOARRAY(A285)), FIRSTTWO(A283, A284))), 1, 1)"),99.0)</f>
        <v>99</v>
      </c>
      <c r="E283" s="2">
        <f>PRIORITY(D283)</f>
        <v>3</v>
      </c>
    </row>
    <row r="284">
      <c r="A284" s="1" t="s">
        <v>289</v>
      </c>
      <c r="B284" s="2">
        <f>IFERROR(__xludf.DUMMYFUNCTION("INDEX(FILTER(LEFTHALF(A284),COUNTIF(RIGHTHALF(A284), LEFTHALF(A284))), 1, 1)"),119.0)</f>
        <v>119</v>
      </c>
      <c r="C284" s="2">
        <f t="shared" si="1"/>
        <v>23</v>
      </c>
    </row>
    <row r="285">
      <c r="A285" s="1" t="s">
        <v>290</v>
      </c>
      <c r="B285" s="2">
        <f>IFERROR(__xludf.DUMMYFUNCTION("INDEX(FILTER(LEFTHALF(A285),COUNTIF(RIGHTHALF(A285), LEFTHALF(A285))), 1, 1)"),67.0)</f>
        <v>67</v>
      </c>
      <c r="C285" s="2">
        <f t="shared" si="1"/>
        <v>29</v>
      </c>
    </row>
    <row r="286">
      <c r="A286" s="1" t="s">
        <v>291</v>
      </c>
      <c r="B286" s="2">
        <f>IFERROR(__xludf.DUMMYFUNCTION("INDEX(FILTER(LEFTHALF(A286),COUNTIF(RIGHTHALF(A286), LEFTHALF(A286))), 1, 1)"),66.0)</f>
        <v>66</v>
      </c>
      <c r="C286" s="2">
        <f t="shared" si="1"/>
        <v>28</v>
      </c>
      <c r="D286" s="2">
        <f>IFERROR(__xludf.DUMMYFUNCTION("INDEX(FILTER(FIRSTTWO(A286, A287), COUNTIF(ARRTOCODE(STRTOARRAY(A288)), FIRSTTWO(A286, A287))), 1, 1)"),99.0)</f>
        <v>99</v>
      </c>
      <c r="E286" s="2">
        <f>PRIORITY(D286)</f>
        <v>3</v>
      </c>
    </row>
    <row r="287">
      <c r="A287" s="1" t="s">
        <v>292</v>
      </c>
      <c r="B287" s="2">
        <f>IFERROR(__xludf.DUMMYFUNCTION("INDEX(FILTER(LEFTHALF(A287),COUNTIF(RIGHTHALF(A287), LEFTHALF(A287))), 1, 1)"),71.0)</f>
        <v>71</v>
      </c>
      <c r="C287" s="2">
        <f t="shared" si="1"/>
        <v>33</v>
      </c>
    </row>
    <row r="288">
      <c r="A288" s="1" t="s">
        <v>293</v>
      </c>
      <c r="B288" s="2">
        <f>IFERROR(__xludf.DUMMYFUNCTION("INDEX(FILTER(LEFTHALF(A288),COUNTIF(RIGHTHALF(A288), LEFTHALF(A288))), 1, 1)"),112.0)</f>
        <v>112</v>
      </c>
      <c r="C288" s="2">
        <f t="shared" si="1"/>
        <v>16</v>
      </c>
    </row>
    <row r="289">
      <c r="A289" s="1" t="s">
        <v>294</v>
      </c>
      <c r="B289" s="2">
        <f>IFERROR(__xludf.DUMMYFUNCTION("INDEX(FILTER(LEFTHALF(A289),COUNTIF(RIGHTHALF(A289), LEFTHALF(A289))), 1, 1)"),102.0)</f>
        <v>102</v>
      </c>
      <c r="C289" s="2">
        <f t="shared" si="1"/>
        <v>6</v>
      </c>
      <c r="D289" s="2">
        <f>IFERROR(__xludf.DUMMYFUNCTION("INDEX(FILTER(FIRSTTWO(A289, A290), COUNTIF(ARRTOCODE(STRTOARRAY(A291)), FIRSTTWO(A289, A290))), 1, 1)"),71.0)</f>
        <v>71</v>
      </c>
      <c r="E289" s="2">
        <f>PRIORITY(D289)</f>
        <v>33</v>
      </c>
    </row>
    <row r="290">
      <c r="A290" s="1" t="s">
        <v>295</v>
      </c>
      <c r="B290" s="2">
        <f>IFERROR(__xludf.DUMMYFUNCTION("INDEX(FILTER(LEFTHALF(A290),COUNTIF(RIGHTHALF(A290), LEFTHALF(A290))), 1, 1)"),114.0)</f>
        <v>114</v>
      </c>
      <c r="C290" s="2">
        <f t="shared" si="1"/>
        <v>18</v>
      </c>
    </row>
    <row r="291">
      <c r="A291" s="1" t="s">
        <v>296</v>
      </c>
      <c r="B291" s="2">
        <f>IFERROR(__xludf.DUMMYFUNCTION("INDEX(FILTER(LEFTHALF(A291),COUNTIF(RIGHTHALF(A291), LEFTHALF(A291))), 1, 1)"),100.0)</f>
        <v>100</v>
      </c>
      <c r="C291" s="2">
        <f t="shared" si="1"/>
        <v>4</v>
      </c>
    </row>
    <row r="292">
      <c r="A292" s="1" t="s">
        <v>297</v>
      </c>
      <c r="B292" s="2">
        <f>IFERROR(__xludf.DUMMYFUNCTION("INDEX(FILTER(LEFTHALF(A292),COUNTIF(RIGHTHALF(A292), LEFTHALF(A292))), 1, 1)"),102.0)</f>
        <v>102</v>
      </c>
      <c r="C292" s="2">
        <f t="shared" si="1"/>
        <v>6</v>
      </c>
      <c r="D292" s="2">
        <f>IFERROR(__xludf.DUMMYFUNCTION("INDEX(FILTER(FIRSTTWO(A292, A293), COUNTIF(ARRTOCODE(STRTOARRAY(A294)), FIRSTTWO(A292, A293))), 1, 1)"),106.0)</f>
        <v>106</v>
      </c>
      <c r="E292" s="2">
        <f>PRIORITY(D292)</f>
        <v>10</v>
      </c>
    </row>
    <row r="293">
      <c r="A293" s="1" t="s">
        <v>298</v>
      </c>
      <c r="B293" s="2">
        <f>IFERROR(__xludf.DUMMYFUNCTION("INDEX(FILTER(LEFTHALF(A293),COUNTIF(RIGHTHALF(A293), LEFTHALF(A293))), 1, 1)"),81.0)</f>
        <v>81</v>
      </c>
      <c r="C293" s="2">
        <f t="shared" si="1"/>
        <v>43</v>
      </c>
    </row>
    <row r="294">
      <c r="A294" s="1" t="s">
        <v>299</v>
      </c>
      <c r="B294" s="2">
        <f>IFERROR(__xludf.DUMMYFUNCTION("INDEX(FILTER(LEFTHALF(A294),COUNTIF(RIGHTHALF(A294), LEFTHALF(A294))), 1, 1)"),118.0)</f>
        <v>118</v>
      </c>
      <c r="C294" s="2">
        <f t="shared" si="1"/>
        <v>22</v>
      </c>
    </row>
    <row r="295">
      <c r="A295" s="1" t="s">
        <v>300</v>
      </c>
      <c r="B295" s="2">
        <f>IFERROR(__xludf.DUMMYFUNCTION("INDEX(FILTER(LEFTHALF(A295),COUNTIF(RIGHTHALF(A295), LEFTHALF(A295))), 1, 1)"),77.0)</f>
        <v>77</v>
      </c>
      <c r="C295" s="2">
        <f t="shared" si="1"/>
        <v>39</v>
      </c>
      <c r="D295" s="2">
        <f>IFERROR(__xludf.DUMMYFUNCTION("INDEX(FILTER(FIRSTTWO(A295, A296), COUNTIF(ARRTOCODE(STRTOARRAY(A297)), FIRSTTWO(A295, A296))), 1, 1)"),109.0)</f>
        <v>109</v>
      </c>
      <c r="E295" s="2">
        <f>PRIORITY(D295)</f>
        <v>13</v>
      </c>
    </row>
    <row r="296">
      <c r="A296" s="1" t="s">
        <v>301</v>
      </c>
      <c r="B296" s="2">
        <f>IFERROR(__xludf.DUMMYFUNCTION("INDEX(FILTER(LEFTHALF(A296),COUNTIF(RIGHTHALF(A296), LEFTHALF(A296))), 1, 1)"),116.0)</f>
        <v>116</v>
      </c>
      <c r="C296" s="2">
        <f t="shared" si="1"/>
        <v>20</v>
      </c>
    </row>
    <row r="297">
      <c r="A297" s="1" t="s">
        <v>302</v>
      </c>
      <c r="B297" s="2">
        <f>IFERROR(__xludf.DUMMYFUNCTION("INDEX(FILTER(LEFTHALF(A297),COUNTIF(RIGHTHALF(A297), LEFTHALF(A297))), 1, 1)"),119.0)</f>
        <v>119</v>
      </c>
      <c r="C297" s="2">
        <f t="shared" si="1"/>
        <v>23</v>
      </c>
    </row>
    <row r="298">
      <c r="A298" s="1" t="s">
        <v>303</v>
      </c>
      <c r="B298" s="2">
        <f>IFERROR(__xludf.DUMMYFUNCTION("INDEX(FILTER(LEFTHALF(A298),COUNTIF(RIGHTHALF(A298), LEFTHALF(A298))), 1, 1)"),115.0)</f>
        <v>115</v>
      </c>
      <c r="C298" s="2">
        <f t="shared" si="1"/>
        <v>19</v>
      </c>
      <c r="D298" s="2">
        <f>IFERROR(__xludf.DUMMYFUNCTION("INDEX(FILTER(FIRSTTWO(A298, A299), COUNTIF(ARRTOCODE(STRTOARRAY(A300)), FIRSTTWO(A298, A299))), 1, 1)"),86.0)</f>
        <v>86</v>
      </c>
      <c r="E298" s="2">
        <f>PRIORITY(D298)</f>
        <v>48</v>
      </c>
    </row>
    <row r="299">
      <c r="A299" s="1" t="s">
        <v>304</v>
      </c>
      <c r="B299" s="2">
        <f>IFERROR(__xludf.DUMMYFUNCTION("INDEX(FILTER(LEFTHALF(A299),COUNTIF(RIGHTHALF(A299), LEFTHALF(A299))), 1, 1)"),82.0)</f>
        <v>82</v>
      </c>
      <c r="C299" s="2">
        <f t="shared" si="1"/>
        <v>44</v>
      </c>
    </row>
    <row r="300">
      <c r="A300" s="1" t="s">
        <v>305</v>
      </c>
      <c r="B300" s="2">
        <f>IFERROR(__xludf.DUMMYFUNCTION("INDEX(FILTER(LEFTHALF(A300),COUNTIF(RIGHTHALF(A300), LEFTHALF(A300))), 1, 1)"),102.0)</f>
        <v>102</v>
      </c>
      <c r="C300" s="2">
        <f t="shared" si="1"/>
        <v>6</v>
      </c>
    </row>
  </sheetData>
  <drawing r:id="rId1"/>
</worksheet>
</file>