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vidvelasco/Documents/courses/2017_Maestria/Analisis y Diseño de Algoritmos/"/>
    </mc:Choice>
  </mc:AlternateContent>
  <bookViews>
    <workbookView xWindow="20260" yWindow="9240" windowWidth="2876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H46" i="1"/>
  <c r="H45" i="1"/>
  <c r="H47" i="1"/>
  <c r="H48" i="1"/>
  <c r="H49" i="1"/>
  <c r="H50" i="1"/>
  <c r="H51" i="1"/>
  <c r="H52" i="1"/>
  <c r="H53" i="1"/>
  <c r="H54" i="1"/>
  <c r="L37" i="1"/>
  <c r="L34" i="1"/>
  <c r="L35" i="1"/>
  <c r="H31" i="1"/>
  <c r="H32" i="1"/>
  <c r="H33" i="1"/>
  <c r="H34" i="1"/>
  <c r="H35" i="1"/>
  <c r="H36" i="1"/>
  <c r="H37" i="1"/>
  <c r="H38" i="1"/>
  <c r="H39" i="1"/>
  <c r="H30" i="1"/>
  <c r="G30" i="1"/>
  <c r="L36" i="1"/>
  <c r="I30" i="1"/>
  <c r="I32" i="1"/>
  <c r="I33" i="1"/>
  <c r="I34" i="1"/>
  <c r="I35" i="1"/>
  <c r="I36" i="1"/>
  <c r="I37" i="1"/>
  <c r="I38" i="1"/>
  <c r="I39" i="1"/>
  <c r="I31" i="1"/>
  <c r="G32" i="1"/>
  <c r="G33" i="1"/>
  <c r="G34" i="1"/>
  <c r="G35" i="1"/>
  <c r="G36" i="1"/>
  <c r="G37" i="1"/>
  <c r="G38" i="1"/>
  <c r="G39" i="1"/>
  <c r="G31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C4" i="1"/>
  <c r="B22" i="1"/>
</calcChain>
</file>

<file path=xl/sharedStrings.xml><?xml version="1.0" encoding="utf-8"?>
<sst xmlns="http://schemas.openxmlformats.org/spreadsheetml/2006/main" count="38" uniqueCount="34">
  <si>
    <t>n</t>
  </si>
  <si>
    <t>A</t>
  </si>
  <si>
    <t>B</t>
  </si>
  <si>
    <t>-</t>
  </si>
  <si>
    <t># Div</t>
  </si>
  <si>
    <t>2ln(N)-.04</t>
  </si>
  <si>
    <t>N</t>
  </si>
  <si>
    <t>g(N) = 2ln(N)-0.04</t>
  </si>
  <si>
    <t>𝞊</t>
  </si>
  <si>
    <t>≤</t>
  </si>
  <si>
    <t>g(N) 𝞊 O(f(N))</t>
  </si>
  <si>
    <t>f(N) = lg(N)</t>
  </si>
  <si>
    <t>2ln(N)-0.04 ≤ Klg(N)</t>
  </si>
  <si>
    <t>(2ln(N)-0.04) / lg(N) ≤ K</t>
  </si>
  <si>
    <t>N = 2</t>
  </si>
  <si>
    <t>≥</t>
  </si>
  <si>
    <t>K ≥ (2ln(2)-0.04) / lg(2)</t>
  </si>
  <si>
    <t>K ≥ (2(.69)-0.04) / 1</t>
  </si>
  <si>
    <t>K ≥ (1.38-0.04)</t>
  </si>
  <si>
    <t>K ≥ 1.34</t>
  </si>
  <si>
    <t>Klg(N) | K = 1.34</t>
  </si>
  <si>
    <t>Klg(N) | K = 2.34</t>
  </si>
  <si>
    <t>Column1</t>
  </si>
  <si>
    <t>Ω</t>
  </si>
  <si>
    <t>g(N) 𝞊 Ω(f(N))</t>
  </si>
  <si>
    <t>g(N) = 1</t>
  </si>
  <si>
    <t>1 ≥ Klg(N)</t>
  </si>
  <si>
    <t>(1 / lg(N) ≥ K</t>
  </si>
  <si>
    <t>K ≤ (1 / lg(2))</t>
  </si>
  <si>
    <t>K ≤ 1 / 1</t>
  </si>
  <si>
    <t>K ≤ 1</t>
  </si>
  <si>
    <t>Klg(N) | K = 1</t>
  </si>
  <si>
    <t>1</t>
  </si>
  <si>
    <t>Klg(N) | K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</si>
</sst>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8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08393619523002"/>
                  <c:y val="-0.11152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8.0</c:v>
                </c:pt>
                <c:pt idx="6">
                  <c:v>13.0</c:v>
                </c:pt>
                <c:pt idx="7">
                  <c:v>21.0</c:v>
                </c:pt>
                <c:pt idx="8">
                  <c:v>34.0</c:v>
                </c:pt>
                <c:pt idx="9">
                  <c:v>55.0</c:v>
                </c:pt>
                <c:pt idx="10">
                  <c:v>89.0</c:v>
                </c:pt>
                <c:pt idx="11">
                  <c:v>144.0</c:v>
                </c:pt>
                <c:pt idx="12">
                  <c:v>233.0</c:v>
                </c:pt>
                <c:pt idx="13">
                  <c:v>377.0</c:v>
                </c:pt>
                <c:pt idx="14">
                  <c:v>610.0</c:v>
                </c:pt>
                <c:pt idx="15">
                  <c:v>987.0</c:v>
                </c:pt>
                <c:pt idx="16">
                  <c:v>1597.0</c:v>
                </c:pt>
                <c:pt idx="17">
                  <c:v>2584.0</c:v>
                </c:pt>
                <c:pt idx="18">
                  <c:v>4181.0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37936"/>
        <c:axId val="291240256"/>
      </c:scatterChart>
      <c:valAx>
        <c:axId val="2912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0256"/>
        <c:crosses val="autoZero"/>
        <c:crossBetween val="midCat"/>
      </c:valAx>
      <c:valAx>
        <c:axId val="2912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9070</xdr:colOff>
      <xdr:row>1</xdr:row>
      <xdr:rowOff>188685</xdr:rowOff>
    </xdr:from>
    <xdr:to>
      <xdr:col>11</xdr:col>
      <xdr:colOff>163286</xdr:colOff>
      <xdr:row>15</xdr:row>
      <xdr:rowOff>108002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D22" totalsRowShown="0">
  <autoFilter ref="A2:D22"/>
  <tableColumns count="4">
    <tableColumn id="1" name="n"/>
    <tableColumn id="2" name="A">
      <calculatedColumnFormula>B2+B1</calculatedColumnFormula>
    </tableColumn>
    <tableColumn id="3" name="B">
      <calculatedColumnFormula>B2</calculatedColumnFormula>
    </tableColumn>
    <tableColumn id="4" name="# Div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29:I39" totalsRowShown="0" headerRowDxfId="12" dataDxfId="13">
  <autoFilter ref="F29:I39"/>
  <tableColumns count="4">
    <tableColumn id="1" name="N" dataDxfId="17"/>
    <tableColumn id="2" name="2ln(N)-.04" dataDxfId="16">
      <calculatedColumnFormula>2*LN(F30)-0.04</calculatedColumnFormula>
    </tableColumn>
    <tableColumn id="3" name="Klg(N) | K = 1.34" dataDxfId="15">
      <calculatedColumnFormula>$L$35*LOG(F30,2)</calculatedColumnFormula>
    </tableColumn>
    <tableColumn id="4" name="Klg(N) | K = 2.34" dataDxfId="14">
      <calculatedColumnFormula>$L$36*LOG(F30,2)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31:D41" totalsRowShown="0" headerRowDxfId="9" dataDxfId="10">
  <autoFilter ref="D31:D41"/>
  <tableColumns count="1">
    <tableColumn id="1" name="Column1" dataDxfId="1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D44:D54" totalsRowShown="0" headerRowDxfId="8" dataDxfId="7">
  <autoFilter ref="D44:D54"/>
  <tableColumns count="1">
    <tableColumn id="1" name="Column1" dataDxfId="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F44:I54" totalsRowShown="0" headerRowDxfId="5" dataDxfId="4">
  <autoFilter ref="F44:I54"/>
  <tableColumns count="4">
    <tableColumn id="1" name="N" dataDxfId="3"/>
    <tableColumn id="2" name="1" dataDxfId="2">
      <calculatedColumnFormula>2*LN(F45)-0.04</calculatedColumnFormula>
    </tableColumn>
    <tableColumn id="3" name="Klg(N) | K = 1" dataDxfId="1">
      <calculatedColumnFormula>LOG(F45,2)</calculatedColumnFormula>
    </tableColumn>
    <tableColumn id="4" name="Klg(N) | K = 0.5" dataDxfId="0">
      <calculatedColumnFormula>0.5*LOG(F45,2)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abSelected="1" showRuler="0" topLeftCell="A30" zoomScale="140" zoomScaleNormal="140" workbookViewId="0">
      <selection activeCell="E43" sqref="E43"/>
    </sheetView>
  </sheetViews>
  <sheetFormatPr baseColWidth="10" defaultRowHeight="16" x14ac:dyDescent="0.2"/>
  <cols>
    <col min="1" max="1" width="4.83203125" bestFit="1" customWidth="1"/>
    <col min="2" max="3" width="5.1640625" bestFit="1" customWidth="1"/>
    <col min="4" max="4" width="25.5" customWidth="1"/>
    <col min="6" max="6" width="7.6640625" bestFit="1" customWidth="1"/>
    <col min="7" max="7" width="14.6640625" bestFit="1" customWidth="1"/>
    <col min="8" max="9" width="20" bestFit="1" customWidth="1"/>
  </cols>
  <sheetData>
    <row r="2" spans="1:6" x14ac:dyDescent="0.2">
      <c r="A2" t="s">
        <v>0</v>
      </c>
      <c r="B2" t="s">
        <v>1</v>
      </c>
      <c r="C2" t="s">
        <v>2</v>
      </c>
      <c r="D2" t="s">
        <v>4</v>
      </c>
    </row>
    <row r="3" spans="1:6" x14ac:dyDescent="0.2">
      <c r="A3">
        <v>1</v>
      </c>
      <c r="B3">
        <v>0</v>
      </c>
      <c r="C3" t="s">
        <v>3</v>
      </c>
    </row>
    <row r="4" spans="1:6" x14ac:dyDescent="0.2">
      <c r="A4">
        <v>2</v>
      </c>
      <c r="B4">
        <v>1</v>
      </c>
      <c r="C4">
        <f>B3</f>
        <v>0</v>
      </c>
      <c r="D4">
        <v>0</v>
      </c>
      <c r="F4" s="1"/>
    </row>
    <row r="5" spans="1:6" x14ac:dyDescent="0.2">
      <c r="A5">
        <v>3</v>
      </c>
      <c r="B5">
        <f>B4+B3</f>
        <v>1</v>
      </c>
      <c r="C5">
        <f t="shared" ref="C5:C22" si="0">B4</f>
        <v>1</v>
      </c>
      <c r="D5">
        <v>1</v>
      </c>
      <c r="F5" s="1"/>
    </row>
    <row r="6" spans="1:6" x14ac:dyDescent="0.2">
      <c r="A6">
        <v>4</v>
      </c>
      <c r="B6">
        <f t="shared" ref="B6:B27" si="1">B5+B4</f>
        <v>2</v>
      </c>
      <c r="C6">
        <f t="shared" si="0"/>
        <v>1</v>
      </c>
      <c r="D6">
        <v>1</v>
      </c>
      <c r="F6" s="1"/>
    </row>
    <row r="7" spans="1:6" x14ac:dyDescent="0.2">
      <c r="A7">
        <v>5</v>
      </c>
      <c r="B7">
        <f t="shared" si="1"/>
        <v>3</v>
      </c>
      <c r="C7">
        <f t="shared" si="0"/>
        <v>2</v>
      </c>
      <c r="D7">
        <v>2</v>
      </c>
      <c r="F7" s="1"/>
    </row>
    <row r="8" spans="1:6" x14ac:dyDescent="0.2">
      <c r="A8">
        <v>6</v>
      </c>
      <c r="B8">
        <f t="shared" si="1"/>
        <v>5</v>
      </c>
      <c r="C8">
        <f t="shared" si="0"/>
        <v>3</v>
      </c>
      <c r="D8">
        <v>3</v>
      </c>
      <c r="F8" s="1"/>
    </row>
    <row r="9" spans="1:6" x14ac:dyDescent="0.2">
      <c r="A9">
        <v>7</v>
      </c>
      <c r="B9">
        <f t="shared" si="1"/>
        <v>8</v>
      </c>
      <c r="C9">
        <f t="shared" si="0"/>
        <v>5</v>
      </c>
      <c r="D9">
        <v>4</v>
      </c>
      <c r="F9" s="1"/>
    </row>
    <row r="10" spans="1:6" x14ac:dyDescent="0.2">
      <c r="A10">
        <v>8</v>
      </c>
      <c r="B10">
        <f t="shared" si="1"/>
        <v>13</v>
      </c>
      <c r="C10">
        <f t="shared" si="0"/>
        <v>8</v>
      </c>
      <c r="D10">
        <v>5</v>
      </c>
      <c r="F10" s="1"/>
    </row>
    <row r="11" spans="1:6" x14ac:dyDescent="0.2">
      <c r="A11">
        <v>9</v>
      </c>
      <c r="B11">
        <f t="shared" si="1"/>
        <v>21</v>
      </c>
      <c r="C11">
        <f t="shared" si="0"/>
        <v>13</v>
      </c>
      <c r="D11">
        <v>6</v>
      </c>
      <c r="F11" s="1"/>
    </row>
    <row r="12" spans="1:6" x14ac:dyDescent="0.2">
      <c r="A12">
        <v>10</v>
      </c>
      <c r="B12">
        <f t="shared" si="1"/>
        <v>34</v>
      </c>
      <c r="C12">
        <f t="shared" si="0"/>
        <v>21</v>
      </c>
      <c r="D12">
        <v>7</v>
      </c>
      <c r="F12" s="1"/>
    </row>
    <row r="13" spans="1:6" x14ac:dyDescent="0.2">
      <c r="A13">
        <v>11</v>
      </c>
      <c r="B13">
        <f t="shared" si="1"/>
        <v>55</v>
      </c>
      <c r="C13">
        <f t="shared" si="0"/>
        <v>34</v>
      </c>
      <c r="D13">
        <v>8</v>
      </c>
      <c r="F13" s="1"/>
    </row>
    <row r="14" spans="1:6" x14ac:dyDescent="0.2">
      <c r="A14">
        <v>12</v>
      </c>
      <c r="B14">
        <f t="shared" si="1"/>
        <v>89</v>
      </c>
      <c r="C14">
        <f t="shared" si="0"/>
        <v>55</v>
      </c>
      <c r="D14">
        <v>9</v>
      </c>
      <c r="F14" s="1"/>
    </row>
    <row r="15" spans="1:6" x14ac:dyDescent="0.2">
      <c r="A15">
        <v>13</v>
      </c>
      <c r="B15">
        <f t="shared" si="1"/>
        <v>144</v>
      </c>
      <c r="C15">
        <f t="shared" si="0"/>
        <v>89</v>
      </c>
      <c r="D15">
        <v>10</v>
      </c>
      <c r="F15" s="1"/>
    </row>
    <row r="16" spans="1:6" x14ac:dyDescent="0.2">
      <c r="A16">
        <v>14</v>
      </c>
      <c r="B16">
        <f t="shared" si="1"/>
        <v>233</v>
      </c>
      <c r="C16">
        <f t="shared" si="0"/>
        <v>144</v>
      </c>
      <c r="D16">
        <v>11</v>
      </c>
      <c r="F16" s="1"/>
    </row>
    <row r="17" spans="1:9" x14ac:dyDescent="0.2">
      <c r="A17">
        <v>15</v>
      </c>
      <c r="B17">
        <f t="shared" si="1"/>
        <v>377</v>
      </c>
      <c r="C17">
        <f t="shared" si="0"/>
        <v>233</v>
      </c>
      <c r="D17">
        <v>12</v>
      </c>
      <c r="F17" s="1"/>
    </row>
    <row r="18" spans="1:9" x14ac:dyDescent="0.2">
      <c r="A18">
        <v>16</v>
      </c>
      <c r="B18">
        <f t="shared" si="1"/>
        <v>610</v>
      </c>
      <c r="C18">
        <f t="shared" si="0"/>
        <v>377</v>
      </c>
      <c r="D18">
        <v>13</v>
      </c>
      <c r="F18" s="1"/>
    </row>
    <row r="19" spans="1:9" x14ac:dyDescent="0.2">
      <c r="A19">
        <v>17</v>
      </c>
      <c r="B19">
        <f t="shared" si="1"/>
        <v>987</v>
      </c>
      <c r="C19">
        <f t="shared" si="0"/>
        <v>610</v>
      </c>
      <c r="D19">
        <v>14</v>
      </c>
      <c r="F19" s="1"/>
    </row>
    <row r="20" spans="1:9" x14ac:dyDescent="0.2">
      <c r="A20">
        <v>18</v>
      </c>
      <c r="B20">
        <f t="shared" si="1"/>
        <v>1597</v>
      </c>
      <c r="C20">
        <f t="shared" si="0"/>
        <v>987</v>
      </c>
      <c r="D20">
        <v>15</v>
      </c>
      <c r="F20" s="1"/>
    </row>
    <row r="21" spans="1:9" x14ac:dyDescent="0.2">
      <c r="A21">
        <v>19</v>
      </c>
      <c r="B21">
        <f t="shared" si="1"/>
        <v>2584</v>
      </c>
      <c r="C21">
        <f t="shared" si="0"/>
        <v>1597</v>
      </c>
      <c r="D21">
        <v>16</v>
      </c>
      <c r="F21" s="1"/>
    </row>
    <row r="22" spans="1:9" x14ac:dyDescent="0.2">
      <c r="A22">
        <v>20</v>
      </c>
      <c r="B22">
        <f t="shared" si="1"/>
        <v>4181</v>
      </c>
      <c r="C22">
        <f t="shared" si="0"/>
        <v>2584</v>
      </c>
      <c r="D22">
        <v>17</v>
      </c>
      <c r="F22" s="1"/>
    </row>
    <row r="23" spans="1:9" x14ac:dyDescent="0.2">
      <c r="F23" s="1"/>
    </row>
    <row r="29" spans="1:9" x14ac:dyDescent="0.2">
      <c r="F29" s="2" t="s">
        <v>6</v>
      </c>
      <c r="G29" s="2" t="s">
        <v>5</v>
      </c>
      <c r="H29" s="2" t="s">
        <v>20</v>
      </c>
      <c r="I29" s="2" t="s">
        <v>21</v>
      </c>
    </row>
    <row r="30" spans="1:9" x14ac:dyDescent="0.2">
      <c r="F30" s="2">
        <v>1</v>
      </c>
      <c r="G30" s="3">
        <f>2*LN(F30)-0.04</f>
        <v>-0.04</v>
      </c>
      <c r="H30" s="3">
        <f>$L$35*LOG(F30,2)</f>
        <v>0</v>
      </c>
      <c r="I30" s="3">
        <f>$L$36*LOG(F30,2)</f>
        <v>0</v>
      </c>
    </row>
    <row r="31" spans="1:9" x14ac:dyDescent="0.2">
      <c r="B31" t="s">
        <v>8</v>
      </c>
      <c r="D31" s="2" t="s">
        <v>22</v>
      </c>
      <c r="F31" s="2">
        <v>2</v>
      </c>
      <c r="G31" s="3">
        <f>2*LN(F31)-0.04</f>
        <v>1.3462943611198905</v>
      </c>
      <c r="H31" s="3">
        <f>$L$35*LOG(F31,2)</f>
        <v>1.3862943611198906</v>
      </c>
      <c r="I31" s="3">
        <f>$L$36*LOG(F31,2)</f>
        <v>2.3462943611198908</v>
      </c>
    </row>
    <row r="32" spans="1:9" x14ac:dyDescent="0.2">
      <c r="B32" t="s">
        <v>9</v>
      </c>
      <c r="D32" s="2" t="s">
        <v>10</v>
      </c>
      <c r="F32" s="2">
        <v>3</v>
      </c>
      <c r="G32" s="3">
        <f t="shared" ref="G32:G39" si="2">2*LN(F32)-0.04</f>
        <v>2.1572245773362195</v>
      </c>
      <c r="H32" s="3">
        <f>$L$35*LOG(F32,2)</f>
        <v>2.1972245773362196</v>
      </c>
      <c r="I32" s="3">
        <f>$L$36*LOG(F32,2)</f>
        <v>3.7187885780285299</v>
      </c>
    </row>
    <row r="33" spans="2:12" x14ac:dyDescent="0.2">
      <c r="B33" t="s">
        <v>15</v>
      </c>
      <c r="D33" s="2" t="s">
        <v>7</v>
      </c>
      <c r="F33" s="2">
        <v>4</v>
      </c>
      <c r="G33" s="3">
        <f t="shared" si="2"/>
        <v>2.7325887222397811</v>
      </c>
      <c r="H33" s="3">
        <f>$L$35*LOG(F33,2)</f>
        <v>2.7725887222397811</v>
      </c>
      <c r="I33" s="3">
        <f>$L$36*LOG(F33,2)</f>
        <v>4.6925887222397815</v>
      </c>
    </row>
    <row r="34" spans="2:12" x14ac:dyDescent="0.2">
      <c r="B34" t="s">
        <v>23</v>
      </c>
      <c r="D34" s="2" t="s">
        <v>11</v>
      </c>
      <c r="F34" s="2">
        <v>5</v>
      </c>
      <c r="G34" s="3">
        <f t="shared" si="2"/>
        <v>3.1788758248682005</v>
      </c>
      <c r="H34" s="3">
        <f>$L$35*LOG(F34,2)</f>
        <v>3.2188758248682006</v>
      </c>
      <c r="I34" s="3">
        <f>$L$36*LOG(F34,2)</f>
        <v>5.4479267959600683</v>
      </c>
      <c r="L34">
        <f>LN(2)</f>
        <v>0.69314718055994529</v>
      </c>
    </row>
    <row r="35" spans="2:12" x14ac:dyDescent="0.2">
      <c r="D35" s="2" t="s">
        <v>12</v>
      </c>
      <c r="F35" s="2">
        <v>6</v>
      </c>
      <c r="G35" s="3">
        <f t="shared" si="2"/>
        <v>3.5435189384561099</v>
      </c>
      <c r="H35" s="3">
        <f>$L$35*LOG(F35,2)</f>
        <v>3.5835189384561099</v>
      </c>
      <c r="I35" s="3">
        <f>$L$36*LOG(F35,2)</f>
        <v>6.0650829391484198</v>
      </c>
      <c r="L35">
        <f>2*L34</f>
        <v>1.3862943611198906</v>
      </c>
    </row>
    <row r="36" spans="2:12" x14ac:dyDescent="0.2">
      <c r="D36" s="2" t="s">
        <v>13</v>
      </c>
      <c r="F36" s="2">
        <v>7</v>
      </c>
      <c r="G36" s="3">
        <f t="shared" si="2"/>
        <v>3.8518202981106264</v>
      </c>
      <c r="H36" s="3">
        <f>$L$35*LOG(F36,2)</f>
        <v>3.8918202981106265</v>
      </c>
      <c r="I36" s="3">
        <f>$L$36*LOG(F36,2)</f>
        <v>6.586881023285927</v>
      </c>
      <c r="L36">
        <f>(2*LN(2)-0.04)/(LOG(2,2))+1</f>
        <v>2.3462943611198908</v>
      </c>
    </row>
    <row r="37" spans="2:12" x14ac:dyDescent="0.2">
      <c r="D37" s="2" t="s">
        <v>14</v>
      </c>
      <c r="F37" s="2">
        <v>8</v>
      </c>
      <c r="G37" s="3">
        <f t="shared" si="2"/>
        <v>4.1188830833596715</v>
      </c>
      <c r="H37" s="3">
        <f>$L$35*LOG(F37,2)</f>
        <v>4.1588830833596715</v>
      </c>
      <c r="I37" s="3">
        <f>$L$36*LOG(F37,2)</f>
        <v>7.0388830833596723</v>
      </c>
      <c r="L37">
        <f>(2*LN(2)-0.04)/(LOG(2,2))-1</f>
        <v>0.34629436111989054</v>
      </c>
    </row>
    <row r="38" spans="2:12" x14ac:dyDescent="0.2">
      <c r="D38" s="2" t="s">
        <v>16</v>
      </c>
      <c r="F38" s="2">
        <v>9</v>
      </c>
      <c r="G38" s="3">
        <f t="shared" si="2"/>
        <v>4.3544491546724391</v>
      </c>
      <c r="H38" s="3">
        <f>$L$35*LOG(F38,2)</f>
        <v>4.3944491546724391</v>
      </c>
      <c r="I38" s="3">
        <f>$L$36*LOG(F38,2)</f>
        <v>7.4375771560570598</v>
      </c>
    </row>
    <row r="39" spans="2:12" x14ac:dyDescent="0.2">
      <c r="D39" s="2" t="s">
        <v>17</v>
      </c>
      <c r="F39" s="2">
        <v>10</v>
      </c>
      <c r="G39" s="3">
        <f t="shared" si="2"/>
        <v>4.5651701859880918</v>
      </c>
      <c r="H39" s="3">
        <f>$L$35*LOG(F39,2)</f>
        <v>4.6051701859880918</v>
      </c>
      <c r="I39" s="3">
        <f>$L$36*LOG(F39,2)</f>
        <v>7.79422115707996</v>
      </c>
    </row>
    <row r="40" spans="2:12" x14ac:dyDescent="0.2">
      <c r="D40" s="2" t="s">
        <v>18</v>
      </c>
    </row>
    <row r="41" spans="2:12" x14ac:dyDescent="0.2">
      <c r="D41" s="2" t="s">
        <v>19</v>
      </c>
    </row>
    <row r="44" spans="2:12" x14ac:dyDescent="0.2">
      <c r="D44" s="2" t="s">
        <v>22</v>
      </c>
      <c r="F44" s="2" t="s">
        <v>6</v>
      </c>
      <c r="G44" s="2" t="s">
        <v>32</v>
      </c>
      <c r="H44" s="2" t="s">
        <v>31</v>
      </c>
      <c r="I44" s="2" t="s">
        <v>33</v>
      </c>
    </row>
    <row r="45" spans="2:12" x14ac:dyDescent="0.2">
      <c r="D45" s="2" t="s">
        <v>24</v>
      </c>
      <c r="F45" s="2">
        <v>1</v>
      </c>
      <c r="G45" s="3">
        <v>1</v>
      </c>
      <c r="H45" s="3">
        <f>LOG(F45,2)</f>
        <v>0</v>
      </c>
      <c r="I45" s="3">
        <f t="shared" ref="I45:I54" si="3">0.5*LOG(F45,2)</f>
        <v>0</v>
      </c>
    </row>
    <row r="46" spans="2:12" x14ac:dyDescent="0.2">
      <c r="D46" s="2" t="s">
        <v>25</v>
      </c>
      <c r="F46" s="2">
        <v>2</v>
      </c>
      <c r="G46" s="3">
        <v>1</v>
      </c>
      <c r="H46" s="3">
        <f>LOG(F46,2)</f>
        <v>1</v>
      </c>
      <c r="I46" s="3">
        <f t="shared" si="3"/>
        <v>0.5</v>
      </c>
    </row>
    <row r="47" spans="2:12" x14ac:dyDescent="0.2">
      <c r="D47" s="2" t="s">
        <v>11</v>
      </c>
      <c r="F47" s="4">
        <v>3</v>
      </c>
      <c r="G47" s="5">
        <v>1</v>
      </c>
      <c r="H47" s="5">
        <f t="shared" ref="H45:H54" si="4">LOG(F47,2)</f>
        <v>1.5849625007211563</v>
      </c>
      <c r="I47" s="3">
        <f t="shared" si="3"/>
        <v>0.79248125036057815</v>
      </c>
    </row>
    <row r="48" spans="2:12" x14ac:dyDescent="0.2">
      <c r="D48" s="2" t="s">
        <v>26</v>
      </c>
      <c r="F48" s="4">
        <v>4</v>
      </c>
      <c r="G48" s="5">
        <v>1</v>
      </c>
      <c r="H48" s="5">
        <f t="shared" si="4"/>
        <v>2</v>
      </c>
      <c r="I48" s="3">
        <f t="shared" si="3"/>
        <v>1</v>
      </c>
    </row>
    <row r="49" spans="4:9" x14ac:dyDescent="0.2">
      <c r="D49" s="2" t="s">
        <v>27</v>
      </c>
      <c r="F49" s="4">
        <v>5</v>
      </c>
      <c r="G49" s="5">
        <v>1</v>
      </c>
      <c r="H49" s="5">
        <f t="shared" si="4"/>
        <v>2.3219280948873622</v>
      </c>
      <c r="I49" s="5">
        <f t="shared" si="3"/>
        <v>1.1609640474436811</v>
      </c>
    </row>
    <row r="50" spans="4:9" x14ac:dyDescent="0.2">
      <c r="D50" s="2" t="s">
        <v>14</v>
      </c>
      <c r="F50" s="2">
        <v>6</v>
      </c>
      <c r="G50" s="3">
        <v>1</v>
      </c>
      <c r="H50" s="3">
        <f t="shared" si="4"/>
        <v>2.5849625007211561</v>
      </c>
      <c r="I50" s="3">
        <f t="shared" si="3"/>
        <v>1.292481250360578</v>
      </c>
    </row>
    <row r="51" spans="4:9" x14ac:dyDescent="0.2">
      <c r="D51" s="2" t="s">
        <v>28</v>
      </c>
      <c r="F51" s="2">
        <v>7</v>
      </c>
      <c r="G51" s="3">
        <v>1</v>
      </c>
      <c r="H51" s="3">
        <f t="shared" si="4"/>
        <v>2.8073549220576042</v>
      </c>
      <c r="I51" s="3">
        <f t="shared" si="3"/>
        <v>1.4036774610288021</v>
      </c>
    </row>
    <row r="52" spans="4:9" x14ac:dyDescent="0.2">
      <c r="D52" s="2" t="s">
        <v>29</v>
      </c>
      <c r="F52" s="2">
        <v>8</v>
      </c>
      <c r="G52" s="3">
        <v>1</v>
      </c>
      <c r="H52" s="3">
        <f t="shared" si="4"/>
        <v>3</v>
      </c>
      <c r="I52" s="3">
        <f t="shared" si="3"/>
        <v>1.5</v>
      </c>
    </row>
    <row r="53" spans="4:9" x14ac:dyDescent="0.2">
      <c r="D53" s="2" t="s">
        <v>30</v>
      </c>
      <c r="F53" s="2">
        <v>9</v>
      </c>
      <c r="G53" s="3">
        <v>1</v>
      </c>
      <c r="H53" s="3">
        <f t="shared" si="4"/>
        <v>3.1699250014423126</v>
      </c>
      <c r="I53" s="3">
        <f t="shared" si="3"/>
        <v>1.5849625007211563</v>
      </c>
    </row>
    <row r="54" spans="4:9" x14ac:dyDescent="0.2">
      <c r="D54" s="2"/>
      <c r="F54" s="2">
        <v>10</v>
      </c>
      <c r="G54" s="3">
        <v>1</v>
      </c>
      <c r="H54" s="3">
        <f t="shared" si="4"/>
        <v>3.3219280948873626</v>
      </c>
      <c r="I54" s="3">
        <f t="shared" si="3"/>
        <v>1.6609640474436813</v>
      </c>
    </row>
  </sheetData>
  <pageMargins left="0.7" right="0.7" top="0.75" bottom="0.75" header="0.3" footer="0.3"/>
  <pageSetup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2017-08-19T22:19:51Z</dcterms:created>
  <dcterms:modified xsi:type="dcterms:W3CDTF">2017-08-20T01:27:00Z</dcterms:modified>
</cp:coreProperties>
</file>