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e-my.sharepoint.com/personal/dim6_pge_com/Documents/Documents/GitHub/davemccallme.github.io/Cust-Trxn-Channel-Charts/scratch/"/>
    </mc:Choice>
  </mc:AlternateContent>
  <xr:revisionPtr revIDLastSave="76" documentId="13_ncr:1_{3B6C7042-D503-49A6-B220-0AB628C5291F}" xr6:coauthVersionLast="47" xr6:coauthVersionMax="47" xr10:uidLastSave="{F0314559-698C-4599-BE39-3EB6607FC8CB}"/>
  <bookViews>
    <workbookView xWindow="17880" yWindow="4635" windowWidth="29040" windowHeight="17640" activeTab="1" xr2:uid="{47522CAE-030F-4333-8772-B2669885A853}"/>
  </bookViews>
  <sheets>
    <sheet name="Sunburst" sheetId="2" r:id="rId1"/>
    <sheet name="Sunburst (2)" sheetId="3" r:id="rId2"/>
  </sheets>
  <externalReferences>
    <externalReference r:id="rId3"/>
    <externalReference r:id="rId4"/>
  </externalReferences>
  <definedNames>
    <definedName name="IVR">#REF!</definedName>
    <definedName name="Period">[1]Summary!#REF!</definedName>
    <definedName name="rngTitle">#REF!</definedName>
    <definedName name="SAPBEXhrIndnt" hidden="1">1</definedName>
    <definedName name="SAPBEXrevision" hidden="1">27</definedName>
    <definedName name="SAPBEXsysID" hidden="1">"BPR"</definedName>
    <definedName name="SAPBEXwbID" hidden="1">"4HQ4VKTSPDVV7Z9R01RIJVVW7"</definedName>
    <definedName name="SAPCrosstab1">#REF!</definedName>
    <definedName name="updated">#REF!</definedName>
    <definedName name="x">[1]Summary!#REF!</definedName>
    <definedName name="x2013Actuals">#REF!</definedName>
    <definedName name="x2014Actuals">#REF!</definedName>
    <definedName name="xInputMonth">#REF!</definedName>
    <definedName name="xMetrics">#REF!</definedName>
    <definedName name="xMonth">#REF!</definedName>
    <definedName name="xReportingMonth">[2]Lists!$A$3:$A$14</definedName>
    <definedName name="xTargets">[2]Targets!$B$6:$AC$417</definedName>
    <definedName name="xVarianceExplanations">#REF!</definedName>
    <definedName name="Year">[1]Summary!#REF!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 a="1"/>
  <c r="G1" i="2" s="1"/>
  <c r="H1" i="2" a="1"/>
  <c r="H1" i="2" s="1"/>
  <c r="I1" i="2" a="1"/>
  <c r="I1" i="2" s="1"/>
  <c r="J1" i="2" a="1"/>
  <c r="J1" i="2"/>
  <c r="I3" i="2" a="1"/>
  <c r="I3" i="2" s="1"/>
  <c r="I4" i="2" a="1"/>
  <c r="I4" i="2" s="1"/>
  <c r="I5" i="2" a="1"/>
  <c r="I5" i="2" s="1"/>
  <c r="I6" i="2" a="1"/>
  <c r="I6" i="2"/>
  <c r="I7" i="2" a="1"/>
  <c r="I7" i="2" s="1"/>
  <c r="I8" i="2" a="1"/>
  <c r="I8" i="2" s="1"/>
  <c r="I9" i="2" a="1"/>
  <c r="I9" i="2" s="1"/>
  <c r="I10" i="2" a="1"/>
  <c r="I10" i="2"/>
  <c r="I11" i="2" a="1"/>
  <c r="I11" i="2" s="1"/>
  <c r="I12" i="2" a="1"/>
  <c r="I12" i="2" s="1"/>
  <c r="I13" i="2" a="1"/>
  <c r="I13" i="2" s="1"/>
  <c r="I14" i="2" a="1"/>
  <c r="I14" i="2"/>
  <c r="I15" i="2" a="1"/>
  <c r="I15" i="2" s="1"/>
  <c r="I16" i="2" a="1"/>
  <c r="I16" i="2" s="1"/>
  <c r="I17" i="2" a="1"/>
  <c r="I17" i="2" s="1"/>
  <c r="I18" i="2" a="1"/>
  <c r="I18" i="2"/>
  <c r="I19" i="2" a="1"/>
  <c r="I19" i="2" s="1"/>
  <c r="I20" i="2" a="1"/>
  <c r="I20" i="2" s="1"/>
  <c r="I21" i="2" a="1"/>
  <c r="I21" i="2" s="1"/>
  <c r="I22" i="2" a="1"/>
  <c r="I22" i="2"/>
  <c r="I23" i="2" a="1"/>
  <c r="I23" i="2" s="1"/>
  <c r="I24" i="2" a="1"/>
  <c r="I24" i="2" s="1"/>
  <c r="I25" i="2" a="1"/>
  <c r="I25" i="2" s="1"/>
  <c r="I26" i="2" a="1"/>
  <c r="I26" i="2"/>
  <c r="I27" i="2" a="1"/>
  <c r="I27" i="2" s="1"/>
  <c r="I28" i="2" a="1"/>
  <c r="I28" i="2" s="1"/>
  <c r="I29" i="2" a="1"/>
  <c r="I29" i="2" s="1"/>
  <c r="I30" i="2" a="1"/>
  <c r="I30" i="2"/>
  <c r="I31" i="2" a="1"/>
  <c r="I31" i="2" s="1"/>
  <c r="I32" i="2" a="1"/>
  <c r="I32" i="2" s="1"/>
  <c r="I33" i="2" a="1"/>
  <c r="I33" i="2" s="1"/>
  <c r="I34" i="2" a="1"/>
  <c r="I34" i="2"/>
  <c r="I35" i="2" a="1"/>
  <c r="I35" i="2" s="1"/>
  <c r="I36" i="2" a="1"/>
  <c r="I36" i="2" s="1"/>
  <c r="I37" i="2" a="1"/>
  <c r="I37" i="2" s="1"/>
  <c r="I38" i="2" a="1"/>
  <c r="I38" i="2"/>
  <c r="I39" i="2" a="1"/>
  <c r="I39" i="2" s="1"/>
  <c r="I40" i="2" a="1"/>
  <c r="I40" i="2" s="1"/>
  <c r="I41" i="2" a="1"/>
  <c r="I41" i="2" s="1"/>
  <c r="I42" i="2" a="1"/>
  <c r="I42" i="2"/>
  <c r="I43" i="2" a="1"/>
  <c r="I43" i="2" s="1"/>
  <c r="I44" i="2" a="1"/>
  <c r="I44" i="2" s="1"/>
  <c r="I45" i="2" a="1"/>
  <c r="I45" i="2" s="1"/>
  <c r="I46" i="2" a="1"/>
  <c r="I46" i="2"/>
  <c r="I47" i="2" a="1"/>
  <c r="I47" i="2" s="1"/>
  <c r="I48" i="2" a="1"/>
  <c r="I48" i="2" s="1"/>
  <c r="I49" i="2" a="1"/>
  <c r="I49" i="2" s="1"/>
  <c r="I50" i="2" a="1"/>
  <c r="I50" i="2"/>
  <c r="I51" i="2" a="1"/>
  <c r="I51" i="2" s="1"/>
  <c r="I52" i="2" a="1"/>
  <c r="I52" i="2" s="1"/>
  <c r="I53" i="2" a="1"/>
  <c r="I53" i="2" s="1"/>
  <c r="I54" i="2" a="1"/>
  <c r="I54" i="2"/>
  <c r="I55" i="2" a="1"/>
  <c r="I55" i="2" s="1"/>
  <c r="I56" i="2" a="1"/>
  <c r="I56" i="2" s="1"/>
  <c r="I57" i="2" a="1"/>
  <c r="I57" i="2" s="1"/>
  <c r="I58" i="2" a="1"/>
  <c r="I58" i="2"/>
  <c r="I59" i="2" a="1"/>
  <c r="I59" i="2" s="1"/>
  <c r="I60" i="2" a="1"/>
  <c r="I60" i="2" s="1"/>
  <c r="I61" i="2" a="1"/>
  <c r="I61" i="2" s="1"/>
  <c r="I62" i="2" a="1"/>
  <c r="I62" i="2"/>
  <c r="I63" i="2" a="1"/>
  <c r="I63" i="2" s="1"/>
  <c r="I64" i="2" a="1"/>
  <c r="I64" i="2" s="1"/>
  <c r="I65" i="2" a="1"/>
  <c r="I65" i="2" s="1"/>
  <c r="I66" i="2" a="1"/>
  <c r="I66" i="2"/>
  <c r="I67" i="2" a="1"/>
  <c r="I67" i="2" s="1"/>
  <c r="I68" i="2" a="1"/>
  <c r="I68" i="2" s="1"/>
  <c r="I69" i="2" a="1"/>
  <c r="I69" i="2" s="1"/>
  <c r="I70" i="2" a="1"/>
  <c r="I70" i="2"/>
  <c r="I71" i="2" a="1"/>
  <c r="I71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J3" i="2" a="1"/>
  <c r="J3" i="2" s="1"/>
  <c r="J4" i="2" a="1"/>
  <c r="J4" i="2" s="1"/>
  <c r="J5" i="2" a="1"/>
  <c r="J5" i="2" s="1"/>
  <c r="J6" i="2" a="1"/>
  <c r="J6" i="2"/>
  <c r="J7" i="2" a="1"/>
  <c r="J7" i="2" s="1"/>
  <c r="J8" i="2" a="1"/>
  <c r="J8" i="2" s="1"/>
  <c r="J9" i="2" a="1"/>
  <c r="J9" i="2" s="1"/>
  <c r="J10" i="2" a="1"/>
  <c r="J10" i="2"/>
  <c r="J11" i="2" a="1"/>
  <c r="J11" i="2" s="1"/>
  <c r="J12" i="2" a="1"/>
  <c r="J12" i="2" s="1"/>
  <c r="J13" i="2" a="1"/>
  <c r="J13" i="2" s="1"/>
  <c r="J14" i="2" a="1"/>
  <c r="J14" i="2"/>
  <c r="J15" i="2" a="1"/>
  <c r="J15" i="2" s="1"/>
  <c r="J16" i="2" a="1"/>
  <c r="J16" i="2" s="1"/>
  <c r="J17" i="2" a="1"/>
  <c r="J17" i="2" s="1"/>
  <c r="J18" i="2" a="1"/>
  <c r="J18" i="2"/>
  <c r="J19" i="2" a="1"/>
  <c r="J19" i="2" s="1"/>
  <c r="J20" i="2" a="1"/>
  <c r="J20" i="2" s="1"/>
  <c r="J21" i="2" a="1"/>
  <c r="J21" i="2" s="1"/>
  <c r="J22" i="2" a="1"/>
  <c r="J22" i="2"/>
  <c r="J23" i="2" a="1"/>
  <c r="J23" i="2" s="1"/>
  <c r="J24" i="2" a="1"/>
  <c r="J24" i="2" s="1"/>
  <c r="J25" i="2" a="1"/>
  <c r="J25" i="2" s="1"/>
  <c r="J26" i="2" a="1"/>
  <c r="J26" i="2"/>
  <c r="J27" i="2" a="1"/>
  <c r="J27" i="2" s="1"/>
  <c r="J28" i="2" a="1"/>
  <c r="J28" i="2" s="1"/>
  <c r="J29" i="2" a="1"/>
  <c r="J29" i="2" s="1"/>
  <c r="J30" i="2" a="1"/>
  <c r="J30" i="2"/>
  <c r="J31" i="2" a="1"/>
  <c r="J31" i="2" s="1"/>
  <c r="J32" i="2" a="1"/>
  <c r="J32" i="2" s="1"/>
  <c r="J33" i="2" a="1"/>
  <c r="J33" i="2" s="1"/>
  <c r="J34" i="2" a="1"/>
  <c r="J34" i="2"/>
  <c r="J35" i="2" a="1"/>
  <c r="J35" i="2" s="1"/>
  <c r="J36" i="2" a="1"/>
  <c r="J36" i="2" s="1"/>
  <c r="J37" i="2" a="1"/>
  <c r="J37" i="2" s="1"/>
  <c r="J38" i="2" a="1"/>
  <c r="J38" i="2"/>
  <c r="J39" i="2" a="1"/>
  <c r="J39" i="2" s="1"/>
  <c r="J40" i="2" a="1"/>
  <c r="J40" i="2" s="1"/>
  <c r="J41" i="2" a="1"/>
  <c r="J41" i="2" s="1"/>
  <c r="J42" i="2" a="1"/>
  <c r="J42" i="2"/>
  <c r="J43" i="2" a="1"/>
  <c r="J43" i="2" s="1"/>
  <c r="J44" i="2" a="1"/>
  <c r="J44" i="2" s="1"/>
  <c r="J45" i="2" a="1"/>
  <c r="J45" i="2" s="1"/>
  <c r="J46" i="2" a="1"/>
  <c r="J46" i="2"/>
  <c r="J47" i="2" a="1"/>
  <c r="J47" i="2" s="1"/>
  <c r="J48" i="2" a="1"/>
  <c r="J48" i="2" s="1"/>
  <c r="J49" i="2" a="1"/>
  <c r="J49" i="2" s="1"/>
  <c r="J50" i="2" a="1"/>
  <c r="J50" i="2"/>
  <c r="J51" i="2" a="1"/>
  <c r="J51" i="2" s="1"/>
  <c r="J52" i="2" a="1"/>
  <c r="J52" i="2" s="1"/>
  <c r="J53" i="2" a="1"/>
  <c r="J53" i="2" s="1"/>
  <c r="J54" i="2" a="1"/>
  <c r="J54" i="2"/>
  <c r="J55" i="2" a="1"/>
  <c r="J55" i="2" s="1"/>
  <c r="J56" i="2" a="1"/>
  <c r="J56" i="2" s="1"/>
  <c r="J57" i="2" a="1"/>
  <c r="J57" i="2" s="1"/>
  <c r="J58" i="2" a="1"/>
  <c r="J58" i="2"/>
  <c r="J59" i="2" a="1"/>
  <c r="J59" i="2" s="1"/>
  <c r="J60" i="2" a="1"/>
  <c r="J60" i="2" s="1"/>
  <c r="J61" i="2" a="1"/>
  <c r="J61" i="2" s="1"/>
  <c r="J62" i="2" a="1"/>
  <c r="J62" i="2"/>
  <c r="J63" i="2" a="1"/>
  <c r="J63" i="2" s="1"/>
  <c r="J64" i="2" a="1"/>
  <c r="J64" i="2" s="1"/>
  <c r="J65" i="2" a="1"/>
  <c r="J65" i="2" s="1"/>
  <c r="J66" i="2" a="1"/>
  <c r="J66" i="2"/>
  <c r="J67" i="2" a="1"/>
  <c r="J67" i="2" s="1"/>
  <c r="J68" i="2" a="1"/>
  <c r="J68" i="2" s="1"/>
  <c r="J69" i="2" a="1"/>
  <c r="J69" i="2" s="1"/>
  <c r="J70" i="2" a="1"/>
  <c r="J70" i="2"/>
  <c r="J71" i="2" a="1"/>
  <c r="J71" i="2" s="1"/>
  <c r="J2" i="2" a="1"/>
  <c r="J2" i="2" s="1"/>
  <c r="H2" i="2" a="1"/>
  <c r="H2" i="2" s="1"/>
  <c r="I2" i="2" a="1"/>
  <c r="I2" i="2" s="1"/>
  <c r="I73" i="3"/>
  <c r="G55" i="2" a="1"/>
  <c r="G55" i="2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4" i="3"/>
  <c r="I75" i="3"/>
  <c r="I76" i="3"/>
  <c r="I77" i="3"/>
  <c r="I78" i="3"/>
  <c r="I79" i="3"/>
  <c r="I2" i="3"/>
  <c r="H3" i="3"/>
  <c r="J3" i="3"/>
  <c r="H4" i="3"/>
  <c r="J4" i="3"/>
  <c r="H5" i="3"/>
  <c r="J5" i="3"/>
  <c r="H6" i="3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H32" i="3"/>
  <c r="J32" i="3"/>
  <c r="H33" i="3"/>
  <c r="J33" i="3"/>
  <c r="H34" i="3"/>
  <c r="J34" i="3"/>
  <c r="H35" i="3"/>
  <c r="J35" i="3"/>
  <c r="H36" i="3"/>
  <c r="J36" i="3"/>
  <c r="H37" i="3"/>
  <c r="J37" i="3"/>
  <c r="H38" i="3"/>
  <c r="J38" i="3"/>
  <c r="H39" i="3"/>
  <c r="J39" i="3"/>
  <c r="H40" i="3"/>
  <c r="J40" i="3"/>
  <c r="H41" i="3"/>
  <c r="J41" i="3"/>
  <c r="H42" i="3"/>
  <c r="J42" i="3"/>
  <c r="H43" i="3"/>
  <c r="J43" i="3"/>
  <c r="H44" i="3"/>
  <c r="J44" i="3"/>
  <c r="H45" i="3"/>
  <c r="J45" i="3"/>
  <c r="H46" i="3"/>
  <c r="J46" i="3"/>
  <c r="H47" i="3"/>
  <c r="J47" i="3"/>
  <c r="H48" i="3"/>
  <c r="J48" i="3"/>
  <c r="H49" i="3"/>
  <c r="J49" i="3"/>
  <c r="H50" i="3"/>
  <c r="J50" i="3"/>
  <c r="H51" i="3"/>
  <c r="J51" i="3"/>
  <c r="H52" i="3"/>
  <c r="J52" i="3"/>
  <c r="H53" i="3"/>
  <c r="J53" i="3"/>
  <c r="H54" i="3"/>
  <c r="J54" i="3"/>
  <c r="H55" i="3"/>
  <c r="J55" i="3"/>
  <c r="H56" i="3"/>
  <c r="J56" i="3"/>
  <c r="H57" i="3"/>
  <c r="J57" i="3"/>
  <c r="H58" i="3"/>
  <c r="J58" i="3"/>
  <c r="H59" i="3"/>
  <c r="J59" i="3"/>
  <c r="H60" i="3"/>
  <c r="J60" i="3"/>
  <c r="H61" i="3"/>
  <c r="J61" i="3"/>
  <c r="H62" i="3"/>
  <c r="J62" i="3"/>
  <c r="H63" i="3"/>
  <c r="J63" i="3"/>
  <c r="H64" i="3"/>
  <c r="J64" i="3"/>
  <c r="H65" i="3"/>
  <c r="J65" i="3"/>
  <c r="H66" i="3"/>
  <c r="J66" i="3"/>
  <c r="H67" i="3"/>
  <c r="J67" i="3"/>
  <c r="H68" i="3"/>
  <c r="J68" i="3"/>
  <c r="H69" i="3"/>
  <c r="J69" i="3"/>
  <c r="H70" i="3"/>
  <c r="J70" i="3"/>
  <c r="H71" i="3"/>
  <c r="J71" i="3"/>
  <c r="H72" i="3"/>
  <c r="J72" i="3"/>
  <c r="H73" i="3"/>
  <c r="J73" i="3"/>
  <c r="H74" i="3"/>
  <c r="J74" i="3"/>
  <c r="H75" i="3"/>
  <c r="J75" i="3"/>
  <c r="H76" i="3"/>
  <c r="J76" i="3"/>
  <c r="H77" i="3"/>
  <c r="J77" i="3"/>
  <c r="H78" i="3"/>
  <c r="J78" i="3"/>
  <c r="H79" i="3"/>
  <c r="J79" i="3"/>
  <c r="H2" i="3"/>
  <c r="J2" i="3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/>
  <c r="G9" i="2" a="1"/>
  <c r="G9" i="2"/>
  <c r="G10" i="2" a="1"/>
  <c r="G10" i="2"/>
  <c r="G11" i="2" a="1"/>
  <c r="G11" i="2" s="1"/>
  <c r="G12" i="2" a="1"/>
  <c r="G12" i="2" s="1"/>
  <c r="G13" i="2" a="1"/>
  <c r="G13" i="2" s="1"/>
  <c r="G14" i="2" a="1"/>
  <c r="G14" i="2"/>
  <c r="G15" i="2" a="1"/>
  <c r="G15" i="2" s="1"/>
  <c r="G16" i="2" a="1"/>
  <c r="G16" i="2" s="1"/>
  <c r="G17" i="2" a="1"/>
  <c r="G17" i="2" s="1"/>
  <c r="G18" i="2" a="1"/>
  <c r="G18" i="2"/>
  <c r="G19" i="2" a="1"/>
  <c r="G19" i="2" s="1"/>
  <c r="G20" i="2" a="1"/>
  <c r="G20" i="2" s="1"/>
  <c r="G21" i="2" a="1"/>
  <c r="G21" i="2" s="1"/>
  <c r="G22" i="2" a="1"/>
  <c r="G22" i="2"/>
  <c r="G23" i="2" a="1"/>
  <c r="G23" i="2" s="1"/>
  <c r="G24" i="2" a="1"/>
  <c r="G24" i="2" s="1"/>
  <c r="G25" i="2" a="1"/>
  <c r="G25" i="2" s="1"/>
  <c r="G26" i="2" a="1"/>
  <c r="G26" i="2"/>
  <c r="G27" i="2" a="1"/>
  <c r="G27" i="2" s="1"/>
  <c r="G28" i="2" a="1"/>
  <c r="G28" i="2" s="1"/>
  <c r="G29" i="2" a="1"/>
  <c r="G29" i="2" s="1"/>
  <c r="G30" i="2" a="1"/>
  <c r="G30" i="2"/>
  <c r="G31" i="2" a="1"/>
  <c r="G31" i="2" s="1"/>
  <c r="G32" i="2" a="1"/>
  <c r="G32" i="2" s="1"/>
  <c r="G33" i="2" a="1"/>
  <c r="G33" i="2" s="1"/>
  <c r="G34" i="2" a="1"/>
  <c r="G34" i="2"/>
  <c r="G35" i="2" a="1"/>
  <c r="G35" i="2" s="1"/>
  <c r="G36" i="2" a="1"/>
  <c r="G36" i="2" s="1"/>
  <c r="G37" i="2" a="1"/>
  <c r="G37" i="2" s="1"/>
  <c r="G38" i="2" a="1"/>
  <c r="G38" i="2"/>
  <c r="G39" i="2" a="1"/>
  <c r="G39" i="2" s="1"/>
  <c r="G40" i="2" a="1"/>
  <c r="G40" i="2" s="1"/>
  <c r="G41" i="2" a="1"/>
  <c r="G41" i="2" s="1"/>
  <c r="G42" i="2" a="1"/>
  <c r="G42" i="2"/>
  <c r="G43" i="2" a="1"/>
  <c r="G43" i="2" s="1"/>
  <c r="G44" i="2" a="1"/>
  <c r="G44" i="2" s="1"/>
  <c r="G45" i="2" a="1"/>
  <c r="G45" i="2" s="1"/>
  <c r="G46" i="2" a="1"/>
  <c r="G46" i="2"/>
  <c r="G47" i="2" a="1"/>
  <c r="G47" i="2" s="1"/>
  <c r="G48" i="2" a="1"/>
  <c r="G48" i="2" s="1"/>
  <c r="G49" i="2" a="1"/>
  <c r="G49" i="2" s="1"/>
  <c r="G50" i="2" a="1"/>
  <c r="G50" i="2"/>
  <c r="G51" i="2" a="1"/>
  <c r="G51" i="2" s="1"/>
  <c r="G52" i="2" a="1"/>
  <c r="G52" i="2" s="1"/>
  <c r="G53" i="2" a="1"/>
  <c r="G53" i="2" s="1"/>
  <c r="G54" i="2" a="1"/>
  <c r="G54" i="2"/>
  <c r="G56" i="2" a="1"/>
  <c r="G56" i="2" s="1"/>
  <c r="G57" i="2" a="1"/>
  <c r="G57" i="2" s="1"/>
  <c r="G58" i="2" a="1"/>
  <c r="G58" i="2" s="1"/>
  <c r="G59" i="2" a="1"/>
  <c r="G59" i="2"/>
  <c r="G60" i="2" a="1"/>
  <c r="G60" i="2" s="1"/>
  <c r="G61" i="2" a="1"/>
  <c r="G61" i="2" s="1"/>
  <c r="G62" i="2" a="1"/>
  <c r="G62" i="2" s="1"/>
  <c r="G63" i="2" a="1"/>
  <c r="G63" i="2"/>
  <c r="G64" i="2" a="1"/>
  <c r="G64" i="2" s="1"/>
  <c r="G65" i="2" a="1"/>
  <c r="G65" i="2" s="1"/>
  <c r="G66" i="2" a="1"/>
  <c r="G66" i="2" s="1"/>
  <c r="G67" i="2" a="1"/>
  <c r="G67" i="2"/>
  <c r="G68" i="2" a="1"/>
  <c r="G68" i="2" s="1"/>
  <c r="G69" i="2" a="1"/>
  <c r="G69" i="2" s="1"/>
  <c r="G70" i="2" a="1"/>
  <c r="G70" i="2" s="1"/>
  <c r="G71" i="2" a="1"/>
  <c r="G71" i="2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<sst xmlns="http://schemas.openxmlformats.org/spreadsheetml/2006/main" count="453" uniqueCount="96">
  <si>
    <t>Root Level</t>
  </si>
  <si>
    <t>Level 1</t>
  </si>
  <si>
    <t>Value</t>
  </si>
  <si>
    <t>Billing</t>
  </si>
  <si>
    <t>Pay Plans</t>
  </si>
  <si>
    <t>Account Balance</t>
  </si>
  <si>
    <t>Outage</t>
  </si>
  <si>
    <t>Other Transactions</t>
  </si>
  <si>
    <t>ICM Technology Handled</t>
  </si>
  <si>
    <t>Non-IVR Technology</t>
  </si>
  <si>
    <t>Transferred calls</t>
  </si>
  <si>
    <t>Abandoned Calls</t>
  </si>
  <si>
    <t>General</t>
  </si>
  <si>
    <t>Billing Balance</t>
  </si>
  <si>
    <t>Start/Stop/ Transfer</t>
  </si>
  <si>
    <t>BCSC</t>
  </si>
  <si>
    <t>Emergency</t>
  </si>
  <si>
    <t>Spanish (General)</t>
  </si>
  <si>
    <t>Solar</t>
  </si>
  <si>
    <t>Specialty Lines</t>
  </si>
  <si>
    <t>Web</t>
  </si>
  <si>
    <t>One Time Access</t>
  </si>
  <si>
    <t>Your Account</t>
  </si>
  <si>
    <t>ViewBillCurrentPDF</t>
  </si>
  <si>
    <t>ViewBillCurrentPDF historical</t>
  </si>
  <si>
    <t>Usage and Rates</t>
  </si>
  <si>
    <t>View Usage</t>
  </si>
  <si>
    <t>Compare My Bills</t>
  </si>
  <si>
    <t>Rate Comparison</t>
  </si>
  <si>
    <t>Home Energy Checkup</t>
  </si>
  <si>
    <t>Online Rate Enrollment</t>
  </si>
  <si>
    <t>Report Outage</t>
  </si>
  <si>
    <t>Search Outage By Address</t>
  </si>
  <si>
    <t>Subscribe Outage (EW Pages)</t>
  </si>
  <si>
    <t>Account Mgmt</t>
  </si>
  <si>
    <t>Change Billing Address</t>
  </si>
  <si>
    <t>Add/Edit Phone Number</t>
  </si>
  <si>
    <t>Change User Name, Password</t>
  </si>
  <si>
    <t>Payment Account - NEW</t>
  </si>
  <si>
    <t>Create_Payment_Account</t>
  </si>
  <si>
    <t>Update_Payment_Account</t>
  </si>
  <si>
    <t>Delete_Payment_Account</t>
  </si>
  <si>
    <t>Installment Pay</t>
  </si>
  <si>
    <t>Extension Pay</t>
  </si>
  <si>
    <t>Alerts &amp; Notifications</t>
  </si>
  <si>
    <t>Change Billing &amp; Payment Alerts</t>
  </si>
  <si>
    <t>Energy Alerts</t>
  </si>
  <si>
    <t>Outages Alerts New</t>
  </si>
  <si>
    <t>Go Paperless Alerts NEW</t>
  </si>
  <si>
    <t>Notices &amp; Services Information NEW</t>
  </si>
  <si>
    <t>Event Day Alerts NEW</t>
  </si>
  <si>
    <t>Service Visit Alerts NEW</t>
  </si>
  <si>
    <t>Additional Communication Alerts NEW</t>
  </si>
  <si>
    <t>Schedule_Service_Appointment</t>
  </si>
  <si>
    <t>Reschedule_Service_Appointment</t>
  </si>
  <si>
    <t>Cancel_Service_Appointment</t>
  </si>
  <si>
    <t xml:space="preserve">Budget Billing (Login) </t>
  </si>
  <si>
    <t>Gas Pipeline Map Views</t>
  </si>
  <si>
    <t>Recurring Payment Schedule</t>
  </si>
  <si>
    <t>Registration</t>
  </si>
  <si>
    <t>NPC</t>
  </si>
  <si>
    <t>Payments</t>
  </si>
  <si>
    <t>Mail</t>
  </si>
  <si>
    <t>Other Electronic</t>
  </si>
  <si>
    <t>Level 2</t>
  </si>
  <si>
    <t>Online Banking</t>
  </si>
  <si>
    <t>APS</t>
  </si>
  <si>
    <t>EDI</t>
  </si>
  <si>
    <t>ACH</t>
  </si>
  <si>
    <t>LiHEAP</t>
  </si>
  <si>
    <t>Wire Transfer</t>
  </si>
  <si>
    <t>Secure Email</t>
  </si>
  <si>
    <t>Call Center IVR</t>
  </si>
  <si>
    <t>Call Center - Live Agent</t>
  </si>
  <si>
    <t>Call Center Other</t>
  </si>
  <si>
    <t>N/A</t>
  </si>
  <si>
    <t>Level</t>
  </si>
  <si>
    <t>None</t>
  </si>
  <si>
    <t>Start</t>
  </si>
  <si>
    <t>Stop</t>
  </si>
  <si>
    <t>Transfer</t>
  </si>
  <si>
    <t>Handled calls</t>
  </si>
  <si>
    <t>BCSC (Business Customer Service Center)</t>
  </si>
  <si>
    <t>Viewbillcurrentpdf</t>
  </si>
  <si>
    <t>Viewbillcurrentpdf Historical</t>
  </si>
  <si>
    <t>Subscribe Outage (Ew Pages)</t>
  </si>
  <si>
    <t>CARE/FERA</t>
  </si>
  <si>
    <t>Go Paperless Alerts New</t>
  </si>
  <si>
    <t>Notices &amp; Services Information New</t>
  </si>
  <si>
    <t>Event Day Alerts New</t>
  </si>
  <si>
    <t>Service Visit Alerts New</t>
  </si>
  <si>
    <t>Additional Communication Alerts New</t>
  </si>
  <si>
    <t>Pay Plan &amp; Shutoff Nonpayment Alerts New</t>
  </si>
  <si>
    <t>Pilot Light Appointments</t>
  </si>
  <si>
    <t>Budget Billing (Login)</t>
  </si>
  <si>
    <t>Other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</si>
</sst>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SC3/AppData/Local/Microsoft/Windows/Temporary%20Internet%20Files/Content.Outlook/ZT355M7O/03_20%20Unit%20Cost%20per%20Payment%20numer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10.%20Value%20Add\2017%20Digital%20Strategy%20Transactions%20by%20Channel\TxN%20Summary%20201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SAPBEXqueries"/>
      <sheetName val="SAPBEXfilters"/>
      <sheetName val="Summary"/>
      <sheetName val="Unit Cost per Payment"/>
      <sheetName val="AO Actual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gust Key Observations"/>
      <sheetName val="Metrics Template"/>
      <sheetName val="Targets"/>
      <sheetName val="Variance Explanation Template"/>
      <sheetName val="Lists"/>
      <sheetName val="Sheet1"/>
      <sheetName val="CPAN Metrics"/>
      <sheetName val="Profile and Alert Titles"/>
      <sheetName val="Sheet2"/>
      <sheetName val="Sheet3"/>
      <sheetName val="Sheet4"/>
      <sheetName val="December Notes"/>
      <sheetName val="Sheet5"/>
    </sheetNames>
    <sheetDataSet>
      <sheetData sheetId="0"/>
      <sheetData sheetId="1"/>
      <sheetData sheetId="2">
        <row r="6">
          <cell r="C6" t="str">
            <v>MonthJan</v>
          </cell>
          <cell r="D6" t="str">
            <v>MonthFeb</v>
          </cell>
          <cell r="E6" t="str">
            <v>MonthMar</v>
          </cell>
          <cell r="F6" t="str">
            <v>MonthApr</v>
          </cell>
          <cell r="G6" t="str">
            <v>MonthMay</v>
          </cell>
          <cell r="H6" t="str">
            <v>MonthJun</v>
          </cell>
          <cell r="I6" t="str">
            <v>MonthJul</v>
          </cell>
          <cell r="J6" t="str">
            <v>MonthAug</v>
          </cell>
          <cell r="K6" t="str">
            <v>MonthSep</v>
          </cell>
          <cell r="L6" t="str">
            <v>MonthOct</v>
          </cell>
          <cell r="M6" t="str">
            <v>MonthNov</v>
          </cell>
          <cell r="N6" t="str">
            <v>MonthDec</v>
          </cell>
          <cell r="P6" t="str">
            <v>YTDJan</v>
          </cell>
          <cell r="Q6" t="str">
            <v>YTDFeb</v>
          </cell>
          <cell r="R6" t="str">
            <v>YTDMar</v>
          </cell>
          <cell r="S6" t="str">
            <v>YTDApr</v>
          </cell>
          <cell r="T6" t="str">
            <v>YTDMay</v>
          </cell>
          <cell r="U6" t="str">
            <v>YTDJun</v>
          </cell>
          <cell r="V6" t="str">
            <v>YTDJul</v>
          </cell>
          <cell r="W6" t="str">
            <v>YTDAug</v>
          </cell>
          <cell r="X6" t="str">
            <v>YTDSep</v>
          </cell>
          <cell r="Y6" t="str">
            <v>YTDOct</v>
          </cell>
          <cell r="Z6" t="str">
            <v>YTDNov</v>
          </cell>
          <cell r="AA6" t="str">
            <v>YTDDec</v>
          </cell>
          <cell r="AC6" t="str">
            <v>2017Target</v>
          </cell>
        </row>
        <row r="7">
          <cell r="C7" t="str">
            <v>Month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P7" t="str">
            <v>YTD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B8" t="str">
            <v>Metric</v>
          </cell>
          <cell r="C8" t="str">
            <v>Jan</v>
          </cell>
          <cell r="D8" t="str">
            <v>Feb</v>
          </cell>
          <cell r="E8" t="str">
            <v>Mar</v>
          </cell>
          <cell r="F8" t="str">
            <v>Apr</v>
          </cell>
          <cell r="G8" t="str">
            <v>May</v>
          </cell>
          <cell r="H8" t="str">
            <v>Jun</v>
          </cell>
          <cell r="I8" t="str">
            <v>Jul</v>
          </cell>
          <cell r="J8" t="str">
            <v>Aug</v>
          </cell>
          <cell r="K8" t="str">
            <v>Sep</v>
          </cell>
          <cell r="L8" t="str">
            <v>Oct</v>
          </cell>
          <cell r="M8" t="str">
            <v>Nov</v>
          </cell>
          <cell r="N8" t="str">
            <v>Dec</v>
          </cell>
          <cell r="O8">
            <v>0</v>
          </cell>
          <cell r="P8" t="str">
            <v>Jan</v>
          </cell>
          <cell r="Q8" t="str">
            <v>Feb</v>
          </cell>
          <cell r="R8" t="str">
            <v>Mar</v>
          </cell>
          <cell r="S8" t="str">
            <v>Apr</v>
          </cell>
          <cell r="T8" t="str">
            <v>May</v>
          </cell>
          <cell r="U8" t="str">
            <v>Jun</v>
          </cell>
          <cell r="V8" t="str">
            <v>Jul</v>
          </cell>
          <cell r="W8" t="str">
            <v>Aug</v>
          </cell>
          <cell r="X8" t="str">
            <v>Sep</v>
          </cell>
          <cell r="Y8" t="str">
            <v>Oct</v>
          </cell>
          <cell r="Z8" t="str">
            <v>Nov</v>
          </cell>
          <cell r="AA8" t="str">
            <v>Dec</v>
          </cell>
          <cell r="AB8">
            <v>0</v>
          </cell>
          <cell r="AC8" t="str">
            <v>2017 Target</v>
          </cell>
        </row>
        <row r="10">
          <cell r="B10" t="str">
            <v>Customer Care</v>
          </cell>
        </row>
        <row r="11">
          <cell r="B11" t="str">
            <v>Customer Satisfaction Score (CSS)</v>
          </cell>
          <cell r="C11">
            <v>75.099999999999994</v>
          </cell>
          <cell r="D11">
            <v>75.099999999999994</v>
          </cell>
          <cell r="E11">
            <v>75.3</v>
          </cell>
          <cell r="F11">
            <v>75.3</v>
          </cell>
          <cell r="G11">
            <v>75.3</v>
          </cell>
          <cell r="H11">
            <v>75.8</v>
          </cell>
          <cell r="I11">
            <v>75.8</v>
          </cell>
          <cell r="J11">
            <v>75.8</v>
          </cell>
          <cell r="K11">
            <v>75.599999999999994</v>
          </cell>
          <cell r="L11">
            <v>75.599999999999994</v>
          </cell>
          <cell r="M11">
            <v>75.599999999999994</v>
          </cell>
          <cell r="N11">
            <v>76</v>
          </cell>
          <cell r="P11">
            <v>75.5</v>
          </cell>
          <cell r="Q11">
            <v>75.5</v>
          </cell>
          <cell r="R11">
            <v>75.3</v>
          </cell>
          <cell r="S11">
            <v>75.3</v>
          </cell>
          <cell r="T11">
            <v>75.3</v>
          </cell>
          <cell r="U11">
            <v>75.599999999999994</v>
          </cell>
          <cell r="V11">
            <v>75.599999999999994</v>
          </cell>
          <cell r="W11">
            <v>75.599999999999994</v>
          </cell>
          <cell r="X11">
            <v>75.599999999999994</v>
          </cell>
          <cell r="Y11">
            <v>75.599999999999994</v>
          </cell>
          <cell r="Z11">
            <v>75.599999999999994</v>
          </cell>
          <cell r="AA11">
            <v>75.7</v>
          </cell>
        </row>
        <row r="12">
          <cell r="B12" t="str">
            <v>Lost Workday Case Rate</v>
          </cell>
          <cell r="C12">
            <v>9.9000000000000005E-2</v>
          </cell>
          <cell r="D12">
            <v>0.151</v>
          </cell>
          <cell r="E12">
            <v>0.159</v>
          </cell>
          <cell r="F12">
            <v>0.20399999999999999</v>
          </cell>
          <cell r="G12">
            <v>0.26</v>
          </cell>
          <cell r="H12">
            <v>0.28299999999999997</v>
          </cell>
          <cell r="I12">
            <v>0.34799999999999998</v>
          </cell>
          <cell r="J12">
            <v>0.35399999999999998</v>
          </cell>
          <cell r="K12">
            <v>0.36499999999999999</v>
          </cell>
          <cell r="L12">
            <v>0.36299999999999999</v>
          </cell>
          <cell r="M12">
            <v>0.35499999999999998</v>
          </cell>
          <cell r="N12">
            <v>0.374</v>
          </cell>
          <cell r="P12">
            <v>9.9000000000000005E-2</v>
          </cell>
          <cell r="Q12">
            <v>0.125</v>
          </cell>
          <cell r="R12">
            <v>0.13600000000000001</v>
          </cell>
          <cell r="S12">
            <v>0.153</v>
          </cell>
          <cell r="T12">
            <v>0.17499999999999999</v>
          </cell>
          <cell r="U12">
            <v>0.193</v>
          </cell>
          <cell r="V12">
            <v>0.215</v>
          </cell>
          <cell r="W12">
            <v>0.23200000000000001</v>
          </cell>
          <cell r="X12">
            <v>0.247</v>
          </cell>
          <cell r="Y12">
            <v>0.25900000000000001</v>
          </cell>
          <cell r="Z12">
            <v>0.26700000000000002</v>
          </cell>
          <cell r="AA12">
            <v>0.27600000000000002</v>
          </cell>
          <cell r="AC12">
            <v>0.24399999999999999</v>
          </cell>
        </row>
        <row r="13">
          <cell r="B13" t="str">
            <v>Lost Workday Case Count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C13">
            <v>0</v>
          </cell>
        </row>
        <row r="14">
          <cell r="B14" t="str">
            <v>SPMVI Rate</v>
          </cell>
          <cell r="C14">
            <v>0.40500000000000003</v>
          </cell>
          <cell r="D14">
            <v>0.40500000000000003</v>
          </cell>
          <cell r="E14">
            <v>0.40500000000000003</v>
          </cell>
          <cell r="F14">
            <v>0.40500000000000003</v>
          </cell>
          <cell r="G14">
            <v>0.40500000000000003</v>
          </cell>
          <cell r="H14">
            <v>0.40500000000000003</v>
          </cell>
          <cell r="I14">
            <v>0.40500000000000003</v>
          </cell>
          <cell r="J14">
            <v>0.40500000000000003</v>
          </cell>
          <cell r="K14">
            <v>0.40500000000000003</v>
          </cell>
          <cell r="L14">
            <v>0.40500000000000003</v>
          </cell>
          <cell r="M14">
            <v>0.40500000000000003</v>
          </cell>
          <cell r="N14">
            <v>0.40500000000000003</v>
          </cell>
          <cell r="P14">
            <v>0.40500000000000003</v>
          </cell>
          <cell r="Q14">
            <v>0.40500000000000003</v>
          </cell>
          <cell r="R14">
            <v>0.40500000000000003</v>
          </cell>
          <cell r="S14">
            <v>0.40500000000000003</v>
          </cell>
          <cell r="T14">
            <v>0.40500000000000003</v>
          </cell>
          <cell r="U14">
            <v>0.40500000000000003</v>
          </cell>
          <cell r="V14">
            <v>0.40500000000000003</v>
          </cell>
          <cell r="W14">
            <v>0.40500000000000003</v>
          </cell>
          <cell r="X14">
            <v>0.40500000000000003</v>
          </cell>
          <cell r="Y14">
            <v>0.40500000000000003</v>
          </cell>
          <cell r="Z14">
            <v>0.40500000000000003</v>
          </cell>
          <cell r="AA14">
            <v>0.40500000000000003</v>
          </cell>
        </row>
        <row r="15">
          <cell r="B15" t="str">
            <v>SPMVI Count</v>
          </cell>
          <cell r="AA15">
            <v>5</v>
          </cell>
        </row>
        <row r="16">
          <cell r="B16" t="str">
            <v>Timeliness of Reporting Work-Related Injuries/Incidents</v>
          </cell>
          <cell r="C16">
            <v>0.67100000000000004</v>
          </cell>
          <cell r="D16">
            <v>0.67100000000000004</v>
          </cell>
          <cell r="E16">
            <v>0.67100000000000004</v>
          </cell>
          <cell r="F16">
            <v>0.67100000000000004</v>
          </cell>
          <cell r="G16">
            <v>0.67100000000000004</v>
          </cell>
          <cell r="H16">
            <v>0.67100000000000004</v>
          </cell>
          <cell r="I16">
            <v>0.67100000000000004</v>
          </cell>
          <cell r="J16">
            <v>0.67100000000000004</v>
          </cell>
          <cell r="K16">
            <v>0.67100000000000004</v>
          </cell>
          <cell r="L16">
            <v>0.67100000000000004</v>
          </cell>
          <cell r="M16">
            <v>0.67100000000000004</v>
          </cell>
          <cell r="N16">
            <v>0.67100000000000004</v>
          </cell>
          <cell r="O16">
            <v>0</v>
          </cell>
          <cell r="P16">
            <v>0.67100000000000004</v>
          </cell>
          <cell r="Q16">
            <v>0.67100000000000004</v>
          </cell>
          <cell r="R16">
            <v>0.67100000000000004</v>
          </cell>
          <cell r="S16">
            <v>0.67100000000000004</v>
          </cell>
          <cell r="T16">
            <v>0.67100000000000004</v>
          </cell>
          <cell r="U16">
            <v>0.67100000000000004</v>
          </cell>
          <cell r="V16">
            <v>0.67100000000000004</v>
          </cell>
          <cell r="W16">
            <v>0.67100000000000004</v>
          </cell>
          <cell r="X16">
            <v>0.67100000000000004</v>
          </cell>
          <cell r="Y16">
            <v>0.67100000000000004</v>
          </cell>
          <cell r="Z16">
            <v>0.67100000000000004</v>
          </cell>
          <cell r="AA16">
            <v>0.67100000000000004</v>
          </cell>
          <cell r="AB16">
            <v>0</v>
          </cell>
          <cell r="AC16">
            <v>0.73799999999999999</v>
          </cell>
        </row>
        <row r="17">
          <cell r="B17" t="str">
            <v>CC Expense Spending ($M)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B18" t="str">
            <v>CC Capital Spending ($M)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B19" t="str">
            <v>Expense Efficiencies ($M)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B20" t="str">
            <v>1st Year Turnover</v>
          </cell>
        </row>
        <row r="21">
          <cell r="B21" t="str">
            <v>Time to Start</v>
          </cell>
        </row>
        <row r="23">
          <cell r="B23" t="str">
            <v>ENTER METRICS ABOVE THIS LINE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</sheetData>
      <sheetData sheetId="3"/>
      <sheetData sheetId="4">
        <row r="3">
          <cell r="A3" t="str">
            <v>Jan</v>
          </cell>
        </row>
        <row r="4">
          <cell r="A4" t="str">
            <v>Feb</v>
          </cell>
        </row>
        <row r="5">
          <cell r="A5" t="str">
            <v>Mar</v>
          </cell>
        </row>
        <row r="6">
          <cell r="A6" t="str">
            <v>Apr</v>
          </cell>
        </row>
        <row r="7">
          <cell r="A7" t="str">
            <v>May</v>
          </cell>
        </row>
        <row r="8">
          <cell r="A8" t="str">
            <v>Jun</v>
          </cell>
        </row>
        <row r="9">
          <cell r="A9" t="str">
            <v>Jul</v>
          </cell>
        </row>
        <row r="10">
          <cell r="A10" t="str">
            <v>Aug</v>
          </cell>
        </row>
        <row r="11">
          <cell r="A11" t="str">
            <v>Sep</v>
          </cell>
        </row>
        <row r="12">
          <cell r="A12" t="str">
            <v>Oct</v>
          </cell>
        </row>
        <row r="13">
          <cell r="A13" t="str">
            <v>Nov</v>
          </cell>
        </row>
        <row r="14">
          <cell r="A14" t="str">
            <v>Dec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549F0-7BEB-4ECC-818B-9B6A7E73BD22}" name="Table1" displayName="Table1" ref="A1:D79" totalsRowShown="0" headerRowDxfId="6" dataDxfId="4" headerRowBorderDxfId="5" tableBorderDxfId="3">
  <autoFilter ref="A1:D79" xr:uid="{1C3549F0-7BEB-4ECC-818B-9B6A7E73BD22}"/>
  <tableColumns count="4">
    <tableColumn id="1" xr3:uid="{3543F3D4-DB92-420E-9E14-C846347A008A}" name="Root Level" dataDxfId="2"/>
    <tableColumn id="2" xr3:uid="{DD8EA53C-14FE-4355-9CB4-62019220AB77}" name="Level 1" dataDxfId="1"/>
    <tableColumn id="3" xr3:uid="{BE090BEB-CAB1-4D9C-B502-5DFCF86290FE}" name="Level 2" dataDxfId="0"/>
    <tableColumn id="4" xr3:uid="{7195D15B-4D2F-417C-AD9D-1E53902E0F96}" name="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8746-A7C3-439B-AEFE-F778584C298E}">
  <dimension ref="A1:J71"/>
  <sheetViews>
    <sheetView workbookViewId="0">
      <selection activeCell="B12" sqref="B12"/>
    </sheetView>
  </sheetViews>
  <sheetFormatPr defaultRowHeight="15" x14ac:dyDescent="0.25"/>
  <cols>
    <col min="1" max="1" width="22" bestFit="1" customWidth="1"/>
    <col min="2" max="2" width="23.85546875" bestFit="1" customWidth="1"/>
    <col min="3" max="3" width="36" bestFit="1" customWidth="1"/>
    <col min="4" max="4" width="14.28515625" style="1" bestFit="1" customWidth="1"/>
    <col min="7" max="7" width="22" bestFit="1" customWidth="1"/>
    <col min="8" max="8" width="20.28515625" bestFit="1" customWidth="1"/>
    <col min="9" max="9" width="40.570312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64</v>
      </c>
      <c r="D1" s="1" t="s">
        <v>2</v>
      </c>
      <c r="G1" t="str" cm="1">
        <f t="array" ref="G1">_xlfn.XLOOKUP(A1,Table1[[#All],[Root Level]],Table1[[#All],[Root Level]],"")</f>
        <v>Root Level</v>
      </c>
      <c r="H1" t="str" cm="1">
        <f t="array" ref="H1">_xlfn.XLOOKUP(B1,Table1[[#All],[Level 1]],Table1[[#All],[Level 1]],"")</f>
        <v>Level 1</v>
      </c>
      <c r="I1" t="str" cm="1">
        <f t="array" ref="I1">_xlfn.XLOOKUP(C1,Table1[[#All],[Level 2]],Table1[[#All],[Level 2]],"")</f>
        <v>Level 2</v>
      </c>
      <c r="J1" t="str" cm="1">
        <f t="array" ref="J1">_xlfn.XLOOKUP(D1,Table1[[#All],[Value]],Table1[[#All],[Value]],"")</f>
        <v>Value</v>
      </c>
    </row>
    <row r="2" spans="1:10" x14ac:dyDescent="0.25">
      <c r="A2" s="2" t="s">
        <v>72</v>
      </c>
      <c r="B2" t="s">
        <v>61</v>
      </c>
      <c r="C2" s="9" t="s">
        <v>75</v>
      </c>
      <c r="D2" s="1">
        <v>4474000</v>
      </c>
      <c r="G2" t="str" cm="1">
        <f t="array" ref="G2">_xlfn.XLOOKUP(A2,Table1[[#All],[Root Level]],Table1[[#All],[Root Level]],"")</f>
        <v>Call Center IVR</v>
      </c>
      <c r="H2" t="str" cm="1">
        <f t="array" ref="H2">_xlfn.XLOOKUP(B2,Table1[[#All],[Level 1]],Table1[[#All],[Level 1]],"")</f>
        <v>Payments</v>
      </c>
      <c r="I2" t="str" cm="1">
        <f t="array" ref="I2">_xlfn.XLOOKUP(C2,Table1[[#All],[Level 2]],Table1[[#All],[Level 2]],"")</f>
        <v/>
      </c>
      <c r="J2" cm="1">
        <f t="array" ref="J2">_xlfn.XLOOKUP(D2,Table1[[#All],[Value]],Table1[[#All],[Value]],"")</f>
        <v>4474000</v>
      </c>
    </row>
    <row r="3" spans="1:10" x14ac:dyDescent="0.25">
      <c r="A3" s="2" t="s">
        <v>72</v>
      </c>
      <c r="B3" t="s">
        <v>3</v>
      </c>
      <c r="C3" s="9" t="s">
        <v>75</v>
      </c>
      <c r="D3" s="1">
        <v>1241000</v>
      </c>
      <c r="G3" t="str" cm="1">
        <f t="array" ref="G3">_xlfn.XLOOKUP(A3,Table1[[#All],[Root Level]],Table1[[#All],[Root Level]],"")</f>
        <v>Call Center IVR</v>
      </c>
      <c r="H3" t="str" cm="1">
        <f t="array" ref="H3">_xlfn.XLOOKUP(B3,Table1[[#All],[Level 1]],Table1[[#All],[Level 1]],"")</f>
        <v>Billing</v>
      </c>
      <c r="I3" t="str" cm="1">
        <f t="array" ref="I3">_xlfn.XLOOKUP(C3,Table1[[#All],[Level 2]],Table1[[#All],[Level 2]],"")</f>
        <v/>
      </c>
      <c r="J3" cm="1">
        <f t="array" ref="J3">_xlfn.XLOOKUP(D3,Table1[[#All],[Value]],Table1[[#All],[Value]],"")</f>
        <v>1241000</v>
      </c>
    </row>
    <row r="4" spans="1:10" x14ac:dyDescent="0.25">
      <c r="A4" s="2" t="s">
        <v>72</v>
      </c>
      <c r="B4" t="s">
        <v>4</v>
      </c>
      <c r="C4" s="9" t="s">
        <v>75</v>
      </c>
      <c r="D4" s="1">
        <v>209000</v>
      </c>
      <c r="G4" t="str" cm="1">
        <f t="array" ref="G4">_xlfn.XLOOKUP(A4,Table1[[#All],[Root Level]],Table1[[#All],[Root Level]],"")</f>
        <v>Call Center IVR</v>
      </c>
      <c r="H4" t="str" cm="1">
        <f t="array" ref="H4">_xlfn.XLOOKUP(B4,Table1[[#All],[Level 1]],Table1[[#All],[Level 1]],"")</f>
        <v>Pay Plans</v>
      </c>
      <c r="I4" t="str" cm="1">
        <f t="array" ref="I4">_xlfn.XLOOKUP(C4,Table1[[#All],[Level 2]],Table1[[#All],[Level 2]],"")</f>
        <v/>
      </c>
      <c r="J4" cm="1">
        <f t="array" ref="J4">_xlfn.XLOOKUP(D4,Table1[[#All],[Value]],Table1[[#All],[Value]],"")</f>
        <v>209000</v>
      </c>
    </row>
    <row r="5" spans="1:10" x14ac:dyDescent="0.25">
      <c r="A5" s="2" t="s">
        <v>72</v>
      </c>
      <c r="B5" t="s">
        <v>5</v>
      </c>
      <c r="C5" s="9" t="s">
        <v>75</v>
      </c>
      <c r="D5" s="1">
        <v>205000</v>
      </c>
      <c r="G5" t="str" cm="1">
        <f t="array" ref="G5">_xlfn.XLOOKUP(A5,Table1[[#All],[Root Level]],Table1[[#All],[Root Level]],"")</f>
        <v>Call Center IVR</v>
      </c>
      <c r="H5" t="str" cm="1">
        <f t="array" ref="H5">_xlfn.XLOOKUP(B5,Table1[[#All],[Level 1]],Table1[[#All],[Level 1]],"")</f>
        <v>Account Balance</v>
      </c>
      <c r="I5" t="str" cm="1">
        <f t="array" ref="I5">_xlfn.XLOOKUP(C5,Table1[[#All],[Level 2]],Table1[[#All],[Level 2]],"")</f>
        <v/>
      </c>
      <c r="J5" cm="1">
        <f t="array" ref="J5">_xlfn.XLOOKUP(D5,Table1[[#All],[Value]],Table1[[#All],[Value]],"")</f>
        <v>205000</v>
      </c>
    </row>
    <row r="6" spans="1:10" x14ac:dyDescent="0.25">
      <c r="A6" s="2" t="s">
        <v>72</v>
      </c>
      <c r="B6" t="s">
        <v>14</v>
      </c>
      <c r="C6" s="9" t="s">
        <v>75</v>
      </c>
      <c r="D6" s="1">
        <v>337000</v>
      </c>
      <c r="G6" t="str" cm="1">
        <f t="array" ref="G6">_xlfn.XLOOKUP(A6,Table1[[#All],[Root Level]],Table1[[#All],[Root Level]],"")</f>
        <v>Call Center IVR</v>
      </c>
      <c r="H6" t="str" cm="1">
        <f t="array" ref="H6">_xlfn.XLOOKUP(B6,Table1[[#All],[Level 1]],Table1[[#All],[Level 1]],"")</f>
        <v>Start/Stop/ Transfer</v>
      </c>
      <c r="I6" t="str" cm="1">
        <f t="array" ref="I6">_xlfn.XLOOKUP(C6,Table1[[#All],[Level 2]],Table1[[#All],[Level 2]],"")</f>
        <v/>
      </c>
      <c r="J6" t="str" cm="1">
        <f t="array" ref="J6">_xlfn.XLOOKUP(D6,Table1[[#All],[Value]],Table1[[#All],[Value]],"")</f>
        <v/>
      </c>
    </row>
    <row r="7" spans="1:10" x14ac:dyDescent="0.25">
      <c r="A7" s="2" t="s">
        <v>72</v>
      </c>
      <c r="B7" t="s">
        <v>6</v>
      </c>
      <c r="C7" s="9" t="s">
        <v>75</v>
      </c>
      <c r="D7" s="1">
        <v>843000</v>
      </c>
      <c r="G7" t="str" cm="1">
        <f t="array" ref="G7">_xlfn.XLOOKUP(A7,Table1[[#All],[Root Level]],Table1[[#All],[Root Level]],"")</f>
        <v>Call Center IVR</v>
      </c>
      <c r="H7" t="str" cm="1">
        <f t="array" ref="H7">_xlfn.XLOOKUP(B7,Table1[[#All],[Level 1]],Table1[[#All],[Level 1]],"")</f>
        <v>Outage</v>
      </c>
      <c r="I7" t="str" cm="1">
        <f t="array" ref="I7">_xlfn.XLOOKUP(C7,Table1[[#All],[Level 2]],Table1[[#All],[Level 2]],"")</f>
        <v/>
      </c>
      <c r="J7" cm="1">
        <f t="array" ref="J7">_xlfn.XLOOKUP(D7,Table1[[#All],[Value]],Table1[[#All],[Value]],"")</f>
        <v>843000</v>
      </c>
    </row>
    <row r="8" spans="1:10" x14ac:dyDescent="0.25">
      <c r="A8" s="2" t="s">
        <v>72</v>
      </c>
      <c r="B8" t="s">
        <v>7</v>
      </c>
      <c r="C8" s="9" t="s">
        <v>75</v>
      </c>
      <c r="D8" s="1">
        <v>678000</v>
      </c>
      <c r="G8" t="str" cm="1">
        <f t="array" ref="G8">_xlfn.XLOOKUP(A8,Table1[[#All],[Root Level]],Table1[[#All],[Root Level]],"")</f>
        <v>Call Center IVR</v>
      </c>
      <c r="H8" t="str" cm="1">
        <f t="array" ref="H8">_xlfn.XLOOKUP(B8,Table1[[#All],[Level 1]],Table1[[#All],[Level 1]],"")</f>
        <v>Other Transactions</v>
      </c>
      <c r="I8" t="str" cm="1">
        <f t="array" ref="I8">_xlfn.XLOOKUP(C8,Table1[[#All],[Level 2]],Table1[[#All],[Level 2]],"")</f>
        <v/>
      </c>
      <c r="J8" cm="1">
        <f t="array" ref="J8">_xlfn.XLOOKUP(D8,Table1[[#All],[Value]],Table1[[#All],[Value]],"")</f>
        <v>678000</v>
      </c>
    </row>
    <row r="9" spans="1:10" x14ac:dyDescent="0.25">
      <c r="A9" s="3" t="s">
        <v>74</v>
      </c>
      <c r="B9" t="s">
        <v>8</v>
      </c>
      <c r="C9" s="9" t="s">
        <v>75</v>
      </c>
      <c r="D9" s="1">
        <v>2630000</v>
      </c>
      <c r="G9" t="str" cm="1">
        <f t="array" ref="G9">_xlfn.XLOOKUP(A9,Table1[[#All],[Root Level]],Table1[[#All],[Root Level]],"")</f>
        <v>Call Center Other</v>
      </c>
      <c r="H9" t="str" cm="1">
        <f t="array" ref="H9">_xlfn.XLOOKUP(B9,Table1[[#All],[Level 1]],Table1[[#All],[Level 1]],"")</f>
        <v>ICM Technology Handled</v>
      </c>
      <c r="I9" t="str" cm="1">
        <f t="array" ref="I9">_xlfn.XLOOKUP(C9,Table1[[#All],[Level 2]],Table1[[#All],[Level 2]],"")</f>
        <v/>
      </c>
      <c r="J9" cm="1">
        <f t="array" ref="J9">_xlfn.XLOOKUP(D9,Table1[[#All],[Value]],Table1[[#All],[Value]],"")</f>
        <v>2630000</v>
      </c>
    </row>
    <row r="10" spans="1:10" x14ac:dyDescent="0.25">
      <c r="A10" s="3" t="s">
        <v>74</v>
      </c>
      <c r="B10" t="s">
        <v>9</v>
      </c>
      <c r="C10" s="9" t="s">
        <v>75</v>
      </c>
      <c r="D10" s="1">
        <v>29000</v>
      </c>
      <c r="G10" t="str" cm="1">
        <f t="array" ref="G10">_xlfn.XLOOKUP(A10,Table1[[#All],[Root Level]],Table1[[#All],[Root Level]],"")</f>
        <v>Call Center Other</v>
      </c>
      <c r="H10" t="str" cm="1">
        <f t="array" ref="H10">_xlfn.XLOOKUP(B10,Table1[[#All],[Level 1]],Table1[[#All],[Level 1]],"")</f>
        <v>Non-IVR Technology</v>
      </c>
      <c r="I10" t="str" cm="1">
        <f t="array" ref="I10">_xlfn.XLOOKUP(C10,Table1[[#All],[Level 2]],Table1[[#All],[Level 2]],"")</f>
        <v/>
      </c>
      <c r="J10" cm="1">
        <f t="array" ref="J10">_xlfn.XLOOKUP(D10,Table1[[#All],[Value]],Table1[[#All],[Value]],"")</f>
        <v>29000</v>
      </c>
    </row>
    <row r="11" spans="1:10" x14ac:dyDescent="0.25">
      <c r="A11" s="3" t="s">
        <v>74</v>
      </c>
      <c r="B11" t="s">
        <v>10</v>
      </c>
      <c r="C11" s="9" t="s">
        <v>75</v>
      </c>
      <c r="D11" s="1">
        <v>3918000</v>
      </c>
      <c r="G11" t="str" cm="1">
        <f t="array" ref="G11">_xlfn.XLOOKUP(A11,Table1[[#All],[Root Level]],Table1[[#All],[Root Level]],"")</f>
        <v>Call Center Other</v>
      </c>
      <c r="H11" t="str" cm="1">
        <f t="array" ref="H11">_xlfn.XLOOKUP(B11,Table1[[#All],[Level 1]],Table1[[#All],[Level 1]],"")</f>
        <v>Transferred calls</v>
      </c>
      <c r="I11" t="str" cm="1">
        <f t="array" ref="I11">_xlfn.XLOOKUP(C11,Table1[[#All],[Level 2]],Table1[[#All],[Level 2]],"")</f>
        <v/>
      </c>
      <c r="J11" cm="1">
        <f t="array" ref="J11">_xlfn.XLOOKUP(D11,Table1[[#All],[Value]],Table1[[#All],[Value]],"")</f>
        <v>3918000</v>
      </c>
    </row>
    <row r="12" spans="1:10" x14ac:dyDescent="0.25">
      <c r="A12" s="3" t="s">
        <v>74</v>
      </c>
      <c r="B12" t="s">
        <v>11</v>
      </c>
      <c r="C12" s="9" t="s">
        <v>75</v>
      </c>
      <c r="D12" s="1">
        <v>267000</v>
      </c>
      <c r="G12" t="str" cm="1">
        <f t="array" ref="G12">_xlfn.XLOOKUP(A12,Table1[[#All],[Root Level]],Table1[[#All],[Root Level]],"")</f>
        <v>Call Center Other</v>
      </c>
      <c r="H12" t="str" cm="1">
        <f t="array" ref="H12">_xlfn.XLOOKUP(B12,Table1[[#All],[Level 1]],Table1[[#All],[Level 1]],"")</f>
        <v>Abandoned Calls</v>
      </c>
      <c r="I12" t="str" cm="1">
        <f t="array" ref="I12">_xlfn.XLOOKUP(C12,Table1[[#All],[Level 2]],Table1[[#All],[Level 2]],"")</f>
        <v/>
      </c>
      <c r="J12" cm="1">
        <f t="array" ref="J12">_xlfn.XLOOKUP(D12,Table1[[#All],[Value]],Table1[[#All],[Value]],"")</f>
        <v>267000</v>
      </c>
    </row>
    <row r="13" spans="1:10" x14ac:dyDescent="0.25">
      <c r="A13" s="4" t="s">
        <v>73</v>
      </c>
      <c r="B13" t="s">
        <v>12</v>
      </c>
      <c r="C13" s="9" t="s">
        <v>75</v>
      </c>
      <c r="D13" s="1">
        <v>1341000</v>
      </c>
      <c r="G13" t="str" cm="1">
        <f t="array" ref="G13">_xlfn.XLOOKUP(A13,Table1[[#All],[Root Level]],Table1[[#All],[Root Level]],"")</f>
        <v>Call Center - Live Agent</v>
      </c>
      <c r="H13" t="str" cm="1">
        <f t="array" ref="H13">_xlfn.XLOOKUP(B13,Table1[[#All],[Level 1]],Table1[[#All],[Level 1]],"")</f>
        <v>General</v>
      </c>
      <c r="I13" t="str" cm="1">
        <f t="array" ref="I13">_xlfn.XLOOKUP(C13,Table1[[#All],[Level 2]],Table1[[#All],[Level 2]],"")</f>
        <v/>
      </c>
      <c r="J13" cm="1">
        <f t="array" ref="J13">_xlfn.XLOOKUP(D13,Table1[[#All],[Value]],Table1[[#All],[Value]],"")</f>
        <v>1341000</v>
      </c>
    </row>
    <row r="14" spans="1:10" x14ac:dyDescent="0.25">
      <c r="A14" s="4" t="s">
        <v>73</v>
      </c>
      <c r="B14" t="s">
        <v>13</v>
      </c>
      <c r="C14" s="9" t="s">
        <v>75</v>
      </c>
      <c r="D14" s="1">
        <v>691000</v>
      </c>
      <c r="G14" t="str" cm="1">
        <f t="array" ref="G14">_xlfn.XLOOKUP(A14,Table1[[#All],[Root Level]],Table1[[#All],[Root Level]],"")</f>
        <v>Call Center - Live Agent</v>
      </c>
      <c r="H14" t="str" cm="1">
        <f t="array" ref="H14">_xlfn.XLOOKUP(B14,Table1[[#All],[Level 1]],Table1[[#All],[Level 1]],"")</f>
        <v>Billing Balance</v>
      </c>
      <c r="I14" t="str" cm="1">
        <f t="array" ref="I14">_xlfn.XLOOKUP(C14,Table1[[#All],[Level 2]],Table1[[#All],[Level 2]],"")</f>
        <v/>
      </c>
      <c r="J14" cm="1">
        <f t="array" ref="J14">_xlfn.XLOOKUP(D14,Table1[[#All],[Value]],Table1[[#All],[Value]],"")</f>
        <v>691000</v>
      </c>
    </row>
    <row r="15" spans="1:10" x14ac:dyDescent="0.25">
      <c r="A15" s="4" t="s">
        <v>73</v>
      </c>
      <c r="B15" t="s">
        <v>14</v>
      </c>
      <c r="C15" s="9" t="s">
        <v>75</v>
      </c>
      <c r="D15" s="1">
        <v>678000</v>
      </c>
      <c r="G15" t="str" cm="1">
        <f t="array" ref="G15">_xlfn.XLOOKUP(A15,Table1[[#All],[Root Level]],Table1[[#All],[Root Level]],"")</f>
        <v>Call Center - Live Agent</v>
      </c>
      <c r="H15" t="str" cm="1">
        <f t="array" ref="H15">_xlfn.XLOOKUP(B15,Table1[[#All],[Level 1]],Table1[[#All],[Level 1]],"")</f>
        <v>Start/Stop/ Transfer</v>
      </c>
      <c r="I15" t="str" cm="1">
        <f t="array" ref="I15">_xlfn.XLOOKUP(C15,Table1[[#All],[Level 2]],Table1[[#All],[Level 2]],"")</f>
        <v/>
      </c>
      <c r="J15" cm="1">
        <f t="array" ref="J15">_xlfn.XLOOKUP(D15,Table1[[#All],[Value]],Table1[[#All],[Value]],"")</f>
        <v>678000</v>
      </c>
    </row>
    <row r="16" spans="1:10" x14ac:dyDescent="0.25">
      <c r="A16" s="4" t="s">
        <v>73</v>
      </c>
      <c r="B16" t="s">
        <v>15</v>
      </c>
      <c r="C16" s="9" t="s">
        <v>75</v>
      </c>
      <c r="D16" s="1">
        <v>466000</v>
      </c>
      <c r="G16" t="str" cm="1">
        <f t="array" ref="G16">_xlfn.XLOOKUP(A16,Table1[[#All],[Root Level]],Table1[[#All],[Root Level]],"")</f>
        <v>Call Center - Live Agent</v>
      </c>
      <c r="H16" t="str" cm="1">
        <f t="array" ref="H16">_xlfn.XLOOKUP(B16,Table1[[#All],[Level 1]],Table1[[#All],[Level 1]],"")</f>
        <v/>
      </c>
      <c r="I16" t="str" cm="1">
        <f t="array" ref="I16">_xlfn.XLOOKUP(C16,Table1[[#All],[Level 2]],Table1[[#All],[Level 2]],"")</f>
        <v/>
      </c>
      <c r="J16" cm="1">
        <f t="array" ref="J16">_xlfn.XLOOKUP(D16,Table1[[#All],[Value]],Table1[[#All],[Value]],"")</f>
        <v>466000</v>
      </c>
    </row>
    <row r="17" spans="1:10" x14ac:dyDescent="0.25">
      <c r="A17" s="4" t="s">
        <v>73</v>
      </c>
      <c r="B17" t="s">
        <v>16</v>
      </c>
      <c r="C17" s="9" t="s">
        <v>75</v>
      </c>
      <c r="D17" s="1">
        <v>449000</v>
      </c>
      <c r="G17" t="str" cm="1">
        <f t="array" ref="G17">_xlfn.XLOOKUP(A17,Table1[[#All],[Root Level]],Table1[[#All],[Root Level]],"")</f>
        <v>Call Center - Live Agent</v>
      </c>
      <c r="H17" t="str" cm="1">
        <f t="array" ref="H17">_xlfn.XLOOKUP(B17,Table1[[#All],[Level 1]],Table1[[#All],[Level 1]],"")</f>
        <v>Emergency</v>
      </c>
      <c r="I17" t="str" cm="1">
        <f t="array" ref="I17">_xlfn.XLOOKUP(C17,Table1[[#All],[Level 2]],Table1[[#All],[Level 2]],"")</f>
        <v/>
      </c>
      <c r="J17" cm="1">
        <f t="array" ref="J17">_xlfn.XLOOKUP(D17,Table1[[#All],[Value]],Table1[[#All],[Value]],"")</f>
        <v>449000</v>
      </c>
    </row>
    <row r="18" spans="1:10" x14ac:dyDescent="0.25">
      <c r="A18" s="4" t="s">
        <v>73</v>
      </c>
      <c r="B18" t="s">
        <v>6</v>
      </c>
      <c r="C18" s="9" t="s">
        <v>75</v>
      </c>
      <c r="D18" s="1">
        <v>246000</v>
      </c>
      <c r="G18" t="str" cm="1">
        <f t="array" ref="G18">_xlfn.XLOOKUP(A18,Table1[[#All],[Root Level]],Table1[[#All],[Root Level]],"")</f>
        <v>Call Center - Live Agent</v>
      </c>
      <c r="H18" t="str" cm="1">
        <f t="array" ref="H18">_xlfn.XLOOKUP(B18,Table1[[#All],[Level 1]],Table1[[#All],[Level 1]],"")</f>
        <v>Outage</v>
      </c>
      <c r="I18" t="str" cm="1">
        <f t="array" ref="I18">_xlfn.XLOOKUP(C18,Table1[[#All],[Level 2]],Table1[[#All],[Level 2]],"")</f>
        <v/>
      </c>
      <c r="J18" cm="1">
        <f t="array" ref="J18">_xlfn.XLOOKUP(D18,Table1[[#All],[Value]],Table1[[#All],[Value]],"")</f>
        <v>246000</v>
      </c>
    </row>
    <row r="19" spans="1:10" x14ac:dyDescent="0.25">
      <c r="A19" s="4" t="s">
        <v>73</v>
      </c>
      <c r="B19" t="s">
        <v>17</v>
      </c>
      <c r="C19" s="9" t="s">
        <v>75</v>
      </c>
      <c r="D19" s="1">
        <v>256000</v>
      </c>
      <c r="G19" t="str" cm="1">
        <f t="array" ref="G19">_xlfn.XLOOKUP(A19,Table1[[#All],[Root Level]],Table1[[#All],[Root Level]],"")</f>
        <v>Call Center - Live Agent</v>
      </c>
      <c r="H19" t="str" cm="1">
        <f t="array" ref="H19">_xlfn.XLOOKUP(B19,Table1[[#All],[Level 1]],Table1[[#All],[Level 1]],"")</f>
        <v>Spanish (General)</v>
      </c>
      <c r="I19" t="str" cm="1">
        <f t="array" ref="I19">_xlfn.XLOOKUP(C19,Table1[[#All],[Level 2]],Table1[[#All],[Level 2]],"")</f>
        <v/>
      </c>
      <c r="J19" cm="1">
        <f t="array" ref="J19">_xlfn.XLOOKUP(D19,Table1[[#All],[Value]],Table1[[#All],[Value]],"")</f>
        <v>256000</v>
      </c>
    </row>
    <row r="20" spans="1:10" x14ac:dyDescent="0.25">
      <c r="A20" s="4" t="s">
        <v>73</v>
      </c>
      <c r="B20" t="s">
        <v>61</v>
      </c>
      <c r="C20" s="9" t="s">
        <v>75</v>
      </c>
      <c r="D20" s="1">
        <v>137000</v>
      </c>
      <c r="G20" t="str" cm="1">
        <f t="array" ref="G20">_xlfn.XLOOKUP(A20,Table1[[#All],[Root Level]],Table1[[#All],[Root Level]],"")</f>
        <v>Call Center - Live Agent</v>
      </c>
      <c r="H20" t="str" cm="1">
        <f t="array" ref="H20">_xlfn.XLOOKUP(B20,Table1[[#All],[Level 1]],Table1[[#All],[Level 1]],"")</f>
        <v>Payments</v>
      </c>
      <c r="I20" t="str" cm="1">
        <f t="array" ref="I20">_xlfn.XLOOKUP(C20,Table1[[#All],[Level 2]],Table1[[#All],[Level 2]],"")</f>
        <v/>
      </c>
      <c r="J20" cm="1">
        <f t="array" ref="J20">_xlfn.XLOOKUP(D20,Table1[[#All],[Value]],Table1[[#All],[Value]],"")</f>
        <v>137000</v>
      </c>
    </row>
    <row r="21" spans="1:10" x14ac:dyDescent="0.25">
      <c r="A21" s="4" t="s">
        <v>73</v>
      </c>
      <c r="B21" t="s">
        <v>18</v>
      </c>
      <c r="C21" s="9" t="s">
        <v>75</v>
      </c>
      <c r="D21" s="1">
        <v>479000</v>
      </c>
      <c r="G21" t="str" cm="1">
        <f t="array" ref="G21">_xlfn.XLOOKUP(A21,Table1[[#All],[Root Level]],Table1[[#All],[Root Level]],"")</f>
        <v>Call Center - Live Agent</v>
      </c>
      <c r="H21" t="str" cm="1">
        <f t="array" ref="H21">_xlfn.XLOOKUP(B21,Table1[[#All],[Level 1]],Table1[[#All],[Level 1]],"")</f>
        <v>Solar</v>
      </c>
      <c r="I21" t="str" cm="1">
        <f t="array" ref="I21">_xlfn.XLOOKUP(C21,Table1[[#All],[Level 2]],Table1[[#All],[Level 2]],"")</f>
        <v/>
      </c>
      <c r="J21" cm="1">
        <f t="array" ref="J21">_xlfn.XLOOKUP(D21,Table1[[#All],[Value]],Table1[[#All],[Value]],"")</f>
        <v>479000</v>
      </c>
    </row>
    <row r="22" spans="1:10" x14ac:dyDescent="0.25">
      <c r="A22" s="4" t="s">
        <v>73</v>
      </c>
      <c r="B22" t="s">
        <v>19</v>
      </c>
      <c r="C22" s="9" t="s">
        <v>75</v>
      </c>
      <c r="D22" s="1">
        <v>220000</v>
      </c>
      <c r="G22" t="str" cm="1">
        <f t="array" ref="G22">_xlfn.XLOOKUP(A22,Table1[[#All],[Root Level]],Table1[[#All],[Root Level]],"")</f>
        <v>Call Center - Live Agent</v>
      </c>
      <c r="H22" t="str" cm="1">
        <f t="array" ref="H22">_xlfn.XLOOKUP(B22,Table1[[#All],[Level 1]],Table1[[#All],[Level 1]],"")</f>
        <v>Specialty Lines</v>
      </c>
      <c r="I22" t="str" cm="1">
        <f t="array" ref="I22">_xlfn.XLOOKUP(C22,Table1[[#All],[Level 2]],Table1[[#All],[Level 2]],"")</f>
        <v/>
      </c>
      <c r="J22" cm="1">
        <f t="array" ref="J22">_xlfn.XLOOKUP(D22,Table1[[#All],[Value]],Table1[[#All],[Value]],"")</f>
        <v>220000</v>
      </c>
    </row>
    <row r="23" spans="1:10" x14ac:dyDescent="0.25">
      <c r="A23" s="4" t="s">
        <v>73</v>
      </c>
      <c r="B23" t="s">
        <v>4</v>
      </c>
      <c r="C23" s="9" t="s">
        <v>75</v>
      </c>
      <c r="D23" s="1">
        <v>123000</v>
      </c>
      <c r="G23" t="str" cm="1">
        <f t="array" ref="G23">_xlfn.XLOOKUP(A23,Table1[[#All],[Root Level]],Table1[[#All],[Root Level]],"")</f>
        <v>Call Center - Live Agent</v>
      </c>
      <c r="H23" t="str" cm="1">
        <f t="array" ref="H23">_xlfn.XLOOKUP(B23,Table1[[#All],[Level 1]],Table1[[#All],[Level 1]],"")</f>
        <v>Pay Plans</v>
      </c>
      <c r="I23" t="str" cm="1">
        <f t="array" ref="I23">_xlfn.XLOOKUP(C23,Table1[[#All],[Level 2]],Table1[[#All],[Level 2]],"")</f>
        <v/>
      </c>
      <c r="J23" cm="1">
        <f t="array" ref="J23">_xlfn.XLOOKUP(D23,Table1[[#All],[Value]],Table1[[#All],[Value]],"")</f>
        <v>123000</v>
      </c>
    </row>
    <row r="24" spans="1:10" x14ac:dyDescent="0.25">
      <c r="A24" s="4" t="s">
        <v>73</v>
      </c>
      <c r="B24" t="s">
        <v>7</v>
      </c>
      <c r="C24" s="9" t="s">
        <v>75</v>
      </c>
      <c r="D24" s="1">
        <v>136000</v>
      </c>
      <c r="G24" t="str" cm="1">
        <f t="array" ref="G24">_xlfn.XLOOKUP(A24,Table1[[#All],[Root Level]],Table1[[#All],[Root Level]],"")</f>
        <v>Call Center - Live Agent</v>
      </c>
      <c r="H24" t="str" cm="1">
        <f t="array" ref="H24">_xlfn.XLOOKUP(B24,Table1[[#All],[Level 1]],Table1[[#All],[Level 1]],"")</f>
        <v>Other Transactions</v>
      </c>
      <c r="I24" t="str" cm="1">
        <f t="array" ref="I24">_xlfn.XLOOKUP(C24,Table1[[#All],[Level 2]],Table1[[#All],[Level 2]],"")</f>
        <v/>
      </c>
      <c r="J24" cm="1">
        <f t="array" ref="J24">_xlfn.XLOOKUP(D24,Table1[[#All],[Value]],Table1[[#All],[Value]],"")</f>
        <v>136000</v>
      </c>
    </row>
    <row r="25" spans="1:10" x14ac:dyDescent="0.25">
      <c r="A25" s="8" t="s">
        <v>20</v>
      </c>
      <c r="B25" t="s">
        <v>61</v>
      </c>
      <c r="C25" t="s">
        <v>21</v>
      </c>
      <c r="D25" s="1">
        <v>3633827</v>
      </c>
      <c r="G25" t="str" cm="1">
        <f t="array" ref="G25">_xlfn.XLOOKUP(A25,Table1[[#All],[Root Level]],Table1[[#All],[Root Level]],"")</f>
        <v>Web</v>
      </c>
      <c r="H25" t="str" cm="1">
        <f t="array" ref="H25">_xlfn.XLOOKUP(B25,Table1[[#All],[Level 1]],Table1[[#All],[Level 1]],"")</f>
        <v>Payments</v>
      </c>
      <c r="I25" t="str" cm="1">
        <f t="array" ref="I25">_xlfn.XLOOKUP(C25,Table1[[#All],[Level 2]],Table1[[#All],[Level 2]],"")</f>
        <v>One Time Access</v>
      </c>
      <c r="J25" cm="1">
        <f t="array" ref="J25">_xlfn.XLOOKUP(D25,Table1[[#All],[Value]],Table1[[#All],[Value]],"")</f>
        <v>3633827</v>
      </c>
    </row>
    <row r="26" spans="1:10" x14ac:dyDescent="0.25">
      <c r="A26" s="8" t="s">
        <v>20</v>
      </c>
      <c r="B26" t="s">
        <v>61</v>
      </c>
      <c r="C26" t="s">
        <v>22</v>
      </c>
      <c r="D26" s="1">
        <v>24316220</v>
      </c>
      <c r="G26" t="str" cm="1">
        <f t="array" ref="G26">_xlfn.XLOOKUP(A26,Table1[[#All],[Root Level]],Table1[[#All],[Root Level]],"")</f>
        <v>Web</v>
      </c>
      <c r="H26" t="str" cm="1">
        <f t="array" ref="H26">_xlfn.XLOOKUP(B26,Table1[[#All],[Level 1]],Table1[[#All],[Level 1]],"")</f>
        <v>Payments</v>
      </c>
      <c r="I26" t="str" cm="1">
        <f t="array" ref="I26">_xlfn.XLOOKUP(C26,Table1[[#All],[Level 2]],Table1[[#All],[Level 2]],"")</f>
        <v>Your Account</v>
      </c>
      <c r="J26" cm="1">
        <f t="array" ref="J26">_xlfn.XLOOKUP(D26,Table1[[#All],[Value]],Table1[[#All],[Value]],"")</f>
        <v>24316220</v>
      </c>
    </row>
    <row r="27" spans="1:10" x14ac:dyDescent="0.25">
      <c r="A27" s="8" t="s">
        <v>20</v>
      </c>
      <c r="B27" t="s">
        <v>3</v>
      </c>
      <c r="C27" t="s">
        <v>23</v>
      </c>
      <c r="D27" s="1">
        <v>8992263</v>
      </c>
      <c r="G27" t="str" cm="1">
        <f t="array" ref="G27">_xlfn.XLOOKUP(A27,Table1[[#All],[Root Level]],Table1[[#All],[Root Level]],"")</f>
        <v>Web</v>
      </c>
      <c r="H27" t="str" cm="1">
        <f t="array" ref="H27">_xlfn.XLOOKUP(B27,Table1[[#All],[Level 1]],Table1[[#All],[Level 1]],"")</f>
        <v>Billing</v>
      </c>
      <c r="I27" t="str" cm="1">
        <f t="array" ref="I27">_xlfn.XLOOKUP(C27,Table1[[#All],[Level 2]],Table1[[#All],[Level 2]],"")</f>
        <v>Viewbillcurrentpdf</v>
      </c>
      <c r="J27" cm="1">
        <f t="array" ref="J27">_xlfn.XLOOKUP(D27,Table1[[#All],[Value]],Table1[[#All],[Value]],"")</f>
        <v>8992263</v>
      </c>
    </row>
    <row r="28" spans="1:10" x14ac:dyDescent="0.25">
      <c r="A28" s="8" t="s">
        <v>20</v>
      </c>
      <c r="B28" t="s">
        <v>3</v>
      </c>
      <c r="C28" t="s">
        <v>24</v>
      </c>
      <c r="D28" s="1">
        <v>9361207</v>
      </c>
      <c r="G28" t="str" cm="1">
        <f t="array" ref="G28">_xlfn.XLOOKUP(A28,Table1[[#All],[Root Level]],Table1[[#All],[Root Level]],"")</f>
        <v>Web</v>
      </c>
      <c r="H28" t="str" cm="1">
        <f t="array" ref="H28">_xlfn.XLOOKUP(B28,Table1[[#All],[Level 1]],Table1[[#All],[Level 1]],"")</f>
        <v>Billing</v>
      </c>
      <c r="I28" t="str" cm="1">
        <f t="array" ref="I28">_xlfn.XLOOKUP(C28,Table1[[#All],[Level 2]],Table1[[#All],[Level 2]],"")</f>
        <v>Viewbillcurrentpdf Historical</v>
      </c>
      <c r="J28" cm="1">
        <f t="array" ref="J28">_xlfn.XLOOKUP(D28,Table1[[#All],[Value]],Table1[[#All],[Value]],"")</f>
        <v>9361207</v>
      </c>
    </row>
    <row r="29" spans="1:10" x14ac:dyDescent="0.25">
      <c r="A29" s="8" t="s">
        <v>20</v>
      </c>
      <c r="B29" t="s">
        <v>25</v>
      </c>
      <c r="C29" t="s">
        <v>26</v>
      </c>
      <c r="D29" s="1">
        <v>633871</v>
      </c>
      <c r="G29" t="str" cm="1">
        <f t="array" ref="G29">_xlfn.XLOOKUP(A29,Table1[[#All],[Root Level]],Table1[[#All],[Root Level]],"")</f>
        <v>Web</v>
      </c>
      <c r="H29" t="str" cm="1">
        <f t="array" ref="H29">_xlfn.XLOOKUP(B29,Table1[[#All],[Level 1]],Table1[[#All],[Level 1]],"")</f>
        <v>Usage and Rates</v>
      </c>
      <c r="I29" t="str" cm="1">
        <f t="array" ref="I29">_xlfn.XLOOKUP(C29,Table1[[#All],[Level 2]],Table1[[#All],[Level 2]],"")</f>
        <v>View Usage</v>
      </c>
      <c r="J29" t="str" cm="1">
        <f t="array" ref="J29">_xlfn.XLOOKUP(D29,Table1[[#All],[Value]],Table1[[#All],[Value]],"")</f>
        <v/>
      </c>
    </row>
    <row r="30" spans="1:10" x14ac:dyDescent="0.25">
      <c r="A30" s="8" t="s">
        <v>20</v>
      </c>
      <c r="B30" t="s">
        <v>25</v>
      </c>
      <c r="C30" t="s">
        <v>27</v>
      </c>
      <c r="D30" s="1">
        <v>1425106</v>
      </c>
      <c r="G30" t="str" cm="1">
        <f t="array" ref="G30">_xlfn.XLOOKUP(A30,Table1[[#All],[Root Level]],Table1[[#All],[Root Level]],"")</f>
        <v>Web</v>
      </c>
      <c r="H30" t="str" cm="1">
        <f t="array" ref="H30">_xlfn.XLOOKUP(B30,Table1[[#All],[Level 1]],Table1[[#All],[Level 1]],"")</f>
        <v>Usage and Rates</v>
      </c>
      <c r="I30" t="str" cm="1">
        <f t="array" ref="I30">_xlfn.XLOOKUP(C30,Table1[[#All],[Level 2]],Table1[[#All],[Level 2]],"")</f>
        <v>Compare My Bills</v>
      </c>
      <c r="J30" t="str" cm="1">
        <f t="array" ref="J30">_xlfn.XLOOKUP(D30,Table1[[#All],[Value]],Table1[[#All],[Value]],"")</f>
        <v/>
      </c>
    </row>
    <row r="31" spans="1:10" x14ac:dyDescent="0.25">
      <c r="A31" s="8" t="s">
        <v>20</v>
      </c>
      <c r="B31" t="s">
        <v>25</v>
      </c>
      <c r="C31" t="s">
        <v>28</v>
      </c>
      <c r="D31" s="1">
        <v>310259</v>
      </c>
      <c r="G31" t="str" cm="1">
        <f t="array" ref="G31">_xlfn.XLOOKUP(A31,Table1[[#All],[Root Level]],Table1[[#All],[Root Level]],"")</f>
        <v>Web</v>
      </c>
      <c r="H31" t="str" cm="1">
        <f t="array" ref="H31">_xlfn.XLOOKUP(B31,Table1[[#All],[Level 1]],Table1[[#All],[Level 1]],"")</f>
        <v>Usage and Rates</v>
      </c>
      <c r="I31" t="str" cm="1">
        <f t="array" ref="I31">_xlfn.XLOOKUP(C31,Table1[[#All],[Level 2]],Table1[[#All],[Level 2]],"")</f>
        <v>Rate Comparison</v>
      </c>
      <c r="J31" cm="1">
        <f t="array" ref="J31">_xlfn.XLOOKUP(D31,Table1[[#All],[Value]],Table1[[#All],[Value]],"")</f>
        <v>310259</v>
      </c>
    </row>
    <row r="32" spans="1:10" x14ac:dyDescent="0.25">
      <c r="A32" s="8" t="s">
        <v>20</v>
      </c>
      <c r="B32" t="s">
        <v>25</v>
      </c>
      <c r="C32" t="s">
        <v>29</v>
      </c>
      <c r="D32" s="1">
        <v>362420</v>
      </c>
      <c r="G32" t="str" cm="1">
        <f t="array" ref="G32">_xlfn.XLOOKUP(A32,Table1[[#All],[Root Level]],Table1[[#All],[Root Level]],"")</f>
        <v>Web</v>
      </c>
      <c r="H32" t="str" cm="1">
        <f t="array" ref="H32">_xlfn.XLOOKUP(B32,Table1[[#All],[Level 1]],Table1[[#All],[Level 1]],"")</f>
        <v>Usage and Rates</v>
      </c>
      <c r="I32" t="str" cm="1">
        <f t="array" ref="I32">_xlfn.XLOOKUP(C32,Table1[[#All],[Level 2]],Table1[[#All],[Level 2]],"")</f>
        <v>Home Energy Checkup</v>
      </c>
      <c r="J32" cm="1">
        <f t="array" ref="J32">_xlfn.XLOOKUP(D32,Table1[[#All],[Value]],Table1[[#All],[Value]],"")</f>
        <v>362420</v>
      </c>
    </row>
    <row r="33" spans="1:10" x14ac:dyDescent="0.25">
      <c r="A33" s="8" t="s">
        <v>20</v>
      </c>
      <c r="B33" t="s">
        <v>25</v>
      </c>
      <c r="C33" t="s">
        <v>30</v>
      </c>
      <c r="D33" s="1">
        <v>140820</v>
      </c>
      <c r="G33" t="str" cm="1">
        <f t="array" ref="G33">_xlfn.XLOOKUP(A33,Table1[[#All],[Root Level]],Table1[[#All],[Root Level]],"")</f>
        <v>Web</v>
      </c>
      <c r="H33" t="str" cm="1">
        <f t="array" ref="H33">_xlfn.XLOOKUP(B33,Table1[[#All],[Level 1]],Table1[[#All],[Level 1]],"")</f>
        <v>Usage and Rates</v>
      </c>
      <c r="I33" t="str" cm="1">
        <f t="array" ref="I33">_xlfn.XLOOKUP(C33,Table1[[#All],[Level 2]],Table1[[#All],[Level 2]],"")</f>
        <v>Online Rate Enrollment</v>
      </c>
      <c r="J33" cm="1">
        <f t="array" ref="J33">_xlfn.XLOOKUP(D33,Table1[[#All],[Value]],Table1[[#All],[Value]],"")</f>
        <v>140820</v>
      </c>
    </row>
    <row r="34" spans="1:10" x14ac:dyDescent="0.25">
      <c r="A34" s="8" t="s">
        <v>20</v>
      </c>
      <c r="B34" t="s">
        <v>6</v>
      </c>
      <c r="C34" t="s">
        <v>31</v>
      </c>
      <c r="D34" s="1">
        <v>549793</v>
      </c>
      <c r="G34" t="str" cm="1">
        <f t="array" ref="G34">_xlfn.XLOOKUP(A34,Table1[[#All],[Root Level]],Table1[[#All],[Root Level]],"")</f>
        <v>Web</v>
      </c>
      <c r="H34" t="str" cm="1">
        <f t="array" ref="H34">_xlfn.XLOOKUP(B34,Table1[[#All],[Level 1]],Table1[[#All],[Level 1]],"")</f>
        <v>Outage</v>
      </c>
      <c r="I34" t="str" cm="1">
        <f t="array" ref="I34">_xlfn.XLOOKUP(C34,Table1[[#All],[Level 2]],Table1[[#All],[Level 2]],"")</f>
        <v>Report Outage</v>
      </c>
      <c r="J34" cm="1">
        <f t="array" ref="J34">_xlfn.XLOOKUP(D34,Table1[[#All],[Value]],Table1[[#All],[Value]],"")</f>
        <v>549793</v>
      </c>
    </row>
    <row r="35" spans="1:10" x14ac:dyDescent="0.25">
      <c r="A35" s="8" t="s">
        <v>20</v>
      </c>
      <c r="B35" t="s">
        <v>6</v>
      </c>
      <c r="C35" t="s">
        <v>32</v>
      </c>
      <c r="D35" s="1">
        <v>4516009</v>
      </c>
      <c r="G35" t="str" cm="1">
        <f t="array" ref="G35">_xlfn.XLOOKUP(A35,Table1[[#All],[Root Level]],Table1[[#All],[Root Level]],"")</f>
        <v>Web</v>
      </c>
      <c r="H35" t="str" cm="1">
        <f t="array" ref="H35">_xlfn.XLOOKUP(B35,Table1[[#All],[Level 1]],Table1[[#All],[Level 1]],"")</f>
        <v>Outage</v>
      </c>
      <c r="I35" t="str" cm="1">
        <f t="array" ref="I35">_xlfn.XLOOKUP(C35,Table1[[#All],[Level 2]],Table1[[#All],[Level 2]],"")</f>
        <v>Search Outage By Address</v>
      </c>
      <c r="J35" cm="1">
        <f t="array" ref="J35">_xlfn.XLOOKUP(D35,Table1[[#All],[Value]],Table1[[#All],[Value]],"")</f>
        <v>4516009</v>
      </c>
    </row>
    <row r="36" spans="1:10" x14ac:dyDescent="0.25">
      <c r="A36" s="8" t="s">
        <v>20</v>
      </c>
      <c r="B36" t="s">
        <v>6</v>
      </c>
      <c r="C36" t="s">
        <v>33</v>
      </c>
      <c r="D36" s="1">
        <v>80199</v>
      </c>
      <c r="G36" t="str" cm="1">
        <f t="array" ref="G36">_xlfn.XLOOKUP(A36,Table1[[#All],[Root Level]],Table1[[#All],[Root Level]],"")</f>
        <v>Web</v>
      </c>
      <c r="H36" t="str" cm="1">
        <f t="array" ref="H36">_xlfn.XLOOKUP(B36,Table1[[#All],[Level 1]],Table1[[#All],[Level 1]],"")</f>
        <v>Outage</v>
      </c>
      <c r="I36" t="str" cm="1">
        <f t="array" ref="I36">_xlfn.XLOOKUP(C36,Table1[[#All],[Level 2]],Table1[[#All],[Level 2]],"")</f>
        <v>Subscribe Outage (Ew Pages)</v>
      </c>
      <c r="J36" cm="1">
        <f t="array" ref="J36">_xlfn.XLOOKUP(D36,Table1[[#All],[Value]],Table1[[#All],[Value]],"")</f>
        <v>80199</v>
      </c>
    </row>
    <row r="37" spans="1:10" x14ac:dyDescent="0.25">
      <c r="A37" s="8" t="s">
        <v>20</v>
      </c>
      <c r="B37" t="s">
        <v>34</v>
      </c>
      <c r="C37" t="s">
        <v>35</v>
      </c>
      <c r="D37" s="1">
        <v>83947</v>
      </c>
      <c r="G37" t="str" cm="1">
        <f t="array" ref="G37">_xlfn.XLOOKUP(A37,Table1[[#All],[Root Level]],Table1[[#All],[Root Level]],"")</f>
        <v>Web</v>
      </c>
      <c r="H37" t="str" cm="1">
        <f t="array" ref="H37">_xlfn.XLOOKUP(B37,Table1[[#All],[Level 1]],Table1[[#All],[Level 1]],"")</f>
        <v>Account Mgmt</v>
      </c>
      <c r="I37" t="str" cm="1">
        <f t="array" ref="I37">_xlfn.XLOOKUP(C37,Table1[[#All],[Level 2]],Table1[[#All],[Level 2]],"")</f>
        <v>Change Billing Address</v>
      </c>
      <c r="J37" cm="1">
        <f t="array" ref="J37">_xlfn.XLOOKUP(D37,Table1[[#All],[Value]],Table1[[#All],[Value]],"")</f>
        <v>83947</v>
      </c>
    </row>
    <row r="38" spans="1:10" x14ac:dyDescent="0.25">
      <c r="A38" s="8" t="s">
        <v>20</v>
      </c>
      <c r="B38" t="s">
        <v>34</v>
      </c>
      <c r="C38" t="s">
        <v>36</v>
      </c>
      <c r="D38" s="1">
        <v>137600</v>
      </c>
      <c r="G38" t="str" cm="1">
        <f t="array" ref="G38">_xlfn.XLOOKUP(A38,Table1[[#All],[Root Level]],Table1[[#All],[Root Level]],"")</f>
        <v>Web</v>
      </c>
      <c r="H38" t="str" cm="1">
        <f t="array" ref="H38">_xlfn.XLOOKUP(B38,Table1[[#All],[Level 1]],Table1[[#All],[Level 1]],"")</f>
        <v>Account Mgmt</v>
      </c>
      <c r="I38" t="str" cm="1">
        <f t="array" ref="I38">_xlfn.XLOOKUP(C38,Table1[[#All],[Level 2]],Table1[[#All],[Level 2]],"")</f>
        <v>Add/Edit Phone Number</v>
      </c>
      <c r="J38" cm="1">
        <f t="array" ref="J38">_xlfn.XLOOKUP(D38,Table1[[#All],[Value]],Table1[[#All],[Value]],"")</f>
        <v>137600</v>
      </c>
    </row>
    <row r="39" spans="1:10" x14ac:dyDescent="0.25">
      <c r="A39" s="8" t="s">
        <v>20</v>
      </c>
      <c r="B39" t="s">
        <v>34</v>
      </c>
      <c r="C39" t="s">
        <v>37</v>
      </c>
      <c r="D39" s="1">
        <v>159607</v>
      </c>
      <c r="G39" t="str" cm="1">
        <f t="array" ref="G39">_xlfn.XLOOKUP(A39,Table1[[#All],[Root Level]],Table1[[#All],[Root Level]],"")</f>
        <v>Web</v>
      </c>
      <c r="H39" t="str" cm="1">
        <f t="array" ref="H39">_xlfn.XLOOKUP(B39,Table1[[#All],[Level 1]],Table1[[#All],[Level 1]],"")</f>
        <v>Account Mgmt</v>
      </c>
      <c r="I39" t="str" cm="1">
        <f t="array" ref="I39">_xlfn.XLOOKUP(C39,Table1[[#All],[Level 2]],Table1[[#All],[Level 2]],"")</f>
        <v>Change User Name, Password</v>
      </c>
      <c r="J39" cm="1">
        <f t="array" ref="J39">_xlfn.XLOOKUP(D39,Table1[[#All],[Value]],Table1[[#All],[Value]],"")</f>
        <v>159607</v>
      </c>
    </row>
    <row r="40" spans="1:10" x14ac:dyDescent="0.25">
      <c r="A40" s="8" t="s">
        <v>20</v>
      </c>
      <c r="B40" t="s">
        <v>38</v>
      </c>
      <c r="C40" t="s">
        <v>39</v>
      </c>
      <c r="D40" s="1">
        <v>663126</v>
      </c>
      <c r="G40" t="str" cm="1">
        <f t="array" ref="G40">_xlfn.XLOOKUP(A40,Table1[[#All],[Root Level]],Table1[[#All],[Root Level]],"")</f>
        <v>Web</v>
      </c>
      <c r="H40" t="str" cm="1">
        <f t="array" ref="H40">_xlfn.XLOOKUP(B40,Table1[[#All],[Level 1]],Table1[[#All],[Level 1]],"")</f>
        <v>Payment Account - NEW</v>
      </c>
      <c r="I40" t="str" cm="1">
        <f t="array" ref="I40">_xlfn.XLOOKUP(C40,Table1[[#All],[Level 2]],Table1[[#All],[Level 2]],"")</f>
        <v>Create_Payment_Account</v>
      </c>
      <c r="J40" cm="1">
        <f t="array" ref="J40">_xlfn.XLOOKUP(D40,Table1[[#All],[Value]],Table1[[#All],[Value]],"")</f>
        <v>663126</v>
      </c>
    </row>
    <row r="41" spans="1:10" x14ac:dyDescent="0.25">
      <c r="A41" s="8" t="s">
        <v>20</v>
      </c>
      <c r="B41" t="s">
        <v>38</v>
      </c>
      <c r="C41" t="s">
        <v>40</v>
      </c>
      <c r="D41" s="1">
        <v>16176</v>
      </c>
      <c r="G41" t="str" cm="1">
        <f t="array" ref="G41">_xlfn.XLOOKUP(A41,Table1[[#All],[Root Level]],Table1[[#All],[Root Level]],"")</f>
        <v>Web</v>
      </c>
      <c r="H41" t="str" cm="1">
        <f t="array" ref="H41">_xlfn.XLOOKUP(B41,Table1[[#All],[Level 1]],Table1[[#All],[Level 1]],"")</f>
        <v>Payment Account - NEW</v>
      </c>
      <c r="I41" t="str" cm="1">
        <f t="array" ref="I41">_xlfn.XLOOKUP(C41,Table1[[#All],[Level 2]],Table1[[#All],[Level 2]],"")</f>
        <v>Update_Payment_Account</v>
      </c>
      <c r="J41" cm="1">
        <f t="array" ref="J41">_xlfn.XLOOKUP(D41,Table1[[#All],[Value]],Table1[[#All],[Value]],"")</f>
        <v>16176</v>
      </c>
    </row>
    <row r="42" spans="1:10" x14ac:dyDescent="0.25">
      <c r="A42" s="8" t="s">
        <v>20</v>
      </c>
      <c r="B42" t="s">
        <v>38</v>
      </c>
      <c r="C42" t="s">
        <v>41</v>
      </c>
      <c r="D42" s="1">
        <v>244317</v>
      </c>
      <c r="G42" t="str" cm="1">
        <f t="array" ref="G42">_xlfn.XLOOKUP(A42,Table1[[#All],[Root Level]],Table1[[#All],[Root Level]],"")</f>
        <v>Web</v>
      </c>
      <c r="H42" t="str" cm="1">
        <f t="array" ref="H42">_xlfn.XLOOKUP(B42,Table1[[#All],[Level 1]],Table1[[#All],[Level 1]],"")</f>
        <v>Payment Account - NEW</v>
      </c>
      <c r="I42" t="str" cm="1">
        <f t="array" ref="I42">_xlfn.XLOOKUP(C42,Table1[[#All],[Level 2]],Table1[[#All],[Level 2]],"")</f>
        <v>Delete_Payment_Account</v>
      </c>
      <c r="J42" cm="1">
        <f t="array" ref="J42">_xlfn.XLOOKUP(D42,Table1[[#All],[Value]],Table1[[#All],[Value]],"")</f>
        <v>244317</v>
      </c>
    </row>
    <row r="43" spans="1:10" x14ac:dyDescent="0.25">
      <c r="A43" s="8" t="s">
        <v>20</v>
      </c>
      <c r="B43" t="s">
        <v>14</v>
      </c>
      <c r="C43" t="s">
        <v>75</v>
      </c>
      <c r="D43" s="1">
        <v>541515</v>
      </c>
      <c r="G43" t="str" cm="1">
        <f t="array" ref="G43">_xlfn.XLOOKUP(A43,Table1[[#All],[Root Level]],Table1[[#All],[Root Level]],"")</f>
        <v>Web</v>
      </c>
      <c r="H43" t="str" cm="1">
        <f t="array" ref="H43">_xlfn.XLOOKUP(B43,Table1[[#All],[Level 1]],Table1[[#All],[Level 1]],"")</f>
        <v>Start/Stop/ Transfer</v>
      </c>
      <c r="I43" t="str" cm="1">
        <f t="array" ref="I43">_xlfn.XLOOKUP(C43,Table1[[#All],[Level 2]],Table1[[#All],[Level 2]],"")</f>
        <v/>
      </c>
      <c r="J43" t="str" cm="1">
        <f t="array" ref="J43">_xlfn.XLOOKUP(D43,Table1[[#All],[Value]],Table1[[#All],[Value]],"")</f>
        <v/>
      </c>
    </row>
    <row r="44" spans="1:10" x14ac:dyDescent="0.25">
      <c r="A44" s="8" t="s">
        <v>20</v>
      </c>
      <c r="B44" t="s">
        <v>4</v>
      </c>
      <c r="C44" t="s">
        <v>42</v>
      </c>
      <c r="D44" s="1">
        <v>220049</v>
      </c>
      <c r="G44" t="str" cm="1">
        <f t="array" ref="G44">_xlfn.XLOOKUP(A44,Table1[[#All],[Root Level]],Table1[[#All],[Root Level]],"")</f>
        <v>Web</v>
      </c>
      <c r="H44" t="str" cm="1">
        <f t="array" ref="H44">_xlfn.XLOOKUP(B44,Table1[[#All],[Level 1]],Table1[[#All],[Level 1]],"")</f>
        <v>Pay Plans</v>
      </c>
      <c r="I44" t="str" cm="1">
        <f t="array" ref="I44">_xlfn.XLOOKUP(C44,Table1[[#All],[Level 2]],Table1[[#All],[Level 2]],"")</f>
        <v>Installment Pay</v>
      </c>
      <c r="J44" cm="1">
        <f t="array" ref="J44">_xlfn.XLOOKUP(D44,Table1[[#All],[Value]],Table1[[#All],[Value]],"")</f>
        <v>220049</v>
      </c>
    </row>
    <row r="45" spans="1:10" x14ac:dyDescent="0.25">
      <c r="A45" s="8" t="s">
        <v>20</v>
      </c>
      <c r="B45" t="s">
        <v>4</v>
      </c>
      <c r="C45" t="s">
        <v>43</v>
      </c>
      <c r="D45" s="1">
        <v>79960</v>
      </c>
      <c r="G45" t="str" cm="1">
        <f t="array" ref="G45">_xlfn.XLOOKUP(A45,Table1[[#All],[Root Level]],Table1[[#All],[Root Level]],"")</f>
        <v>Web</v>
      </c>
      <c r="H45" t="str" cm="1">
        <f t="array" ref="H45">_xlfn.XLOOKUP(B45,Table1[[#All],[Level 1]],Table1[[#All],[Level 1]],"")</f>
        <v>Pay Plans</v>
      </c>
      <c r="I45" t="str" cm="1">
        <f t="array" ref="I45">_xlfn.XLOOKUP(C45,Table1[[#All],[Level 2]],Table1[[#All],[Level 2]],"")</f>
        <v>Extension Pay</v>
      </c>
      <c r="J45" cm="1">
        <f t="array" ref="J45">_xlfn.XLOOKUP(D45,Table1[[#All],[Value]],Table1[[#All],[Value]],"")</f>
        <v>79960</v>
      </c>
    </row>
    <row r="46" spans="1:10" x14ac:dyDescent="0.25">
      <c r="A46" s="8" t="s">
        <v>20</v>
      </c>
      <c r="B46" t="s">
        <v>86</v>
      </c>
      <c r="C46" t="s">
        <v>75</v>
      </c>
      <c r="D46" s="1">
        <v>278569</v>
      </c>
      <c r="G46" t="str" cm="1">
        <f t="array" ref="G46">_xlfn.XLOOKUP(A46,Table1[[#All],[Root Level]],Table1[[#All],[Root Level]],"")</f>
        <v>Web</v>
      </c>
      <c r="H46" t="str" cm="1">
        <f t="array" ref="H46">_xlfn.XLOOKUP(B46,Table1[[#All],[Level 1]],Table1[[#All],[Level 1]],"")</f>
        <v>CARE/FERA</v>
      </c>
      <c r="I46" t="str" cm="1">
        <f t="array" ref="I46">_xlfn.XLOOKUP(C46,Table1[[#All],[Level 2]],Table1[[#All],[Level 2]],"")</f>
        <v/>
      </c>
      <c r="J46" cm="1">
        <f t="array" ref="J46">_xlfn.XLOOKUP(D46,Table1[[#All],[Value]],Table1[[#All],[Value]],"")</f>
        <v>278569</v>
      </c>
    </row>
    <row r="47" spans="1:10" x14ac:dyDescent="0.25">
      <c r="A47" s="8" t="s">
        <v>20</v>
      </c>
      <c r="B47" t="s">
        <v>44</v>
      </c>
      <c r="C47" t="s">
        <v>45</v>
      </c>
      <c r="D47" s="1">
        <v>302380</v>
      </c>
      <c r="G47" t="str" cm="1">
        <f t="array" ref="G47">_xlfn.XLOOKUP(A47,Table1[[#All],[Root Level]],Table1[[#All],[Root Level]],"")</f>
        <v>Web</v>
      </c>
      <c r="H47" t="str" cm="1">
        <f t="array" ref="H47">_xlfn.XLOOKUP(B47,Table1[[#All],[Level 1]],Table1[[#All],[Level 1]],"")</f>
        <v>Alerts &amp; Notifications</v>
      </c>
      <c r="I47" t="str" cm="1">
        <f t="array" ref="I47">_xlfn.XLOOKUP(C47,Table1[[#All],[Level 2]],Table1[[#All],[Level 2]],"")</f>
        <v>Change Billing &amp; Payment Alerts</v>
      </c>
      <c r="J47" cm="1">
        <f t="array" ref="J47">_xlfn.XLOOKUP(D47,Table1[[#All],[Value]],Table1[[#All],[Value]],"")</f>
        <v>302380</v>
      </c>
    </row>
    <row r="48" spans="1:10" x14ac:dyDescent="0.25">
      <c r="A48" s="8" t="s">
        <v>20</v>
      </c>
      <c r="B48" t="s">
        <v>44</v>
      </c>
      <c r="C48" t="s">
        <v>46</v>
      </c>
      <c r="D48" s="1">
        <v>233548</v>
      </c>
      <c r="G48" t="str" cm="1">
        <f t="array" ref="G48">_xlfn.XLOOKUP(A48,Table1[[#All],[Root Level]],Table1[[#All],[Root Level]],"")</f>
        <v>Web</v>
      </c>
      <c r="H48" t="str" cm="1">
        <f t="array" ref="H48">_xlfn.XLOOKUP(B48,Table1[[#All],[Level 1]],Table1[[#All],[Level 1]],"")</f>
        <v>Alerts &amp; Notifications</v>
      </c>
      <c r="I48" t="str" cm="1">
        <f t="array" ref="I48">_xlfn.XLOOKUP(C48,Table1[[#All],[Level 2]],Table1[[#All],[Level 2]],"")</f>
        <v>Energy Alerts</v>
      </c>
      <c r="J48" cm="1">
        <f t="array" ref="J48">_xlfn.XLOOKUP(D48,Table1[[#All],[Value]],Table1[[#All],[Value]],"")</f>
        <v>233548</v>
      </c>
    </row>
    <row r="49" spans="1:10" x14ac:dyDescent="0.25">
      <c r="A49" s="8" t="s">
        <v>20</v>
      </c>
      <c r="B49" t="s">
        <v>44</v>
      </c>
      <c r="C49" t="s">
        <v>47</v>
      </c>
      <c r="D49" s="1">
        <v>12242</v>
      </c>
      <c r="G49" t="str" cm="1">
        <f t="array" ref="G49">_xlfn.XLOOKUP(A49,Table1[[#All],[Root Level]],Table1[[#All],[Root Level]],"")</f>
        <v>Web</v>
      </c>
      <c r="H49" t="str" cm="1">
        <f t="array" ref="H49">_xlfn.XLOOKUP(B49,Table1[[#All],[Level 1]],Table1[[#All],[Level 1]],"")</f>
        <v>Alerts &amp; Notifications</v>
      </c>
      <c r="I49" t="str" cm="1">
        <f t="array" ref="I49">_xlfn.XLOOKUP(C49,Table1[[#All],[Level 2]],Table1[[#All],[Level 2]],"")</f>
        <v>Outages Alerts New</v>
      </c>
      <c r="J49" cm="1">
        <f t="array" ref="J49">_xlfn.XLOOKUP(D49,Table1[[#All],[Value]],Table1[[#All],[Value]],"")</f>
        <v>12242</v>
      </c>
    </row>
    <row r="50" spans="1:10" x14ac:dyDescent="0.25">
      <c r="A50" s="8" t="s">
        <v>20</v>
      </c>
      <c r="B50" t="s">
        <v>44</v>
      </c>
      <c r="C50" t="s">
        <v>48</v>
      </c>
      <c r="D50" s="1">
        <v>25758</v>
      </c>
      <c r="G50" t="str" cm="1">
        <f t="array" ref="G50">_xlfn.XLOOKUP(A50,Table1[[#All],[Root Level]],Table1[[#All],[Root Level]],"")</f>
        <v>Web</v>
      </c>
      <c r="H50" t="str" cm="1">
        <f t="array" ref="H50">_xlfn.XLOOKUP(B50,Table1[[#All],[Level 1]],Table1[[#All],[Level 1]],"")</f>
        <v>Alerts &amp; Notifications</v>
      </c>
      <c r="I50" t="str" cm="1">
        <f t="array" ref="I50">_xlfn.XLOOKUP(C50,Table1[[#All],[Level 2]],Table1[[#All],[Level 2]],"")</f>
        <v>Go Paperless Alerts New</v>
      </c>
      <c r="J50" cm="1">
        <f t="array" ref="J50">_xlfn.XLOOKUP(D50,Table1[[#All],[Value]],Table1[[#All],[Value]],"")</f>
        <v>25758</v>
      </c>
    </row>
    <row r="51" spans="1:10" x14ac:dyDescent="0.25">
      <c r="A51" s="8" t="s">
        <v>20</v>
      </c>
      <c r="B51" t="s">
        <v>44</v>
      </c>
      <c r="C51" t="s">
        <v>49</v>
      </c>
      <c r="D51" s="1">
        <v>10738</v>
      </c>
      <c r="G51" t="str" cm="1">
        <f t="array" ref="G51">_xlfn.XLOOKUP(A51,Table1[[#All],[Root Level]],Table1[[#All],[Root Level]],"")</f>
        <v>Web</v>
      </c>
      <c r="H51" t="str" cm="1">
        <f t="array" ref="H51">_xlfn.XLOOKUP(B51,Table1[[#All],[Level 1]],Table1[[#All],[Level 1]],"")</f>
        <v>Alerts &amp; Notifications</v>
      </c>
      <c r="I51" t="str" cm="1">
        <f t="array" ref="I51">_xlfn.XLOOKUP(C51,Table1[[#All],[Level 2]],Table1[[#All],[Level 2]],"")</f>
        <v>Notices &amp; Services Information New</v>
      </c>
      <c r="J51" cm="1">
        <f t="array" ref="J51">_xlfn.XLOOKUP(D51,Table1[[#All],[Value]],Table1[[#All],[Value]],"")</f>
        <v>10738</v>
      </c>
    </row>
    <row r="52" spans="1:10" x14ac:dyDescent="0.25">
      <c r="A52" s="8" t="s">
        <v>20</v>
      </c>
      <c r="B52" t="s">
        <v>44</v>
      </c>
      <c r="C52" t="s">
        <v>50</v>
      </c>
      <c r="D52" s="1">
        <v>16104</v>
      </c>
      <c r="G52" t="str" cm="1">
        <f t="array" ref="G52">_xlfn.XLOOKUP(A52,Table1[[#All],[Root Level]],Table1[[#All],[Root Level]],"")</f>
        <v>Web</v>
      </c>
      <c r="H52" t="str" cm="1">
        <f t="array" ref="H52">_xlfn.XLOOKUP(B52,Table1[[#All],[Level 1]],Table1[[#All],[Level 1]],"")</f>
        <v>Alerts &amp; Notifications</v>
      </c>
      <c r="I52" t="str" cm="1">
        <f t="array" ref="I52">_xlfn.XLOOKUP(C52,Table1[[#All],[Level 2]],Table1[[#All],[Level 2]],"")</f>
        <v>Event Day Alerts New</v>
      </c>
      <c r="J52" cm="1">
        <f t="array" ref="J52">_xlfn.XLOOKUP(D52,Table1[[#All],[Value]],Table1[[#All],[Value]],"")</f>
        <v>16104</v>
      </c>
    </row>
    <row r="53" spans="1:10" x14ac:dyDescent="0.25">
      <c r="A53" s="8" t="s">
        <v>20</v>
      </c>
      <c r="B53" t="s">
        <v>44</v>
      </c>
      <c r="C53" t="s">
        <v>51</v>
      </c>
      <c r="D53" s="1">
        <v>3697</v>
      </c>
      <c r="G53" t="str" cm="1">
        <f t="array" ref="G53">_xlfn.XLOOKUP(A53,Table1[[#All],[Root Level]],Table1[[#All],[Root Level]],"")</f>
        <v>Web</v>
      </c>
      <c r="H53" t="str" cm="1">
        <f t="array" ref="H53">_xlfn.XLOOKUP(B53,Table1[[#All],[Level 1]],Table1[[#All],[Level 1]],"")</f>
        <v>Alerts &amp; Notifications</v>
      </c>
      <c r="I53" t="str" cm="1">
        <f t="array" ref="I53">_xlfn.XLOOKUP(C53,Table1[[#All],[Level 2]],Table1[[#All],[Level 2]],"")</f>
        <v>Service Visit Alerts New</v>
      </c>
      <c r="J53" cm="1">
        <f t="array" ref="J53">_xlfn.XLOOKUP(D53,Table1[[#All],[Value]],Table1[[#All],[Value]],"")</f>
        <v>3697</v>
      </c>
    </row>
    <row r="54" spans="1:10" x14ac:dyDescent="0.25">
      <c r="A54" s="8" t="s">
        <v>20</v>
      </c>
      <c r="B54" t="s">
        <v>44</v>
      </c>
      <c r="C54" t="s">
        <v>52</v>
      </c>
      <c r="D54" s="1">
        <v>3892</v>
      </c>
      <c r="G54" t="str" cm="1">
        <f t="array" ref="G54">_xlfn.XLOOKUP(A54,Table1[[#All],[Root Level]],Table1[[#All],[Root Level]],"")</f>
        <v>Web</v>
      </c>
      <c r="H54" t="str" cm="1">
        <f t="array" ref="H54">_xlfn.XLOOKUP(B54,Table1[[#All],[Level 1]],Table1[[#All],[Level 1]],"")</f>
        <v>Alerts &amp; Notifications</v>
      </c>
      <c r="I54" t="str" cm="1">
        <f t="array" ref="I54">_xlfn.XLOOKUP(C54,Table1[[#All],[Level 2]],Table1[[#All],[Level 2]],"")</f>
        <v>Additional Communication Alerts New</v>
      </c>
      <c r="J54" t="str" cm="1">
        <f t="array" ref="J54">_xlfn.XLOOKUP(D54,Table1[[#All],[Value]],Table1[[#All],[Value]],"")</f>
        <v/>
      </c>
    </row>
    <row r="55" spans="1:10" x14ac:dyDescent="0.25">
      <c r="A55" s="8" t="s">
        <v>20</v>
      </c>
      <c r="B55" s="9" t="s">
        <v>44</v>
      </c>
      <c r="C55" s="9" t="s">
        <v>92</v>
      </c>
      <c r="D55" s="12">
        <v>16992</v>
      </c>
      <c r="G55" t="str" cm="1">
        <f t="array" ref="G55">_xlfn.XLOOKUP(A55,Table1[[#All],[Root Level]],Table1[[#All],[Root Level]],"")</f>
        <v>Web</v>
      </c>
      <c r="H55" t="str" cm="1">
        <f t="array" ref="H55">_xlfn.XLOOKUP(B55,Table1[[#All],[Level 1]],Table1[[#All],[Level 1]],"")</f>
        <v>Alerts &amp; Notifications</v>
      </c>
      <c r="I55" t="str" cm="1">
        <f t="array" ref="I55">_xlfn.XLOOKUP(C55,Table1[[#All],[Level 2]],Table1[[#All],[Level 2]],"")</f>
        <v>Pay Plan &amp; Shutoff Nonpayment Alerts New</v>
      </c>
      <c r="J55" cm="1">
        <f t="array" ref="J55">_xlfn.XLOOKUP(D55,Table1[[#All],[Value]],Table1[[#All],[Value]],"")</f>
        <v>16992</v>
      </c>
    </row>
    <row r="56" spans="1:10" x14ac:dyDescent="0.25">
      <c r="A56" s="8" t="s">
        <v>20</v>
      </c>
      <c r="B56" t="s">
        <v>93</v>
      </c>
      <c r="C56" t="s">
        <v>53</v>
      </c>
      <c r="D56" s="1">
        <v>18987</v>
      </c>
      <c r="G56" t="str" cm="1">
        <f t="array" ref="G56">_xlfn.XLOOKUP(A56,Table1[[#All],[Root Level]],Table1[[#All],[Root Level]],"")</f>
        <v>Web</v>
      </c>
      <c r="H56" t="str" cm="1">
        <f t="array" ref="H56">_xlfn.XLOOKUP(B56,Table1[[#All],[Level 1]],Table1[[#All],[Level 1]],"")</f>
        <v>Pilot Light Appointments</v>
      </c>
      <c r="I56" t="str" cm="1">
        <f t="array" ref="I56">_xlfn.XLOOKUP(C56,Table1[[#All],[Level 2]],Table1[[#All],[Level 2]],"")</f>
        <v>Schedule_Service_Appointment</v>
      </c>
      <c r="J56" cm="1">
        <f t="array" ref="J56">_xlfn.XLOOKUP(D56,Table1[[#All],[Value]],Table1[[#All],[Value]],"")</f>
        <v>18987</v>
      </c>
    </row>
    <row r="57" spans="1:10" x14ac:dyDescent="0.25">
      <c r="A57" s="8" t="s">
        <v>20</v>
      </c>
      <c r="B57" t="s">
        <v>93</v>
      </c>
      <c r="C57" t="s">
        <v>54</v>
      </c>
      <c r="D57" s="1">
        <v>1148</v>
      </c>
      <c r="G57" t="str" cm="1">
        <f t="array" ref="G57">_xlfn.XLOOKUP(A57,Table1[[#All],[Root Level]],Table1[[#All],[Root Level]],"")</f>
        <v>Web</v>
      </c>
      <c r="H57" t="str" cm="1">
        <f t="array" ref="H57">_xlfn.XLOOKUP(B57,Table1[[#All],[Level 1]],Table1[[#All],[Level 1]],"")</f>
        <v>Pilot Light Appointments</v>
      </c>
      <c r="I57" t="str" cm="1">
        <f t="array" ref="I57">_xlfn.XLOOKUP(C57,Table1[[#All],[Level 2]],Table1[[#All],[Level 2]],"")</f>
        <v>Reschedule_Service_Appointment</v>
      </c>
      <c r="J57" cm="1">
        <f t="array" ref="J57">_xlfn.XLOOKUP(D57,Table1[[#All],[Value]],Table1[[#All],[Value]],"")</f>
        <v>1148</v>
      </c>
    </row>
    <row r="58" spans="1:10" x14ac:dyDescent="0.25">
      <c r="A58" s="8" t="s">
        <v>20</v>
      </c>
      <c r="B58" t="s">
        <v>93</v>
      </c>
      <c r="C58" t="s">
        <v>55</v>
      </c>
      <c r="D58" s="1">
        <v>1907</v>
      </c>
      <c r="G58" t="str" cm="1">
        <f t="array" ref="G58">_xlfn.XLOOKUP(A58,Table1[[#All],[Root Level]],Table1[[#All],[Root Level]],"")</f>
        <v>Web</v>
      </c>
      <c r="H58" t="str" cm="1">
        <f t="array" ref="H58">_xlfn.XLOOKUP(B58,Table1[[#All],[Level 1]],Table1[[#All],[Level 1]],"")</f>
        <v>Pilot Light Appointments</v>
      </c>
      <c r="I58" t="str" cm="1">
        <f t="array" ref="I58">_xlfn.XLOOKUP(C58,Table1[[#All],[Level 2]],Table1[[#All],[Level 2]],"")</f>
        <v>Cancel_Service_Appointment</v>
      </c>
      <c r="J58" cm="1">
        <f t="array" ref="J58">_xlfn.XLOOKUP(D58,Table1[[#All],[Value]],Table1[[#All],[Value]],"")</f>
        <v>1907</v>
      </c>
    </row>
    <row r="59" spans="1:10" x14ac:dyDescent="0.25">
      <c r="A59" s="8" t="s">
        <v>20</v>
      </c>
      <c r="B59" t="s">
        <v>94</v>
      </c>
      <c r="C59" t="s">
        <v>56</v>
      </c>
      <c r="D59" s="1">
        <v>16692</v>
      </c>
      <c r="G59" t="str" cm="1">
        <f t="array" ref="G59">_xlfn.XLOOKUP(A59,Table1[[#All],[Root Level]],Table1[[#All],[Root Level]],"")</f>
        <v>Web</v>
      </c>
      <c r="H59" t="str" cm="1">
        <f t="array" ref="H59">_xlfn.XLOOKUP(B59,Table1[[#All],[Level 1]],Table1[[#All],[Level 1]],"")</f>
        <v>Budget Billing (Login)</v>
      </c>
      <c r="I59" t="str" cm="1">
        <f t="array" ref="I59">_xlfn.XLOOKUP(C59,Table1[[#All],[Level 2]],Table1[[#All],[Level 2]],"")</f>
        <v/>
      </c>
      <c r="J59" cm="1">
        <f t="array" ref="J59">_xlfn.XLOOKUP(D59,Table1[[#All],[Value]],Table1[[#All],[Value]],"")</f>
        <v>16692</v>
      </c>
    </row>
    <row r="60" spans="1:10" x14ac:dyDescent="0.25">
      <c r="A60" s="8" t="s">
        <v>20</v>
      </c>
      <c r="B60" t="s">
        <v>95</v>
      </c>
      <c r="C60" t="s">
        <v>57</v>
      </c>
      <c r="D60" s="1">
        <v>15393</v>
      </c>
      <c r="G60" t="str" cm="1">
        <f t="array" ref="G60">_xlfn.XLOOKUP(A60,Table1[[#All],[Root Level]],Table1[[#All],[Root Level]],"")</f>
        <v>Web</v>
      </c>
      <c r="H60" t="str" cm="1">
        <f t="array" ref="H60">_xlfn.XLOOKUP(B60,Table1[[#All],[Level 1]],Table1[[#All],[Level 1]],"")</f>
        <v>Other Interactions</v>
      </c>
      <c r="I60" t="str" cm="1">
        <f t="array" ref="I60">_xlfn.XLOOKUP(C60,Table1[[#All],[Level 2]],Table1[[#All],[Level 2]],"")</f>
        <v>Gas Pipeline Map Views</v>
      </c>
      <c r="J60" cm="1">
        <f t="array" ref="J60">_xlfn.XLOOKUP(D60,Table1[[#All],[Value]],Table1[[#All],[Value]],"")</f>
        <v>15393</v>
      </c>
    </row>
    <row r="61" spans="1:10" x14ac:dyDescent="0.25">
      <c r="A61" s="8" t="s">
        <v>20</v>
      </c>
      <c r="B61" t="s">
        <v>95</v>
      </c>
      <c r="C61" t="s">
        <v>58</v>
      </c>
      <c r="D61" s="1">
        <v>756747</v>
      </c>
      <c r="G61" t="str" cm="1">
        <f t="array" ref="G61">_xlfn.XLOOKUP(A61,Table1[[#All],[Root Level]],Table1[[#All],[Root Level]],"")</f>
        <v>Web</v>
      </c>
      <c r="H61" t="str" cm="1">
        <f t="array" ref="H61">_xlfn.XLOOKUP(B61,Table1[[#All],[Level 1]],Table1[[#All],[Level 1]],"")</f>
        <v>Other Interactions</v>
      </c>
      <c r="I61" t="str" cm="1">
        <f t="array" ref="I61">_xlfn.XLOOKUP(C61,Table1[[#All],[Level 2]],Table1[[#All],[Level 2]],"")</f>
        <v>Recurring Payment Schedule</v>
      </c>
      <c r="J61" cm="1">
        <f t="array" ref="J61">_xlfn.XLOOKUP(D61,Table1[[#All],[Value]],Table1[[#All],[Value]],"")</f>
        <v>756747</v>
      </c>
    </row>
    <row r="62" spans="1:10" x14ac:dyDescent="0.25">
      <c r="A62" s="8" t="s">
        <v>20</v>
      </c>
      <c r="B62" t="s">
        <v>95</v>
      </c>
      <c r="C62" t="s">
        <v>59</v>
      </c>
      <c r="D62" s="1">
        <v>538774</v>
      </c>
      <c r="G62" t="str" cm="1">
        <f t="array" ref="G62">_xlfn.XLOOKUP(A62,Table1[[#All],[Root Level]],Table1[[#All],[Root Level]],"")</f>
        <v>Web</v>
      </c>
      <c r="H62" t="str" cm="1">
        <f t="array" ref="H62">_xlfn.XLOOKUP(B62,Table1[[#All],[Level 1]],Table1[[#All],[Level 1]],"")</f>
        <v>Other Interactions</v>
      </c>
      <c r="I62" t="str" cm="1">
        <f t="array" ref="I62">_xlfn.XLOOKUP(C62,Table1[[#All],[Level 2]],Table1[[#All],[Level 2]],"")</f>
        <v>Registration</v>
      </c>
      <c r="J62" cm="1">
        <f t="array" ref="J62">_xlfn.XLOOKUP(D62,Table1[[#All],[Value]],Table1[[#All],[Value]],"")</f>
        <v>538774</v>
      </c>
    </row>
    <row r="63" spans="1:10" x14ac:dyDescent="0.25">
      <c r="A63" s="7" t="s">
        <v>60</v>
      </c>
      <c r="B63" t="s">
        <v>61</v>
      </c>
      <c r="C63" t="s">
        <v>75</v>
      </c>
      <c r="D63" s="1">
        <v>1770000</v>
      </c>
      <c r="G63" t="str" cm="1">
        <f t="array" ref="G63">_xlfn.XLOOKUP(A63,Table1[[#All],[Root Level]],Table1[[#All],[Root Level]],"")</f>
        <v>NPC</v>
      </c>
      <c r="H63" t="str" cm="1">
        <f t="array" ref="H63">_xlfn.XLOOKUP(B63,Table1[[#All],[Level 1]],Table1[[#All],[Level 1]],"")</f>
        <v>Payments</v>
      </c>
      <c r="I63" t="str" cm="1">
        <f t="array" ref="I63">_xlfn.XLOOKUP(C63,Table1[[#All],[Level 2]],Table1[[#All],[Level 2]],"")</f>
        <v/>
      </c>
      <c r="J63" cm="1">
        <f t="array" ref="J63">_xlfn.XLOOKUP(D63,Table1[[#All],[Value]],Table1[[#All],[Value]],"")</f>
        <v>1770000</v>
      </c>
    </row>
    <row r="64" spans="1:10" x14ac:dyDescent="0.25">
      <c r="A64" s="6" t="s">
        <v>62</v>
      </c>
      <c r="B64" t="s">
        <v>61</v>
      </c>
      <c r="C64" t="s">
        <v>75</v>
      </c>
      <c r="D64" s="1">
        <v>11200000</v>
      </c>
      <c r="G64" t="str" cm="1">
        <f t="array" ref="G64">_xlfn.XLOOKUP(A64,Table1[[#All],[Root Level]],Table1[[#All],[Root Level]],"")</f>
        <v>Mail</v>
      </c>
      <c r="H64" t="str" cm="1">
        <f t="array" ref="H64">_xlfn.XLOOKUP(B64,Table1[[#All],[Level 1]],Table1[[#All],[Level 1]],"")</f>
        <v>Payments</v>
      </c>
      <c r="I64" t="str" cm="1">
        <f t="array" ref="I64">_xlfn.XLOOKUP(C64,Table1[[#All],[Level 2]],Table1[[#All],[Level 2]],"")</f>
        <v/>
      </c>
      <c r="J64" cm="1">
        <f t="array" ref="J64">_xlfn.XLOOKUP(D64,Table1[[#All],[Value]],Table1[[#All],[Value]],"")</f>
        <v>11200000</v>
      </c>
    </row>
    <row r="65" spans="1:10" x14ac:dyDescent="0.25">
      <c r="A65" s="5" t="s">
        <v>63</v>
      </c>
      <c r="B65" t="s">
        <v>61</v>
      </c>
      <c r="C65" t="s">
        <v>65</v>
      </c>
      <c r="D65" s="1">
        <v>10393000</v>
      </c>
      <c r="G65" t="str" cm="1">
        <f t="array" ref="G65">_xlfn.XLOOKUP(A65,Table1[[#All],[Root Level]],Table1[[#All],[Root Level]],"")</f>
        <v>Other Electronic</v>
      </c>
      <c r="H65" t="str" cm="1">
        <f t="array" ref="H65">_xlfn.XLOOKUP(B65,Table1[[#All],[Level 1]],Table1[[#All],[Level 1]],"")</f>
        <v>Payments</v>
      </c>
      <c r="I65" t="str" cm="1">
        <f t="array" ref="I65">_xlfn.XLOOKUP(C65,Table1[[#All],[Level 2]],Table1[[#All],[Level 2]],"")</f>
        <v/>
      </c>
      <c r="J65" cm="1">
        <f t="array" ref="J65">_xlfn.XLOOKUP(D65,Table1[[#All],[Value]],Table1[[#All],[Value]],"")</f>
        <v>10393000</v>
      </c>
    </row>
    <row r="66" spans="1:10" x14ac:dyDescent="0.25">
      <c r="A66" s="5" t="s">
        <v>63</v>
      </c>
      <c r="B66" t="s">
        <v>61</v>
      </c>
      <c r="C66" t="s">
        <v>66</v>
      </c>
      <c r="D66" s="1">
        <v>2735000</v>
      </c>
      <c r="G66" t="str" cm="1">
        <f t="array" ref="G66">_xlfn.XLOOKUP(A66,Table1[[#All],[Root Level]],Table1[[#All],[Root Level]],"")</f>
        <v>Other Electronic</v>
      </c>
      <c r="H66" t="str" cm="1">
        <f t="array" ref="H66">_xlfn.XLOOKUP(B66,Table1[[#All],[Level 1]],Table1[[#All],[Level 1]],"")</f>
        <v>Payments</v>
      </c>
      <c r="I66" t="str" cm="1">
        <f t="array" ref="I66">_xlfn.XLOOKUP(C66,Table1[[#All],[Level 2]],Table1[[#All],[Level 2]],"")</f>
        <v/>
      </c>
      <c r="J66" cm="1">
        <f t="array" ref="J66">_xlfn.XLOOKUP(D66,Table1[[#All],[Value]],Table1[[#All],[Value]],"")</f>
        <v>2735000</v>
      </c>
    </row>
    <row r="67" spans="1:10" x14ac:dyDescent="0.25">
      <c r="A67" s="5" t="s">
        <v>63</v>
      </c>
      <c r="B67" t="s">
        <v>61</v>
      </c>
      <c r="C67" t="s">
        <v>67</v>
      </c>
      <c r="D67" s="1">
        <v>637000</v>
      </c>
      <c r="G67" t="str" cm="1">
        <f t="array" ref="G67">_xlfn.XLOOKUP(A67,Table1[[#All],[Root Level]],Table1[[#All],[Root Level]],"")</f>
        <v>Other Electronic</v>
      </c>
      <c r="H67" t="str" cm="1">
        <f t="array" ref="H67">_xlfn.XLOOKUP(B67,Table1[[#All],[Level 1]],Table1[[#All],[Level 1]],"")</f>
        <v>Payments</v>
      </c>
      <c r="I67" t="str" cm="1">
        <f t="array" ref="I67">_xlfn.XLOOKUP(C67,Table1[[#All],[Level 2]],Table1[[#All],[Level 2]],"")</f>
        <v/>
      </c>
      <c r="J67" cm="1">
        <f t="array" ref="J67">_xlfn.XLOOKUP(D67,Table1[[#All],[Value]],Table1[[#All],[Value]],"")</f>
        <v>637000</v>
      </c>
    </row>
    <row r="68" spans="1:10" x14ac:dyDescent="0.25">
      <c r="A68" s="5" t="s">
        <v>63</v>
      </c>
      <c r="B68" t="s">
        <v>61</v>
      </c>
      <c r="C68" t="s">
        <v>68</v>
      </c>
      <c r="D68" s="1">
        <v>726000</v>
      </c>
      <c r="G68" t="str" cm="1">
        <f t="array" ref="G68">_xlfn.XLOOKUP(A68,Table1[[#All],[Root Level]],Table1[[#All],[Root Level]],"")</f>
        <v>Other Electronic</v>
      </c>
      <c r="H68" t="str" cm="1">
        <f t="array" ref="H68">_xlfn.XLOOKUP(B68,Table1[[#All],[Level 1]],Table1[[#All],[Level 1]],"")</f>
        <v>Payments</v>
      </c>
      <c r="I68" t="str" cm="1">
        <f t="array" ref="I68">_xlfn.XLOOKUP(C68,Table1[[#All],[Level 2]],Table1[[#All],[Level 2]],"")</f>
        <v/>
      </c>
      <c r="J68" cm="1">
        <f t="array" ref="J68">_xlfn.XLOOKUP(D68,Table1[[#All],[Value]],Table1[[#All],[Value]],"")</f>
        <v>726000</v>
      </c>
    </row>
    <row r="69" spans="1:10" x14ac:dyDescent="0.25">
      <c r="A69" s="5" t="s">
        <v>63</v>
      </c>
      <c r="B69" t="s">
        <v>61</v>
      </c>
      <c r="C69" t="s">
        <v>69</v>
      </c>
      <c r="D69" s="1">
        <v>102000</v>
      </c>
      <c r="G69" t="str" cm="1">
        <f t="array" ref="G69">_xlfn.XLOOKUP(A69,Table1[[#All],[Root Level]],Table1[[#All],[Root Level]],"")</f>
        <v>Other Electronic</v>
      </c>
      <c r="H69" t="str" cm="1">
        <f t="array" ref="H69">_xlfn.XLOOKUP(B69,Table1[[#All],[Level 1]],Table1[[#All],[Level 1]],"")</f>
        <v>Payments</v>
      </c>
      <c r="I69" t="str" cm="1">
        <f t="array" ref="I69">_xlfn.XLOOKUP(C69,Table1[[#All],[Level 2]],Table1[[#All],[Level 2]],"")</f>
        <v/>
      </c>
      <c r="J69" cm="1">
        <f t="array" ref="J69">_xlfn.XLOOKUP(D69,Table1[[#All],[Value]],Table1[[#All],[Value]],"")</f>
        <v>102000</v>
      </c>
    </row>
    <row r="70" spans="1:10" x14ac:dyDescent="0.25">
      <c r="A70" s="5" t="s">
        <v>63</v>
      </c>
      <c r="B70" t="s">
        <v>61</v>
      </c>
      <c r="C70" t="s">
        <v>70</v>
      </c>
      <c r="D70" s="1">
        <v>2960</v>
      </c>
      <c r="G70" t="str" cm="1">
        <f t="array" ref="G70">_xlfn.XLOOKUP(A70,Table1[[#All],[Root Level]],Table1[[#All],[Root Level]],"")</f>
        <v>Other Electronic</v>
      </c>
      <c r="H70" t="str" cm="1">
        <f t="array" ref="H70">_xlfn.XLOOKUP(B70,Table1[[#All],[Level 1]],Table1[[#All],[Level 1]],"")</f>
        <v>Payments</v>
      </c>
      <c r="I70" t="str" cm="1">
        <f t="array" ref="I70">_xlfn.XLOOKUP(C70,Table1[[#All],[Level 2]],Table1[[#All],[Level 2]],"")</f>
        <v/>
      </c>
      <c r="J70" cm="1">
        <f t="array" ref="J70">_xlfn.XLOOKUP(D70,Table1[[#All],[Value]],Table1[[#All],[Value]],"")</f>
        <v>2960</v>
      </c>
    </row>
    <row r="71" spans="1:10" x14ac:dyDescent="0.25">
      <c r="A71" s="5" t="s">
        <v>63</v>
      </c>
      <c r="B71" t="s">
        <v>61</v>
      </c>
      <c r="C71" t="s">
        <v>71</v>
      </c>
      <c r="D71" s="1">
        <v>388</v>
      </c>
      <c r="G71" t="str" cm="1">
        <f t="array" ref="G71">_xlfn.XLOOKUP(A71,Table1[[#All],[Root Level]],Table1[[#All],[Root Level]],"")</f>
        <v>Other Electronic</v>
      </c>
      <c r="H71" t="str" cm="1">
        <f t="array" ref="H71">_xlfn.XLOOKUP(B71,Table1[[#All],[Level 1]],Table1[[#All],[Level 1]],"")</f>
        <v>Payments</v>
      </c>
      <c r="I71" t="str" cm="1">
        <f t="array" ref="I71">_xlfn.XLOOKUP(C71,Table1[[#All],[Level 2]],Table1[[#All],[Level 2]],"")</f>
        <v/>
      </c>
      <c r="J71" cm="1">
        <f t="array" ref="J71">_xlfn.XLOOKUP(D71,Table1[[#All],[Value]],Table1[[#All],[Value]],"")</f>
        <v>388</v>
      </c>
    </row>
  </sheetData>
  <conditionalFormatting sqref="C1:C1048576">
    <cfRule type="containsText" dxfId="7" priority="1" operator="containsText" text="N/A">
      <formula>NOT(ISERROR(SEARCH("N/A",C1)))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A5A8-1DF0-454A-A053-73646E3548D8}">
  <dimension ref="A1:K79"/>
  <sheetViews>
    <sheetView tabSelected="1" topLeftCell="A7" workbookViewId="0">
      <selection activeCell="C23" sqref="C23"/>
    </sheetView>
  </sheetViews>
  <sheetFormatPr defaultRowHeight="15" x14ac:dyDescent="0.25"/>
  <cols>
    <col min="1" max="1" width="22" bestFit="1" customWidth="1"/>
    <col min="2" max="2" width="23.85546875" bestFit="1" customWidth="1"/>
    <col min="3" max="3" width="40.7109375" bestFit="1" customWidth="1"/>
    <col min="8" max="8" width="22" bestFit="1" customWidth="1"/>
  </cols>
  <sheetData>
    <row r="1" spans="1:11" x14ac:dyDescent="0.25">
      <c r="A1" s="11" t="s">
        <v>0</v>
      </c>
      <c r="B1" s="11" t="s">
        <v>1</v>
      </c>
      <c r="C1" s="11" t="s">
        <v>64</v>
      </c>
      <c r="D1" s="11" t="s">
        <v>2</v>
      </c>
      <c r="E1" t="s">
        <v>76</v>
      </c>
    </row>
    <row r="2" spans="1:11" x14ac:dyDescent="0.25">
      <c r="A2" t="s">
        <v>60</v>
      </c>
      <c r="B2" t="s">
        <v>61</v>
      </c>
      <c r="C2" t="s">
        <v>77</v>
      </c>
      <c r="D2">
        <v>1770000</v>
      </c>
      <c r="E2">
        <v>1</v>
      </c>
      <c r="H2" t="str">
        <f>_xlfn.XLOOKUP(Table1[[#This Row],[Root Level]],Sunburst!$A$1:$A$71,Sunburst!$A$1:$A$71,"")</f>
        <v>NPC</v>
      </c>
      <c r="I2" t="str">
        <f>_xlfn.XLOOKUP(Table1[[#This Row],[Level 1]],Sunburst!$B$1:$B$71,Sunburst!$B$1:$B$71,"")</f>
        <v>Payments</v>
      </c>
      <c r="J2" t="str">
        <f>_xlfn.XLOOKUP(Table1[[#This Row],[Level 2]],Sunburst!C1:C71,Sunburst!C1:C71,"")</f>
        <v/>
      </c>
      <c r="K2">
        <f>_xlfn.XLOOKUP(Table1[[#This Row],[Value]],Sunburst!$D$1:$D$71,Sunburst!$D$1:$D$71,"")</f>
        <v>1770000</v>
      </c>
    </row>
    <row r="3" spans="1:11" x14ac:dyDescent="0.25">
      <c r="A3" t="s">
        <v>62</v>
      </c>
      <c r="B3" t="s">
        <v>61</v>
      </c>
      <c r="C3" t="s">
        <v>77</v>
      </c>
      <c r="D3">
        <v>11200000</v>
      </c>
      <c r="E3">
        <v>1</v>
      </c>
      <c r="H3" t="str">
        <f>_xlfn.XLOOKUP(Table1[[#This Row],[Root Level]],Sunburst!$A$1:$A$71,Sunburst!$A$1:$A$71,"")</f>
        <v>Mail</v>
      </c>
      <c r="I3" t="str">
        <f>_xlfn.XLOOKUP(Table1[[#This Row],[Level 1]],Sunburst!$B$1:$B$71,Sunburst!$B$1:$B$71,"")</f>
        <v>Payments</v>
      </c>
      <c r="J3" t="str">
        <f>_xlfn.XLOOKUP(Table1[[#This Row],[Level 2]],Sunburst!C2:C72,Sunburst!C2:C72,"")</f>
        <v/>
      </c>
      <c r="K3">
        <f>_xlfn.XLOOKUP(Table1[[#This Row],[Value]],Sunburst!$D$1:$D$71,Sunburst!$D$1:$D$71,"")</f>
        <v>11200000</v>
      </c>
    </row>
    <row r="4" spans="1:11" x14ac:dyDescent="0.25">
      <c r="A4" t="s">
        <v>63</v>
      </c>
      <c r="B4" t="s">
        <v>61</v>
      </c>
      <c r="C4" t="s">
        <v>77</v>
      </c>
      <c r="D4">
        <v>10393000</v>
      </c>
      <c r="E4">
        <v>1</v>
      </c>
      <c r="H4" t="str">
        <f>_xlfn.XLOOKUP(Table1[[#This Row],[Root Level]],Sunburst!$A$1:$A$71,Sunburst!$A$1:$A$71,"")</f>
        <v>Other Electronic</v>
      </c>
      <c r="I4" t="str">
        <f>_xlfn.XLOOKUP(Table1[[#This Row],[Level 1]],Sunburst!$B$1:$B$71,Sunburst!$B$1:$B$71,"")</f>
        <v>Payments</v>
      </c>
      <c r="J4" t="str">
        <f>_xlfn.XLOOKUP(Table1[[#This Row],[Level 2]],Sunburst!C3:C73,Sunburst!C3:C73,"")</f>
        <v/>
      </c>
      <c r="K4">
        <f>_xlfn.XLOOKUP(Table1[[#This Row],[Value]],Sunburst!$D$1:$D$71,Sunburst!$D$1:$D$71,"")</f>
        <v>10393000</v>
      </c>
    </row>
    <row r="5" spans="1:11" x14ac:dyDescent="0.25">
      <c r="A5" t="s">
        <v>63</v>
      </c>
      <c r="B5" t="s">
        <v>61</v>
      </c>
      <c r="C5" t="s">
        <v>77</v>
      </c>
      <c r="D5">
        <v>2735000</v>
      </c>
      <c r="E5">
        <v>1</v>
      </c>
      <c r="H5" t="str">
        <f>_xlfn.XLOOKUP(Table1[[#This Row],[Root Level]],Sunburst!$A$1:$A$71,Sunburst!$A$1:$A$71,"")</f>
        <v>Other Electronic</v>
      </c>
      <c r="I5" t="str">
        <f>_xlfn.XLOOKUP(Table1[[#This Row],[Level 1]],Sunburst!$B$1:$B$71,Sunburst!$B$1:$B$71,"")</f>
        <v>Payments</v>
      </c>
      <c r="J5" t="str">
        <f>_xlfn.XLOOKUP(Table1[[#This Row],[Level 2]],Sunburst!C4:C74,Sunburst!C4:C74,"")</f>
        <v/>
      </c>
      <c r="K5">
        <f>_xlfn.XLOOKUP(Table1[[#This Row],[Value]],Sunburst!$D$1:$D$71,Sunburst!$D$1:$D$71,"")</f>
        <v>2735000</v>
      </c>
    </row>
    <row r="6" spans="1:11" x14ac:dyDescent="0.25">
      <c r="A6" t="s">
        <v>63</v>
      </c>
      <c r="B6" t="s">
        <v>61</v>
      </c>
      <c r="C6" t="s">
        <v>77</v>
      </c>
      <c r="D6">
        <v>637000</v>
      </c>
      <c r="E6">
        <v>1</v>
      </c>
      <c r="H6" t="str">
        <f>_xlfn.XLOOKUP(Table1[[#This Row],[Root Level]],Sunburst!$A$1:$A$71,Sunburst!$A$1:$A$71,"")</f>
        <v>Other Electronic</v>
      </c>
      <c r="I6" t="str">
        <f>_xlfn.XLOOKUP(Table1[[#This Row],[Level 1]],Sunburst!$B$1:$B$71,Sunburst!$B$1:$B$71,"")</f>
        <v>Payments</v>
      </c>
      <c r="J6" t="str">
        <f>_xlfn.XLOOKUP(Table1[[#This Row],[Level 2]],Sunburst!C5:C75,Sunburst!C5:C75,"")</f>
        <v/>
      </c>
      <c r="K6">
        <f>_xlfn.XLOOKUP(Table1[[#This Row],[Value]],Sunburst!$D$1:$D$71,Sunburst!$D$1:$D$71,"")</f>
        <v>637000</v>
      </c>
    </row>
    <row r="7" spans="1:11" x14ac:dyDescent="0.25">
      <c r="A7" t="s">
        <v>63</v>
      </c>
      <c r="B7" t="s">
        <v>61</v>
      </c>
      <c r="C7" t="s">
        <v>77</v>
      </c>
      <c r="D7">
        <v>726000</v>
      </c>
      <c r="E7">
        <v>1</v>
      </c>
      <c r="H7" t="str">
        <f>_xlfn.XLOOKUP(Table1[[#This Row],[Root Level]],Sunburst!$A$1:$A$71,Sunburst!$A$1:$A$71,"")</f>
        <v>Other Electronic</v>
      </c>
      <c r="I7" t="str">
        <f>_xlfn.XLOOKUP(Table1[[#This Row],[Level 1]],Sunburst!$B$1:$B$71,Sunburst!$B$1:$B$71,"")</f>
        <v>Payments</v>
      </c>
      <c r="J7" t="str">
        <f>_xlfn.XLOOKUP(Table1[[#This Row],[Level 2]],Sunburst!C6:C76,Sunburst!C6:C76,"")</f>
        <v/>
      </c>
      <c r="K7">
        <f>_xlfn.XLOOKUP(Table1[[#This Row],[Value]],Sunburst!$D$1:$D$71,Sunburst!$D$1:$D$71,"")</f>
        <v>726000</v>
      </c>
    </row>
    <row r="8" spans="1:11" x14ac:dyDescent="0.25">
      <c r="A8" t="s">
        <v>63</v>
      </c>
      <c r="B8" t="s">
        <v>61</v>
      </c>
      <c r="C8" t="s">
        <v>77</v>
      </c>
      <c r="D8">
        <v>102000</v>
      </c>
      <c r="E8">
        <v>1</v>
      </c>
      <c r="H8" t="str">
        <f>_xlfn.XLOOKUP(Table1[[#This Row],[Root Level]],Sunburst!$A$1:$A$71,Sunburst!$A$1:$A$71,"")</f>
        <v>Other Electronic</v>
      </c>
      <c r="I8" t="str">
        <f>_xlfn.XLOOKUP(Table1[[#This Row],[Level 1]],Sunburst!$B$1:$B$71,Sunburst!$B$1:$B$71,"")</f>
        <v>Payments</v>
      </c>
      <c r="J8" t="str">
        <f>_xlfn.XLOOKUP(Table1[[#This Row],[Level 2]],Sunburst!C7:C77,Sunburst!C7:C77,"")</f>
        <v/>
      </c>
      <c r="K8">
        <f>_xlfn.XLOOKUP(Table1[[#This Row],[Value]],Sunburst!$D$1:$D$71,Sunburst!$D$1:$D$71,"")</f>
        <v>102000</v>
      </c>
    </row>
    <row r="9" spans="1:11" x14ac:dyDescent="0.25">
      <c r="A9" t="s">
        <v>63</v>
      </c>
      <c r="B9" t="s">
        <v>61</v>
      </c>
      <c r="C9" t="s">
        <v>77</v>
      </c>
      <c r="D9">
        <v>2960</v>
      </c>
      <c r="E9">
        <v>1</v>
      </c>
      <c r="H9" t="str">
        <f>_xlfn.XLOOKUP(Table1[[#This Row],[Root Level]],Sunburst!$A$1:$A$71,Sunburst!$A$1:$A$71,"")</f>
        <v>Other Electronic</v>
      </c>
      <c r="I9" t="str">
        <f>_xlfn.XLOOKUP(Table1[[#This Row],[Level 1]],Sunburst!$B$1:$B$71,Sunburst!$B$1:$B$71,"")</f>
        <v>Payments</v>
      </c>
      <c r="J9" t="str">
        <f>_xlfn.XLOOKUP(Table1[[#This Row],[Level 2]],Sunburst!C8:C78,Sunburst!C8:C78,"")</f>
        <v/>
      </c>
      <c r="K9">
        <f>_xlfn.XLOOKUP(Table1[[#This Row],[Value]],Sunburst!$D$1:$D$71,Sunburst!$D$1:$D$71,"")</f>
        <v>2960</v>
      </c>
    </row>
    <row r="10" spans="1:11" x14ac:dyDescent="0.25">
      <c r="A10" t="s">
        <v>63</v>
      </c>
      <c r="B10" t="s">
        <v>61</v>
      </c>
      <c r="C10" t="s">
        <v>77</v>
      </c>
      <c r="D10">
        <v>388</v>
      </c>
      <c r="E10">
        <v>1</v>
      </c>
      <c r="H10" t="str">
        <f>_xlfn.XLOOKUP(Table1[[#This Row],[Root Level]],Sunburst!$A$1:$A$71,Sunburst!$A$1:$A$71,"")</f>
        <v>Other Electronic</v>
      </c>
      <c r="I10" t="str">
        <f>_xlfn.XLOOKUP(Table1[[#This Row],[Level 1]],Sunburst!$B$1:$B$71,Sunburst!$B$1:$B$71,"")</f>
        <v>Payments</v>
      </c>
      <c r="J10" t="str">
        <f>_xlfn.XLOOKUP(Table1[[#This Row],[Level 2]],Sunburst!C9:C79,Sunburst!C9:C79,"")</f>
        <v/>
      </c>
      <c r="K10">
        <f>_xlfn.XLOOKUP(Table1[[#This Row],[Value]],Sunburst!$D$1:$D$71,Sunburst!$D$1:$D$71,"")</f>
        <v>388</v>
      </c>
    </row>
    <row r="11" spans="1:11" x14ac:dyDescent="0.25">
      <c r="A11" t="s">
        <v>72</v>
      </c>
      <c r="B11" t="s">
        <v>61</v>
      </c>
      <c r="C11" t="s">
        <v>77</v>
      </c>
      <c r="D11">
        <v>4474000</v>
      </c>
      <c r="E11">
        <v>1</v>
      </c>
      <c r="H11" t="str">
        <f>_xlfn.XLOOKUP(Table1[[#This Row],[Root Level]],Sunburst!$A$1:$A$71,Sunburst!$A$1:$A$71,"")</f>
        <v>Call Center IVR</v>
      </c>
      <c r="I11" t="str">
        <f>_xlfn.XLOOKUP(Table1[[#This Row],[Level 1]],Sunburst!$B$1:$B$71,Sunburst!$B$1:$B$71,"")</f>
        <v>Payments</v>
      </c>
      <c r="J11" t="str">
        <f>_xlfn.XLOOKUP(Table1[[#This Row],[Level 2]],Sunburst!C10:C80,Sunburst!C10:C80,"")</f>
        <v/>
      </c>
      <c r="K11">
        <f>_xlfn.XLOOKUP(Table1[[#This Row],[Value]],Sunburst!$D$1:$D$71,Sunburst!$D$1:$D$71,"")</f>
        <v>4474000</v>
      </c>
    </row>
    <row r="12" spans="1:11" x14ac:dyDescent="0.25">
      <c r="A12" t="s">
        <v>72</v>
      </c>
      <c r="B12" t="s">
        <v>3</v>
      </c>
      <c r="C12" t="s">
        <v>77</v>
      </c>
      <c r="D12">
        <v>1241000</v>
      </c>
      <c r="E12">
        <v>1</v>
      </c>
      <c r="H12" t="str">
        <f>_xlfn.XLOOKUP(Table1[[#This Row],[Root Level]],Sunburst!$A$1:$A$71,Sunburst!$A$1:$A$71,"")</f>
        <v>Call Center IVR</v>
      </c>
      <c r="I12" t="str">
        <f>_xlfn.XLOOKUP(Table1[[#This Row],[Level 1]],Sunburst!$B$1:$B$71,Sunburst!$B$1:$B$71,"")</f>
        <v>Billing</v>
      </c>
      <c r="J12" t="str">
        <f>_xlfn.XLOOKUP(Table1[[#This Row],[Level 2]],Sunburst!C11:C81,Sunburst!C11:C81,"")</f>
        <v/>
      </c>
      <c r="K12">
        <f>_xlfn.XLOOKUP(Table1[[#This Row],[Value]],Sunburst!$D$1:$D$71,Sunburst!$D$1:$D$71,"")</f>
        <v>1241000</v>
      </c>
    </row>
    <row r="13" spans="1:11" x14ac:dyDescent="0.25">
      <c r="A13" t="s">
        <v>72</v>
      </c>
      <c r="B13" t="s">
        <v>4</v>
      </c>
      <c r="C13" t="s">
        <v>77</v>
      </c>
      <c r="D13">
        <v>209000</v>
      </c>
      <c r="E13">
        <v>1</v>
      </c>
      <c r="H13" t="str">
        <f>_xlfn.XLOOKUP(Table1[[#This Row],[Root Level]],Sunburst!$A$1:$A$71,Sunburst!$A$1:$A$71,"")</f>
        <v>Call Center IVR</v>
      </c>
      <c r="I13" t="str">
        <f>_xlfn.XLOOKUP(Table1[[#This Row],[Level 1]],Sunburst!$B$1:$B$71,Sunburst!$B$1:$B$71,"")</f>
        <v>Pay Plans</v>
      </c>
      <c r="J13" t="str">
        <f>_xlfn.XLOOKUP(Table1[[#This Row],[Level 2]],Sunburst!C12:C82,Sunburst!C12:C82,"")</f>
        <v/>
      </c>
      <c r="K13">
        <f>_xlfn.XLOOKUP(Table1[[#This Row],[Value]],Sunburst!$D$1:$D$71,Sunburst!$D$1:$D$71,"")</f>
        <v>209000</v>
      </c>
    </row>
    <row r="14" spans="1:11" x14ac:dyDescent="0.25">
      <c r="A14" t="s">
        <v>72</v>
      </c>
      <c r="B14" t="s">
        <v>5</v>
      </c>
      <c r="C14" t="s">
        <v>77</v>
      </c>
      <c r="D14">
        <v>205000</v>
      </c>
      <c r="E14">
        <v>1</v>
      </c>
      <c r="H14" t="str">
        <f>_xlfn.XLOOKUP(Table1[[#This Row],[Root Level]],Sunburst!$A$1:$A$71,Sunburst!$A$1:$A$71,"")</f>
        <v>Call Center IVR</v>
      </c>
      <c r="I14" t="str">
        <f>_xlfn.XLOOKUP(Table1[[#This Row],[Level 1]],Sunburst!$B$1:$B$71,Sunburst!$B$1:$B$71,"")</f>
        <v>Account Balance</v>
      </c>
      <c r="J14" t="str">
        <f>_xlfn.XLOOKUP(Table1[[#This Row],[Level 2]],Sunburst!C13:C83,Sunburst!C13:C83,"")</f>
        <v/>
      </c>
      <c r="K14">
        <f>_xlfn.XLOOKUP(Table1[[#This Row],[Value]],Sunburst!$D$1:$D$71,Sunburst!$D$1:$D$71,"")</f>
        <v>205000</v>
      </c>
    </row>
    <row r="15" spans="1:11" x14ac:dyDescent="0.25">
      <c r="A15" t="s">
        <v>72</v>
      </c>
      <c r="B15" t="s">
        <v>14</v>
      </c>
      <c r="C15" t="s">
        <v>78</v>
      </c>
      <c r="D15">
        <v>155000</v>
      </c>
      <c r="E15">
        <v>2</v>
      </c>
      <c r="H15" s="9" t="str">
        <f>_xlfn.XLOOKUP(Table1[[#This Row],[Root Level]],Sunburst!$A$1:$A$71,Sunburst!$A$1:$A$71,"")</f>
        <v>Call Center IVR</v>
      </c>
      <c r="I15" s="9" t="str">
        <f>_xlfn.XLOOKUP(Table1[[#This Row],[Level 1]],Sunburst!$B$1:$B$71,Sunburst!$B$1:$B$71,"")</f>
        <v>Start/Stop/ Transfer</v>
      </c>
      <c r="J15" t="str">
        <f>_xlfn.XLOOKUP(Table1[[#This Row],[Level 2]],Sunburst!C14:C84,Sunburst!C14:C84,"")</f>
        <v/>
      </c>
      <c r="K15" t="str">
        <f>_xlfn.XLOOKUP(Table1[[#This Row],[Value]],Sunburst!$D$1:$D$71,Sunburst!$D$1:$D$71,"")</f>
        <v/>
      </c>
    </row>
    <row r="16" spans="1:11" x14ac:dyDescent="0.25">
      <c r="A16" t="s">
        <v>72</v>
      </c>
      <c r="B16" t="s">
        <v>14</v>
      </c>
      <c r="C16" t="s">
        <v>79</v>
      </c>
      <c r="D16">
        <v>124000</v>
      </c>
      <c r="E16">
        <v>2</v>
      </c>
      <c r="H16" s="9" t="str">
        <f>_xlfn.XLOOKUP(Table1[[#This Row],[Root Level]],Sunburst!$A$1:$A$71,Sunburst!$A$1:$A$71,"")</f>
        <v>Call Center IVR</v>
      </c>
      <c r="I16" s="9" t="str">
        <f>_xlfn.XLOOKUP(Table1[[#This Row],[Level 1]],Sunburst!$B$1:$B$71,Sunburst!$B$1:$B$71,"")</f>
        <v>Start/Stop/ Transfer</v>
      </c>
      <c r="J16" t="str">
        <f>_xlfn.XLOOKUP(Table1[[#This Row],[Level 2]],Sunburst!C15:C85,Sunburst!C15:C85,"")</f>
        <v/>
      </c>
      <c r="K16" t="str">
        <f>_xlfn.XLOOKUP(Table1[[#This Row],[Value]],Sunburst!$D$1:$D$71,Sunburst!$D$1:$D$71,"")</f>
        <v/>
      </c>
    </row>
    <row r="17" spans="1:11" x14ac:dyDescent="0.25">
      <c r="A17" t="s">
        <v>72</v>
      </c>
      <c r="B17" t="s">
        <v>14</v>
      </c>
      <c r="C17" t="s">
        <v>80</v>
      </c>
      <c r="D17">
        <v>58000</v>
      </c>
      <c r="E17">
        <v>2</v>
      </c>
      <c r="H17" s="9" t="str">
        <f>_xlfn.XLOOKUP(Table1[[#This Row],[Root Level]],Sunburst!$A$1:$A$71,Sunburst!$A$1:$A$71,"")</f>
        <v>Call Center IVR</v>
      </c>
      <c r="I17" s="9" t="str">
        <f>_xlfn.XLOOKUP(Table1[[#This Row],[Level 1]],Sunburst!$B$1:$B$71,Sunburst!$B$1:$B$71,"")</f>
        <v>Start/Stop/ Transfer</v>
      </c>
      <c r="J17" t="str">
        <f>_xlfn.XLOOKUP(Table1[[#This Row],[Level 2]],Sunburst!C16:C86,Sunburst!C16:C86,"")</f>
        <v/>
      </c>
      <c r="K17" t="str">
        <f>_xlfn.XLOOKUP(Table1[[#This Row],[Value]],Sunburst!$D$1:$D$71,Sunburst!$D$1:$D$71,"")</f>
        <v/>
      </c>
    </row>
    <row r="18" spans="1:11" x14ac:dyDescent="0.25">
      <c r="A18" t="s">
        <v>72</v>
      </c>
      <c r="B18" t="s">
        <v>6</v>
      </c>
      <c r="C18" t="s">
        <v>77</v>
      </c>
      <c r="D18">
        <v>843000</v>
      </c>
      <c r="E18">
        <v>1</v>
      </c>
      <c r="H18" t="str">
        <f>_xlfn.XLOOKUP(Table1[[#This Row],[Root Level]],Sunburst!$A$1:$A$71,Sunburst!$A$1:$A$71,"")</f>
        <v>Call Center IVR</v>
      </c>
      <c r="I18" t="str">
        <f>_xlfn.XLOOKUP(Table1[[#This Row],[Level 1]],Sunburst!$B$1:$B$71,Sunburst!$B$1:$B$71,"")</f>
        <v>Outage</v>
      </c>
      <c r="J18" t="str">
        <f>_xlfn.XLOOKUP(Table1[[#This Row],[Level 2]],Sunburst!C17:C87,Sunburst!C17:C87,"")</f>
        <v/>
      </c>
      <c r="K18">
        <f>_xlfn.XLOOKUP(Table1[[#This Row],[Value]],Sunburst!$D$1:$D$71,Sunburst!$D$1:$D$71,"")</f>
        <v>843000</v>
      </c>
    </row>
    <row r="19" spans="1:11" x14ac:dyDescent="0.25">
      <c r="A19" t="s">
        <v>72</v>
      </c>
      <c r="B19" t="s">
        <v>7</v>
      </c>
      <c r="C19" t="s">
        <v>77</v>
      </c>
      <c r="D19">
        <v>678000</v>
      </c>
      <c r="E19">
        <v>1</v>
      </c>
      <c r="H19" t="str">
        <f>_xlfn.XLOOKUP(Table1[[#This Row],[Root Level]],Sunburst!$A$1:$A$71,Sunburst!$A$1:$A$71,"")</f>
        <v>Call Center IVR</v>
      </c>
      <c r="I19" t="str">
        <f>_xlfn.XLOOKUP(Table1[[#This Row],[Level 1]],Sunburst!$B$1:$B$71,Sunburst!$B$1:$B$71,"")</f>
        <v>Other Transactions</v>
      </c>
      <c r="J19" t="str">
        <f>_xlfn.XLOOKUP(Table1[[#This Row],[Level 2]],Sunburst!C18:C88,Sunburst!C18:C88,"")</f>
        <v/>
      </c>
      <c r="K19">
        <f>_xlfn.XLOOKUP(Table1[[#This Row],[Value]],Sunburst!$D$1:$D$71,Sunburst!$D$1:$D$71,"")</f>
        <v>678000</v>
      </c>
    </row>
    <row r="20" spans="1:11" x14ac:dyDescent="0.25">
      <c r="A20" t="s">
        <v>74</v>
      </c>
      <c r="B20" t="s">
        <v>8</v>
      </c>
      <c r="C20" t="s">
        <v>77</v>
      </c>
      <c r="D20">
        <v>2630000</v>
      </c>
      <c r="E20">
        <v>1</v>
      </c>
      <c r="H20" t="str">
        <f>_xlfn.XLOOKUP(Table1[[#This Row],[Root Level]],Sunburst!$A$1:$A$71,Sunburst!$A$1:$A$71,"")</f>
        <v>Call Center Other</v>
      </c>
      <c r="I20" t="str">
        <f>_xlfn.XLOOKUP(Table1[[#This Row],[Level 1]],Sunburst!$B$1:$B$71,Sunburst!$B$1:$B$71,"")</f>
        <v>ICM Technology Handled</v>
      </c>
      <c r="J20" t="str">
        <f>_xlfn.XLOOKUP(Table1[[#This Row],[Level 2]],Sunburst!C19:C89,Sunburst!C19:C89,"")</f>
        <v/>
      </c>
      <c r="K20">
        <f>_xlfn.XLOOKUP(Table1[[#This Row],[Value]],Sunburst!$D$1:$D$71,Sunburst!$D$1:$D$71,"")</f>
        <v>2630000</v>
      </c>
    </row>
    <row r="21" spans="1:11" x14ac:dyDescent="0.25">
      <c r="A21" t="s">
        <v>74</v>
      </c>
      <c r="B21" t="s">
        <v>9</v>
      </c>
      <c r="C21" t="s">
        <v>77</v>
      </c>
      <c r="D21">
        <v>29000</v>
      </c>
      <c r="E21">
        <v>1</v>
      </c>
      <c r="H21" t="str">
        <f>_xlfn.XLOOKUP(Table1[[#This Row],[Root Level]],Sunburst!$A$1:$A$71,Sunburst!$A$1:$A$71,"")</f>
        <v>Call Center Other</v>
      </c>
      <c r="I21" t="str">
        <f>_xlfn.XLOOKUP(Table1[[#This Row],[Level 1]],Sunburst!$B$1:$B$71,Sunburst!$B$1:$B$71,"")</f>
        <v>Non-IVR Technology</v>
      </c>
      <c r="J21" t="str">
        <f>_xlfn.XLOOKUP(Table1[[#This Row],[Level 2]],Sunburst!C20:C90,Sunburst!C20:C90,"")</f>
        <v/>
      </c>
      <c r="K21">
        <f>_xlfn.XLOOKUP(Table1[[#This Row],[Value]],Sunburst!$D$1:$D$71,Sunburst!$D$1:$D$71,"")</f>
        <v>29000</v>
      </c>
    </row>
    <row r="22" spans="1:11" x14ac:dyDescent="0.25">
      <c r="A22" t="s">
        <v>73</v>
      </c>
      <c r="B22" t="s">
        <v>81</v>
      </c>
      <c r="C22" t="s">
        <v>77</v>
      </c>
      <c r="D22">
        <v>5242000</v>
      </c>
      <c r="E22">
        <v>1</v>
      </c>
      <c r="H22" t="str">
        <f>_xlfn.XLOOKUP(Table1[[#This Row],[Root Level]],Sunburst!$A$1:$A$71,Sunburst!$A$1:$A$71,"")</f>
        <v>Call Center - Live Agent</v>
      </c>
      <c r="I22" t="str">
        <f>_xlfn.XLOOKUP(Table1[[#This Row],[Level 1]],Sunburst!$B$1:$B$71,Sunburst!$B$1:$B$71,"")</f>
        <v/>
      </c>
      <c r="J22" t="str">
        <f>_xlfn.XLOOKUP(Table1[[#This Row],[Level 2]],Sunburst!C21:C91,Sunburst!C21:C91,"")</f>
        <v/>
      </c>
      <c r="K22" t="str">
        <f>_xlfn.XLOOKUP(Table1[[#This Row],[Value]],Sunburst!$D$1:$D$71,Sunburst!$D$1:$D$71,"")</f>
        <v/>
      </c>
    </row>
    <row r="23" spans="1:11" x14ac:dyDescent="0.25">
      <c r="A23" t="s">
        <v>73</v>
      </c>
      <c r="B23" t="s">
        <v>10</v>
      </c>
      <c r="C23" t="s">
        <v>77</v>
      </c>
      <c r="D23">
        <v>3918000</v>
      </c>
      <c r="E23">
        <v>2</v>
      </c>
      <c r="H23" t="str">
        <f>_xlfn.XLOOKUP(Table1[[#This Row],[Root Level]],Sunburst!$A$1:$A$71,Sunburst!$A$1:$A$71,"")</f>
        <v>Call Center - Live Agent</v>
      </c>
      <c r="I23" t="str">
        <f>_xlfn.XLOOKUP(Table1[[#This Row],[Level 1]],Sunburst!$B$1:$B$71,Sunburst!$B$1:$B$71,"")</f>
        <v>Transferred calls</v>
      </c>
      <c r="J23" t="str">
        <f>_xlfn.XLOOKUP(Table1[[#This Row],[Level 2]],Sunburst!C22:C92,Sunburst!C22:C92,"")</f>
        <v/>
      </c>
      <c r="K23">
        <f>_xlfn.XLOOKUP(Table1[[#This Row],[Value]],Sunburst!$D$1:$D$71,Sunburst!$D$1:$D$71,"")</f>
        <v>3918000</v>
      </c>
    </row>
    <row r="24" spans="1:11" x14ac:dyDescent="0.25">
      <c r="A24" t="s">
        <v>73</v>
      </c>
      <c r="B24" t="s">
        <v>11</v>
      </c>
      <c r="C24" t="s">
        <v>77</v>
      </c>
      <c r="D24">
        <v>267000</v>
      </c>
      <c r="E24">
        <v>1</v>
      </c>
      <c r="H24" t="str">
        <f>_xlfn.XLOOKUP(Table1[[#This Row],[Root Level]],Sunburst!$A$1:$A$71,Sunburst!$A$1:$A$71,"")</f>
        <v>Call Center - Live Agent</v>
      </c>
      <c r="I24" t="str">
        <f>_xlfn.XLOOKUP(Table1[[#This Row],[Level 1]],Sunburst!$B$1:$B$71,Sunburst!$B$1:$B$71,"")</f>
        <v>Abandoned Calls</v>
      </c>
      <c r="J24" t="str">
        <f>_xlfn.XLOOKUP(Table1[[#This Row],[Level 2]],Sunburst!C23:C93,Sunburst!C23:C93,"")</f>
        <v/>
      </c>
      <c r="K24">
        <f>_xlfn.XLOOKUP(Table1[[#This Row],[Value]],Sunburst!$D$1:$D$71,Sunburst!$D$1:$D$71,"")</f>
        <v>267000</v>
      </c>
    </row>
    <row r="25" spans="1:11" x14ac:dyDescent="0.25">
      <c r="A25" t="s">
        <v>73</v>
      </c>
      <c r="B25" t="s">
        <v>12</v>
      </c>
      <c r="C25" t="s">
        <v>77</v>
      </c>
      <c r="D25">
        <v>1341000</v>
      </c>
      <c r="E25">
        <v>1</v>
      </c>
      <c r="H25" t="str">
        <f>_xlfn.XLOOKUP(Table1[[#This Row],[Root Level]],Sunburst!$A$1:$A$71,Sunburst!$A$1:$A$71,"")</f>
        <v>Call Center - Live Agent</v>
      </c>
      <c r="I25" t="str">
        <f>_xlfn.XLOOKUP(Table1[[#This Row],[Level 1]],Sunburst!$B$1:$B$71,Sunburst!$B$1:$B$71,"")</f>
        <v>General</v>
      </c>
      <c r="J25" t="str">
        <f>_xlfn.XLOOKUP(Table1[[#This Row],[Level 2]],Sunburst!C24:C94,Sunburst!C24:C94,"")</f>
        <v/>
      </c>
      <c r="K25">
        <f>_xlfn.XLOOKUP(Table1[[#This Row],[Value]],Sunburst!$D$1:$D$71,Sunburst!$D$1:$D$71,"")</f>
        <v>1341000</v>
      </c>
    </row>
    <row r="26" spans="1:11" x14ac:dyDescent="0.25">
      <c r="A26" t="s">
        <v>73</v>
      </c>
      <c r="B26" t="s">
        <v>13</v>
      </c>
      <c r="C26" t="s">
        <v>77</v>
      </c>
      <c r="D26">
        <v>691000</v>
      </c>
      <c r="E26">
        <v>1</v>
      </c>
      <c r="H26" t="str">
        <f>_xlfn.XLOOKUP(Table1[[#This Row],[Root Level]],Sunburst!$A$1:$A$71,Sunburst!$A$1:$A$71,"")</f>
        <v>Call Center - Live Agent</v>
      </c>
      <c r="I26" t="str">
        <f>_xlfn.XLOOKUP(Table1[[#This Row],[Level 1]],Sunburst!$B$1:$B$71,Sunburst!$B$1:$B$71,"")</f>
        <v>Billing Balance</v>
      </c>
      <c r="J26" t="str">
        <f>_xlfn.XLOOKUP(Table1[[#This Row],[Level 2]],Sunburst!C25:C95,Sunburst!C25:C95,"")</f>
        <v/>
      </c>
      <c r="K26">
        <f>_xlfn.XLOOKUP(Table1[[#This Row],[Value]],Sunburst!$D$1:$D$71,Sunburst!$D$1:$D$71,"")</f>
        <v>691000</v>
      </c>
    </row>
    <row r="27" spans="1:11" x14ac:dyDescent="0.25">
      <c r="A27" t="s">
        <v>73</v>
      </c>
      <c r="B27" t="s">
        <v>14</v>
      </c>
      <c r="C27" t="s">
        <v>78</v>
      </c>
      <c r="D27">
        <v>374000</v>
      </c>
      <c r="E27">
        <v>2</v>
      </c>
      <c r="H27" s="9" t="str">
        <f>_xlfn.XLOOKUP(Table1[[#This Row],[Root Level]],Sunburst!$A$1:$A$71,Sunburst!$A$1:$A$71,"")</f>
        <v>Call Center - Live Agent</v>
      </c>
      <c r="I27" s="9" t="str">
        <f>_xlfn.XLOOKUP(Table1[[#This Row],[Level 1]],Sunburst!$B$1:$B$71,Sunburst!$B$1:$B$71,"")</f>
        <v>Start/Stop/ Transfer</v>
      </c>
      <c r="J27" t="str">
        <f>_xlfn.XLOOKUP(Table1[[#This Row],[Level 2]],Sunburst!C26:C96,Sunburst!C26:C96,"")</f>
        <v/>
      </c>
      <c r="K27" t="str">
        <f>_xlfn.XLOOKUP(Table1[[#This Row],[Value]],Sunburst!$D$1:$D$71,Sunburst!$D$1:$D$71,"")</f>
        <v/>
      </c>
    </row>
    <row r="28" spans="1:11" x14ac:dyDescent="0.25">
      <c r="A28" t="s">
        <v>73</v>
      </c>
      <c r="B28" t="s">
        <v>14</v>
      </c>
      <c r="C28" t="s">
        <v>79</v>
      </c>
      <c r="D28">
        <v>133000</v>
      </c>
      <c r="E28">
        <v>2</v>
      </c>
      <c r="H28" s="9" t="str">
        <f>_xlfn.XLOOKUP(Table1[[#This Row],[Root Level]],Sunburst!$A$1:$A$71,Sunburst!$A$1:$A$71,"")</f>
        <v>Call Center - Live Agent</v>
      </c>
      <c r="I28" s="9" t="str">
        <f>_xlfn.XLOOKUP(Table1[[#This Row],[Level 1]],Sunburst!$B$1:$B$71,Sunburst!$B$1:$B$71,"")</f>
        <v>Start/Stop/ Transfer</v>
      </c>
      <c r="J28" t="str">
        <f>_xlfn.XLOOKUP(Table1[[#This Row],[Level 2]],Sunburst!C27:C97,Sunburst!C27:C97,"")</f>
        <v/>
      </c>
      <c r="K28" t="str">
        <f>_xlfn.XLOOKUP(Table1[[#This Row],[Value]],Sunburst!$D$1:$D$71,Sunburst!$D$1:$D$71,"")</f>
        <v/>
      </c>
    </row>
    <row r="29" spans="1:11" x14ac:dyDescent="0.25">
      <c r="A29" t="s">
        <v>73</v>
      </c>
      <c r="B29" t="s">
        <v>14</v>
      </c>
      <c r="C29" t="s">
        <v>80</v>
      </c>
      <c r="D29">
        <v>171000</v>
      </c>
      <c r="E29">
        <v>2</v>
      </c>
      <c r="H29" s="9" t="str">
        <f>_xlfn.XLOOKUP(Table1[[#This Row],[Root Level]],Sunburst!$A$1:$A$71,Sunburst!$A$1:$A$71,"")</f>
        <v>Call Center - Live Agent</v>
      </c>
      <c r="I29" s="9" t="str">
        <f>_xlfn.XLOOKUP(Table1[[#This Row],[Level 1]],Sunburst!$B$1:$B$71,Sunburst!$B$1:$B$71,"")</f>
        <v>Start/Stop/ Transfer</v>
      </c>
      <c r="J29" t="str">
        <f>_xlfn.XLOOKUP(Table1[[#This Row],[Level 2]],Sunburst!C28:C98,Sunburst!C28:C98,"")</f>
        <v/>
      </c>
      <c r="K29" t="str">
        <f>_xlfn.XLOOKUP(Table1[[#This Row],[Value]],Sunburst!$D$1:$D$71,Sunburst!$D$1:$D$71,"")</f>
        <v/>
      </c>
    </row>
    <row r="30" spans="1:11" x14ac:dyDescent="0.25">
      <c r="A30" t="s">
        <v>73</v>
      </c>
      <c r="B30" t="s">
        <v>82</v>
      </c>
      <c r="C30" t="s">
        <v>77</v>
      </c>
      <c r="D30">
        <v>466000</v>
      </c>
      <c r="E30">
        <v>1</v>
      </c>
      <c r="H30" t="str">
        <f>_xlfn.XLOOKUP(Table1[[#This Row],[Root Level]],Sunburst!$A$1:$A$71,Sunburst!$A$1:$A$71,"")</f>
        <v>Call Center - Live Agent</v>
      </c>
      <c r="I30" t="str">
        <f>_xlfn.XLOOKUP(Table1[[#This Row],[Level 1]],Sunburst!$B$1:$B$71,Sunburst!$B$1:$B$71,"")</f>
        <v/>
      </c>
      <c r="J30" t="str">
        <f>_xlfn.XLOOKUP(Table1[[#This Row],[Level 2]],Sunburst!C29:C99,Sunburst!C29:C99,"")</f>
        <v/>
      </c>
      <c r="K30">
        <f>_xlfn.XLOOKUP(Table1[[#This Row],[Value]],Sunburst!$D$1:$D$71,Sunburst!$D$1:$D$71,"")</f>
        <v>466000</v>
      </c>
    </row>
    <row r="31" spans="1:11" x14ac:dyDescent="0.25">
      <c r="A31" t="s">
        <v>73</v>
      </c>
      <c r="B31" t="s">
        <v>16</v>
      </c>
      <c r="C31" t="s">
        <v>77</v>
      </c>
      <c r="D31">
        <v>449000</v>
      </c>
      <c r="E31">
        <v>1</v>
      </c>
      <c r="H31" t="str">
        <f>_xlfn.XLOOKUP(Table1[[#This Row],[Root Level]],Sunburst!$A$1:$A$71,Sunburst!$A$1:$A$71,"")</f>
        <v>Call Center - Live Agent</v>
      </c>
      <c r="I31" t="str">
        <f>_xlfn.XLOOKUP(Table1[[#This Row],[Level 1]],Sunburst!$B$1:$B$71,Sunburst!$B$1:$B$71,"")</f>
        <v>Emergency</v>
      </c>
      <c r="J31" t="str">
        <f>_xlfn.XLOOKUP(Table1[[#This Row],[Level 2]],Sunburst!C30:C100,Sunburst!C30:C100,"")</f>
        <v/>
      </c>
      <c r="K31">
        <f>_xlfn.XLOOKUP(Table1[[#This Row],[Value]],Sunburst!$D$1:$D$71,Sunburst!$D$1:$D$71,"")</f>
        <v>449000</v>
      </c>
    </row>
    <row r="32" spans="1:11" x14ac:dyDescent="0.25">
      <c r="A32" t="s">
        <v>73</v>
      </c>
      <c r="B32" t="s">
        <v>6</v>
      </c>
      <c r="C32" t="s">
        <v>77</v>
      </c>
      <c r="D32">
        <v>246000</v>
      </c>
      <c r="E32">
        <v>1</v>
      </c>
      <c r="H32" t="str">
        <f>_xlfn.XLOOKUP(Table1[[#This Row],[Root Level]],Sunburst!$A$1:$A$71,Sunburst!$A$1:$A$71,"")</f>
        <v>Call Center - Live Agent</v>
      </c>
      <c r="I32" t="str">
        <f>_xlfn.XLOOKUP(Table1[[#This Row],[Level 1]],Sunburst!$B$1:$B$71,Sunburst!$B$1:$B$71,"")</f>
        <v>Outage</v>
      </c>
      <c r="J32" t="str">
        <f>_xlfn.XLOOKUP(Table1[[#This Row],[Level 2]],Sunburst!C31:C101,Sunburst!C31:C101,"")</f>
        <v/>
      </c>
      <c r="K32">
        <f>_xlfn.XLOOKUP(Table1[[#This Row],[Value]],Sunburst!$D$1:$D$71,Sunburst!$D$1:$D$71,"")</f>
        <v>246000</v>
      </c>
    </row>
    <row r="33" spans="1:11" x14ac:dyDescent="0.25">
      <c r="A33" t="s">
        <v>73</v>
      </c>
      <c r="B33" t="s">
        <v>17</v>
      </c>
      <c r="C33" t="s">
        <v>77</v>
      </c>
      <c r="D33">
        <v>256000</v>
      </c>
      <c r="E33">
        <v>1</v>
      </c>
      <c r="H33" t="str">
        <f>_xlfn.XLOOKUP(Table1[[#This Row],[Root Level]],Sunburst!$A$1:$A$71,Sunburst!$A$1:$A$71,"")</f>
        <v>Call Center - Live Agent</v>
      </c>
      <c r="I33" t="str">
        <f>_xlfn.XLOOKUP(Table1[[#This Row],[Level 1]],Sunburst!$B$1:$B$71,Sunburst!$B$1:$B$71,"")</f>
        <v>Spanish (General)</v>
      </c>
      <c r="J33" t="str">
        <f>_xlfn.XLOOKUP(Table1[[#This Row],[Level 2]],Sunburst!C32:C102,Sunburst!C32:C102,"")</f>
        <v/>
      </c>
      <c r="K33">
        <f>_xlfn.XLOOKUP(Table1[[#This Row],[Value]],Sunburst!$D$1:$D$71,Sunburst!$D$1:$D$71,"")</f>
        <v>256000</v>
      </c>
    </row>
    <row r="34" spans="1:11" x14ac:dyDescent="0.25">
      <c r="A34" t="s">
        <v>73</v>
      </c>
      <c r="B34" t="s">
        <v>61</v>
      </c>
      <c r="C34" t="s">
        <v>77</v>
      </c>
      <c r="D34">
        <v>137000</v>
      </c>
      <c r="E34">
        <v>1</v>
      </c>
      <c r="H34" t="str">
        <f>_xlfn.XLOOKUP(Table1[[#This Row],[Root Level]],Sunburst!$A$1:$A$71,Sunburst!$A$1:$A$71,"")</f>
        <v>Call Center - Live Agent</v>
      </c>
      <c r="I34" t="str">
        <f>_xlfn.XLOOKUP(Table1[[#This Row],[Level 1]],Sunburst!$B$1:$B$71,Sunburst!$B$1:$B$71,"")</f>
        <v>Payments</v>
      </c>
      <c r="J34" t="str">
        <f>_xlfn.XLOOKUP(Table1[[#This Row],[Level 2]],Sunburst!C33:C103,Sunburst!C33:C103,"")</f>
        <v/>
      </c>
      <c r="K34">
        <f>_xlfn.XLOOKUP(Table1[[#This Row],[Value]],Sunburst!$D$1:$D$71,Sunburst!$D$1:$D$71,"")</f>
        <v>137000</v>
      </c>
    </row>
    <row r="35" spans="1:11" x14ac:dyDescent="0.25">
      <c r="A35" t="s">
        <v>73</v>
      </c>
      <c r="B35" t="s">
        <v>18</v>
      </c>
      <c r="C35" t="s">
        <v>77</v>
      </c>
      <c r="D35">
        <v>479000</v>
      </c>
      <c r="E35">
        <v>1</v>
      </c>
      <c r="H35" t="str">
        <f>_xlfn.XLOOKUP(Table1[[#This Row],[Root Level]],Sunburst!$A$1:$A$71,Sunburst!$A$1:$A$71,"")</f>
        <v>Call Center - Live Agent</v>
      </c>
      <c r="I35" t="str">
        <f>_xlfn.XLOOKUP(Table1[[#This Row],[Level 1]],Sunburst!$B$1:$B$71,Sunburst!$B$1:$B$71,"")</f>
        <v>Solar</v>
      </c>
      <c r="J35" t="str">
        <f>_xlfn.XLOOKUP(Table1[[#This Row],[Level 2]],Sunburst!C34:C104,Sunburst!C34:C104,"")</f>
        <v/>
      </c>
      <c r="K35">
        <f>_xlfn.XLOOKUP(Table1[[#This Row],[Value]],Sunburst!$D$1:$D$71,Sunburst!$D$1:$D$71,"")</f>
        <v>479000</v>
      </c>
    </row>
    <row r="36" spans="1:11" x14ac:dyDescent="0.25">
      <c r="A36" t="s">
        <v>73</v>
      </c>
      <c r="B36" t="s">
        <v>19</v>
      </c>
      <c r="C36" t="s">
        <v>77</v>
      </c>
      <c r="D36">
        <v>220000</v>
      </c>
      <c r="E36">
        <v>1</v>
      </c>
      <c r="H36" t="str">
        <f>_xlfn.XLOOKUP(Table1[[#This Row],[Root Level]],Sunburst!$A$1:$A$71,Sunburst!$A$1:$A$71,"")</f>
        <v>Call Center - Live Agent</v>
      </c>
      <c r="I36" t="str">
        <f>_xlfn.XLOOKUP(Table1[[#This Row],[Level 1]],Sunburst!$B$1:$B$71,Sunburst!$B$1:$B$71,"")</f>
        <v>Specialty Lines</v>
      </c>
      <c r="J36" t="str">
        <f>_xlfn.XLOOKUP(Table1[[#This Row],[Level 2]],Sunburst!C35:C105,Sunburst!C35:C105,"")</f>
        <v/>
      </c>
      <c r="K36">
        <f>_xlfn.XLOOKUP(Table1[[#This Row],[Value]],Sunburst!$D$1:$D$71,Sunburst!$D$1:$D$71,"")</f>
        <v>220000</v>
      </c>
    </row>
    <row r="37" spans="1:11" x14ac:dyDescent="0.25">
      <c r="A37" t="s">
        <v>73</v>
      </c>
      <c r="B37" t="s">
        <v>4</v>
      </c>
      <c r="C37" t="s">
        <v>77</v>
      </c>
      <c r="D37">
        <v>123000</v>
      </c>
      <c r="E37">
        <v>1</v>
      </c>
      <c r="H37" t="str">
        <f>_xlfn.XLOOKUP(Table1[[#This Row],[Root Level]],Sunburst!$A$1:$A$71,Sunburst!$A$1:$A$71,"")</f>
        <v>Call Center - Live Agent</v>
      </c>
      <c r="I37" t="str">
        <f>_xlfn.XLOOKUP(Table1[[#This Row],[Level 1]],Sunburst!$B$1:$B$71,Sunburst!$B$1:$B$71,"")</f>
        <v>Pay Plans</v>
      </c>
      <c r="J37" t="str">
        <f>_xlfn.XLOOKUP(Table1[[#This Row],[Level 2]],Sunburst!C36:C106,Sunburst!C36:C106,"")</f>
        <v/>
      </c>
      <c r="K37">
        <f>_xlfn.XLOOKUP(Table1[[#This Row],[Value]],Sunburst!$D$1:$D$71,Sunburst!$D$1:$D$71,"")</f>
        <v>123000</v>
      </c>
    </row>
    <row r="38" spans="1:11" x14ac:dyDescent="0.25">
      <c r="A38" t="s">
        <v>73</v>
      </c>
      <c r="B38" t="s">
        <v>7</v>
      </c>
      <c r="C38" t="s">
        <v>77</v>
      </c>
      <c r="D38">
        <v>136000</v>
      </c>
      <c r="E38">
        <v>1</v>
      </c>
      <c r="H38" t="str">
        <f>_xlfn.XLOOKUP(Table1[[#This Row],[Root Level]],Sunburst!$A$1:$A$71,Sunburst!$A$1:$A$71,"")</f>
        <v>Call Center - Live Agent</v>
      </c>
      <c r="I38" t="str">
        <f>_xlfn.XLOOKUP(Table1[[#This Row],[Level 1]],Sunburst!$B$1:$B$71,Sunburst!$B$1:$B$71,"")</f>
        <v>Other Transactions</v>
      </c>
      <c r="J38" t="str">
        <f>_xlfn.XLOOKUP(Table1[[#This Row],[Level 2]],Sunburst!C37:C107,Sunburst!C37:C107,"")</f>
        <v/>
      </c>
      <c r="K38">
        <f>_xlfn.XLOOKUP(Table1[[#This Row],[Value]],Sunburst!$D$1:$D$71,Sunburst!$D$1:$D$71,"")</f>
        <v>136000</v>
      </c>
    </row>
    <row r="39" spans="1:11" x14ac:dyDescent="0.25">
      <c r="A39" t="s">
        <v>20</v>
      </c>
      <c r="B39" t="s">
        <v>61</v>
      </c>
      <c r="C39" t="s">
        <v>21</v>
      </c>
      <c r="D39">
        <v>3633827</v>
      </c>
      <c r="E39">
        <v>2</v>
      </c>
      <c r="H39" t="str">
        <f>_xlfn.XLOOKUP(Table1[[#This Row],[Root Level]],Sunburst!$A$1:$A$71,Sunburst!$A$1:$A$71,"")</f>
        <v>Web</v>
      </c>
      <c r="I39" t="str">
        <f>_xlfn.XLOOKUP(Table1[[#This Row],[Level 1]],Sunburst!$B$1:$B$71,Sunburst!$B$1:$B$71,"")</f>
        <v>Payments</v>
      </c>
      <c r="J39" t="str">
        <f>_xlfn.XLOOKUP(Table1[[#This Row],[Level 2]],Sunburst!C38:C108,Sunburst!C38:C108,"")</f>
        <v/>
      </c>
      <c r="K39">
        <f>_xlfn.XLOOKUP(Table1[[#This Row],[Value]],Sunburst!$D$1:$D$71,Sunburst!$D$1:$D$71,"")</f>
        <v>3633827</v>
      </c>
    </row>
    <row r="40" spans="1:11" x14ac:dyDescent="0.25">
      <c r="A40" t="s">
        <v>20</v>
      </c>
      <c r="B40" t="s">
        <v>61</v>
      </c>
      <c r="C40" t="s">
        <v>22</v>
      </c>
      <c r="D40">
        <v>24316220</v>
      </c>
      <c r="E40">
        <v>2</v>
      </c>
      <c r="H40" t="str">
        <f>_xlfn.XLOOKUP(Table1[[#This Row],[Root Level]],Sunburst!$A$1:$A$71,Sunburst!$A$1:$A$71,"")</f>
        <v>Web</v>
      </c>
      <c r="I40" t="str">
        <f>_xlfn.XLOOKUP(Table1[[#This Row],[Level 1]],Sunburst!$B$1:$B$71,Sunburst!$B$1:$B$71,"")</f>
        <v>Payments</v>
      </c>
      <c r="J40" t="str">
        <f>_xlfn.XLOOKUP(Table1[[#This Row],[Level 2]],Sunburst!C39:C109,Sunburst!C39:C109,"")</f>
        <v/>
      </c>
      <c r="K40">
        <f>_xlfn.XLOOKUP(Table1[[#This Row],[Value]],Sunburst!$D$1:$D$71,Sunburst!$D$1:$D$71,"")</f>
        <v>24316220</v>
      </c>
    </row>
    <row r="41" spans="1:11" x14ac:dyDescent="0.25">
      <c r="A41" t="s">
        <v>20</v>
      </c>
      <c r="B41" t="s">
        <v>23</v>
      </c>
      <c r="C41" t="s">
        <v>83</v>
      </c>
      <c r="D41">
        <v>8992263</v>
      </c>
      <c r="E41">
        <v>2</v>
      </c>
      <c r="H41" t="str">
        <f>_xlfn.XLOOKUP(Table1[[#This Row],[Root Level]],Sunburst!$A$1:$A$71,Sunburst!$A$1:$A$71,"")</f>
        <v>Web</v>
      </c>
      <c r="I41" t="str">
        <f>_xlfn.XLOOKUP(Table1[[#This Row],[Level 1]],Sunburst!$B$1:$B$71,Sunburst!$B$1:$B$71,"")</f>
        <v/>
      </c>
      <c r="J41" t="str">
        <f>_xlfn.XLOOKUP(Table1[[#This Row],[Level 2]],Sunburst!C40:C110,Sunburst!C40:C110,"")</f>
        <v/>
      </c>
      <c r="K41">
        <f>_xlfn.XLOOKUP(Table1[[#This Row],[Value]],Sunburst!$D$1:$D$71,Sunburst!$D$1:$D$71,"")</f>
        <v>8992263</v>
      </c>
    </row>
    <row r="42" spans="1:11" x14ac:dyDescent="0.25">
      <c r="A42" t="s">
        <v>20</v>
      </c>
      <c r="B42" t="s">
        <v>24</v>
      </c>
      <c r="C42" t="s">
        <v>84</v>
      </c>
      <c r="D42">
        <v>9361207</v>
      </c>
      <c r="E42">
        <v>2</v>
      </c>
      <c r="H42" t="str">
        <f>_xlfn.XLOOKUP(Table1[[#This Row],[Root Level]],Sunburst!$A$1:$A$71,Sunburst!$A$1:$A$71,"")</f>
        <v>Web</v>
      </c>
      <c r="I42" t="str">
        <f>_xlfn.XLOOKUP(Table1[[#This Row],[Level 1]],Sunburst!$B$1:$B$71,Sunburst!$B$1:$B$71,"")</f>
        <v/>
      </c>
      <c r="J42" t="str">
        <f>_xlfn.XLOOKUP(Table1[[#This Row],[Level 2]],Sunburst!C41:C111,Sunburst!C41:C111,"")</f>
        <v/>
      </c>
      <c r="K42">
        <f>_xlfn.XLOOKUP(Table1[[#This Row],[Value]],Sunburst!$D$1:$D$71,Sunburst!$D$1:$D$71,"")</f>
        <v>9361207</v>
      </c>
    </row>
    <row r="43" spans="1:11" x14ac:dyDescent="0.25">
      <c r="A43" t="s">
        <v>20</v>
      </c>
      <c r="B43" t="s">
        <v>25</v>
      </c>
      <c r="C43" t="s">
        <v>26</v>
      </c>
      <c r="D43">
        <v>3193489</v>
      </c>
      <c r="E43">
        <v>2</v>
      </c>
      <c r="H43" t="str">
        <f>_xlfn.XLOOKUP(Table1[[#This Row],[Root Level]],Sunburst!$A$1:$A$71,Sunburst!$A$1:$A$71,"")</f>
        <v>Web</v>
      </c>
      <c r="I43" t="str">
        <f>_xlfn.XLOOKUP(Table1[[#This Row],[Level 1]],Sunburst!$B$1:$B$71,Sunburst!$B$1:$B$71,"")</f>
        <v>Usage and Rates</v>
      </c>
      <c r="J43" t="str">
        <f>_xlfn.XLOOKUP(Table1[[#This Row],[Level 2]],Sunburst!C42:C112,Sunburst!C42:C112,"")</f>
        <v/>
      </c>
      <c r="K43" t="str">
        <f>_xlfn.XLOOKUP(Table1[[#This Row],[Value]],Sunburst!$D$1:$D$71,Sunburst!$D$1:$D$71,"")</f>
        <v/>
      </c>
    </row>
    <row r="44" spans="1:11" x14ac:dyDescent="0.25">
      <c r="A44" t="s">
        <v>20</v>
      </c>
      <c r="B44" t="s">
        <v>25</v>
      </c>
      <c r="C44" t="s">
        <v>27</v>
      </c>
      <c r="D44">
        <v>2735761</v>
      </c>
      <c r="E44">
        <v>2</v>
      </c>
      <c r="H44" t="str">
        <f>_xlfn.XLOOKUP(Table1[[#This Row],[Root Level]],Sunburst!$A$1:$A$71,Sunburst!$A$1:$A$71,"")</f>
        <v>Web</v>
      </c>
      <c r="I44" t="str">
        <f>_xlfn.XLOOKUP(Table1[[#This Row],[Level 1]],Sunburst!$B$1:$B$71,Sunburst!$B$1:$B$71,"")</f>
        <v>Usage and Rates</v>
      </c>
      <c r="J44" t="str">
        <f>_xlfn.XLOOKUP(Table1[[#This Row],[Level 2]],Sunburst!C43:C113,Sunburst!C43:C113,"")</f>
        <v/>
      </c>
      <c r="K44" t="str">
        <f>_xlfn.XLOOKUP(Table1[[#This Row],[Value]],Sunburst!$D$1:$D$71,Sunburst!$D$1:$D$71,"")</f>
        <v/>
      </c>
    </row>
    <row r="45" spans="1:11" x14ac:dyDescent="0.25">
      <c r="A45" t="s">
        <v>20</v>
      </c>
      <c r="B45" t="s">
        <v>25</v>
      </c>
      <c r="C45" t="s">
        <v>28</v>
      </c>
      <c r="D45">
        <v>310259</v>
      </c>
      <c r="E45">
        <v>2</v>
      </c>
      <c r="H45" t="str">
        <f>_xlfn.XLOOKUP(Table1[[#This Row],[Root Level]],Sunburst!$A$1:$A$71,Sunburst!$A$1:$A$71,"")</f>
        <v>Web</v>
      </c>
      <c r="I45" t="str">
        <f>_xlfn.XLOOKUP(Table1[[#This Row],[Level 1]],Sunburst!$B$1:$B$71,Sunburst!$B$1:$B$71,"")</f>
        <v>Usage and Rates</v>
      </c>
      <c r="J45" t="str">
        <f>_xlfn.XLOOKUP(Table1[[#This Row],[Level 2]],Sunburst!C44:C114,Sunburst!C44:C114,"")</f>
        <v/>
      </c>
      <c r="K45">
        <f>_xlfn.XLOOKUP(Table1[[#This Row],[Value]],Sunburst!$D$1:$D$71,Sunburst!$D$1:$D$71,"")</f>
        <v>310259</v>
      </c>
    </row>
    <row r="46" spans="1:11" x14ac:dyDescent="0.25">
      <c r="A46" t="s">
        <v>20</v>
      </c>
      <c r="B46" t="s">
        <v>25</v>
      </c>
      <c r="C46" t="s">
        <v>29</v>
      </c>
      <c r="D46">
        <v>362420</v>
      </c>
      <c r="E46">
        <v>2</v>
      </c>
      <c r="H46" t="str">
        <f>_xlfn.XLOOKUP(Table1[[#This Row],[Root Level]],Sunburst!$A$1:$A$71,Sunburst!$A$1:$A$71,"")</f>
        <v>Web</v>
      </c>
      <c r="I46" t="str">
        <f>_xlfn.XLOOKUP(Table1[[#This Row],[Level 1]],Sunburst!$B$1:$B$71,Sunburst!$B$1:$B$71,"")</f>
        <v>Usage and Rates</v>
      </c>
      <c r="J46" t="str">
        <f>_xlfn.XLOOKUP(Table1[[#This Row],[Level 2]],Sunburst!C45:C115,Sunburst!C45:C115,"")</f>
        <v/>
      </c>
      <c r="K46">
        <f>_xlfn.XLOOKUP(Table1[[#This Row],[Value]],Sunburst!$D$1:$D$71,Sunburst!$D$1:$D$71,"")</f>
        <v>362420</v>
      </c>
    </row>
    <row r="47" spans="1:11" x14ac:dyDescent="0.25">
      <c r="A47" t="s">
        <v>20</v>
      </c>
      <c r="B47" t="s">
        <v>25</v>
      </c>
      <c r="C47" t="s">
        <v>30</v>
      </c>
      <c r="D47">
        <v>140820</v>
      </c>
      <c r="E47">
        <v>2</v>
      </c>
      <c r="H47" t="str">
        <f>_xlfn.XLOOKUP(Table1[[#This Row],[Root Level]],Sunburst!$A$1:$A$71,Sunburst!$A$1:$A$71,"")</f>
        <v>Web</v>
      </c>
      <c r="I47" t="str">
        <f>_xlfn.XLOOKUP(Table1[[#This Row],[Level 1]],Sunburst!$B$1:$B$71,Sunburst!$B$1:$B$71,"")</f>
        <v>Usage and Rates</v>
      </c>
      <c r="J47" t="str">
        <f>_xlfn.XLOOKUP(Table1[[#This Row],[Level 2]],Sunburst!C46:C116,Sunburst!C46:C116,"")</f>
        <v/>
      </c>
      <c r="K47">
        <f>_xlfn.XLOOKUP(Table1[[#This Row],[Value]],Sunburst!$D$1:$D$71,Sunburst!$D$1:$D$71,"")</f>
        <v>140820</v>
      </c>
    </row>
    <row r="48" spans="1:11" x14ac:dyDescent="0.25">
      <c r="A48" t="s">
        <v>20</v>
      </c>
      <c r="B48" t="s">
        <v>6</v>
      </c>
      <c r="C48" t="s">
        <v>31</v>
      </c>
      <c r="D48">
        <v>549793</v>
      </c>
      <c r="E48">
        <v>2</v>
      </c>
      <c r="H48" t="str">
        <f>_xlfn.XLOOKUP(Table1[[#This Row],[Root Level]],Sunburst!$A$1:$A$71,Sunburst!$A$1:$A$71,"")</f>
        <v>Web</v>
      </c>
      <c r="I48" t="str">
        <f>_xlfn.XLOOKUP(Table1[[#This Row],[Level 1]],Sunburst!$B$1:$B$71,Sunburst!$B$1:$B$71,"")</f>
        <v>Outage</v>
      </c>
      <c r="J48" t="str">
        <f>_xlfn.XLOOKUP(Table1[[#This Row],[Level 2]],Sunburst!C47:C117,Sunburst!C47:C117,"")</f>
        <v/>
      </c>
      <c r="K48">
        <f>_xlfn.XLOOKUP(Table1[[#This Row],[Value]],Sunburst!$D$1:$D$71,Sunburst!$D$1:$D$71,"")</f>
        <v>549793</v>
      </c>
    </row>
    <row r="49" spans="1:11" x14ac:dyDescent="0.25">
      <c r="A49" t="s">
        <v>20</v>
      </c>
      <c r="B49" t="s">
        <v>6</v>
      </c>
      <c r="C49" t="s">
        <v>32</v>
      </c>
      <c r="D49">
        <v>4516009</v>
      </c>
      <c r="E49">
        <v>2</v>
      </c>
      <c r="H49" t="str">
        <f>_xlfn.XLOOKUP(Table1[[#This Row],[Root Level]],Sunburst!$A$1:$A$71,Sunburst!$A$1:$A$71,"")</f>
        <v>Web</v>
      </c>
      <c r="I49" t="str">
        <f>_xlfn.XLOOKUP(Table1[[#This Row],[Level 1]],Sunburst!$B$1:$B$71,Sunburst!$B$1:$B$71,"")</f>
        <v>Outage</v>
      </c>
      <c r="J49" t="str">
        <f>_xlfn.XLOOKUP(Table1[[#This Row],[Level 2]],Sunburst!C48:C118,Sunburst!C48:C118,"")</f>
        <v/>
      </c>
      <c r="K49">
        <f>_xlfn.XLOOKUP(Table1[[#This Row],[Value]],Sunburst!$D$1:$D$71,Sunburst!$D$1:$D$71,"")</f>
        <v>4516009</v>
      </c>
    </row>
    <row r="50" spans="1:11" x14ac:dyDescent="0.25">
      <c r="A50" t="s">
        <v>20</v>
      </c>
      <c r="B50" t="s">
        <v>6</v>
      </c>
      <c r="C50" t="s">
        <v>85</v>
      </c>
      <c r="D50">
        <v>80199</v>
      </c>
      <c r="E50">
        <v>2</v>
      </c>
      <c r="H50" t="str">
        <f>_xlfn.XLOOKUP(Table1[[#This Row],[Root Level]],Sunburst!$A$1:$A$71,Sunburst!$A$1:$A$71,"")</f>
        <v>Web</v>
      </c>
      <c r="I50" t="str">
        <f>_xlfn.XLOOKUP(Table1[[#This Row],[Level 1]],Sunburst!$B$1:$B$71,Sunburst!$B$1:$B$71,"")</f>
        <v>Outage</v>
      </c>
      <c r="J50" t="str">
        <f>_xlfn.XLOOKUP(Table1[[#This Row],[Level 2]],Sunburst!C49:C119,Sunburst!C49:C119,"")</f>
        <v/>
      </c>
      <c r="K50">
        <f>_xlfn.XLOOKUP(Table1[[#This Row],[Value]],Sunburst!$D$1:$D$71,Sunburst!$D$1:$D$71,"")</f>
        <v>80199</v>
      </c>
    </row>
    <row r="51" spans="1:11" x14ac:dyDescent="0.25">
      <c r="A51" t="s">
        <v>20</v>
      </c>
      <c r="B51" t="s">
        <v>34</v>
      </c>
      <c r="C51" t="s">
        <v>35</v>
      </c>
      <c r="D51">
        <v>83947</v>
      </c>
      <c r="E51">
        <v>2</v>
      </c>
      <c r="H51" t="str">
        <f>_xlfn.XLOOKUP(Table1[[#This Row],[Root Level]],Sunburst!$A$1:$A$71,Sunburst!$A$1:$A$71,"")</f>
        <v>Web</v>
      </c>
      <c r="I51" t="str">
        <f>_xlfn.XLOOKUP(Table1[[#This Row],[Level 1]],Sunburst!$B$1:$B$71,Sunburst!$B$1:$B$71,"")</f>
        <v>Account Mgmt</v>
      </c>
      <c r="J51" t="str">
        <f>_xlfn.XLOOKUP(Table1[[#This Row],[Level 2]],Sunburst!C50:C120,Sunburst!C50:C120,"")</f>
        <v/>
      </c>
      <c r="K51">
        <f>_xlfn.XLOOKUP(Table1[[#This Row],[Value]],Sunburst!$D$1:$D$71,Sunburst!$D$1:$D$71,"")</f>
        <v>83947</v>
      </c>
    </row>
    <row r="52" spans="1:11" x14ac:dyDescent="0.25">
      <c r="A52" t="s">
        <v>20</v>
      </c>
      <c r="B52" t="s">
        <v>34</v>
      </c>
      <c r="C52" t="s">
        <v>36</v>
      </c>
      <c r="D52">
        <v>137600</v>
      </c>
      <c r="E52">
        <v>2</v>
      </c>
      <c r="H52" t="str">
        <f>_xlfn.XLOOKUP(Table1[[#This Row],[Root Level]],Sunburst!$A$1:$A$71,Sunburst!$A$1:$A$71,"")</f>
        <v>Web</v>
      </c>
      <c r="I52" t="str">
        <f>_xlfn.XLOOKUP(Table1[[#This Row],[Level 1]],Sunburst!$B$1:$B$71,Sunburst!$B$1:$B$71,"")</f>
        <v>Account Mgmt</v>
      </c>
      <c r="J52" t="str">
        <f>_xlfn.XLOOKUP(Table1[[#This Row],[Level 2]],Sunburst!C51:C121,Sunburst!C51:C121,"")</f>
        <v/>
      </c>
      <c r="K52">
        <f>_xlfn.XLOOKUP(Table1[[#This Row],[Value]],Sunburst!$D$1:$D$71,Sunburst!$D$1:$D$71,"")</f>
        <v>137600</v>
      </c>
    </row>
    <row r="53" spans="1:11" x14ac:dyDescent="0.25">
      <c r="A53" t="s">
        <v>20</v>
      </c>
      <c r="B53" t="s">
        <v>34</v>
      </c>
      <c r="C53" t="s">
        <v>37</v>
      </c>
      <c r="D53">
        <v>159607</v>
      </c>
      <c r="E53">
        <v>2</v>
      </c>
      <c r="H53" t="str">
        <f>_xlfn.XLOOKUP(Table1[[#This Row],[Root Level]],Sunburst!$A$1:$A$71,Sunburst!$A$1:$A$71,"")</f>
        <v>Web</v>
      </c>
      <c r="I53" t="str">
        <f>_xlfn.XLOOKUP(Table1[[#This Row],[Level 1]],Sunburst!$B$1:$B$71,Sunburst!$B$1:$B$71,"")</f>
        <v>Account Mgmt</v>
      </c>
      <c r="J53" t="str">
        <f>_xlfn.XLOOKUP(Table1[[#This Row],[Level 2]],Sunburst!C52:C122,Sunburst!C52:C122,"")</f>
        <v/>
      </c>
      <c r="K53">
        <f>_xlfn.XLOOKUP(Table1[[#This Row],[Value]],Sunburst!$D$1:$D$71,Sunburst!$D$1:$D$71,"")</f>
        <v>159607</v>
      </c>
    </row>
    <row r="54" spans="1:11" x14ac:dyDescent="0.25">
      <c r="A54" t="s">
        <v>20</v>
      </c>
      <c r="B54" t="s">
        <v>38</v>
      </c>
      <c r="C54" t="s">
        <v>39</v>
      </c>
      <c r="D54">
        <v>663126</v>
      </c>
      <c r="E54">
        <v>2</v>
      </c>
      <c r="H54" t="str">
        <f>_xlfn.XLOOKUP(Table1[[#This Row],[Root Level]],Sunburst!$A$1:$A$71,Sunburst!$A$1:$A$71,"")</f>
        <v>Web</v>
      </c>
      <c r="I54" t="str">
        <f>_xlfn.XLOOKUP(Table1[[#This Row],[Level 1]],Sunburst!$B$1:$B$71,Sunburst!$B$1:$B$71,"")</f>
        <v>Payment Account - NEW</v>
      </c>
      <c r="J54" t="str">
        <f>_xlfn.XLOOKUP(Table1[[#This Row],[Level 2]],Sunburst!C53:C123,Sunburst!C53:C123,"")</f>
        <v/>
      </c>
      <c r="K54">
        <f>_xlfn.XLOOKUP(Table1[[#This Row],[Value]],Sunburst!$D$1:$D$71,Sunburst!$D$1:$D$71,"")</f>
        <v>663126</v>
      </c>
    </row>
    <row r="55" spans="1:11" x14ac:dyDescent="0.25">
      <c r="A55" t="s">
        <v>20</v>
      </c>
      <c r="B55" t="s">
        <v>38</v>
      </c>
      <c r="C55" t="s">
        <v>40</v>
      </c>
      <c r="D55">
        <v>16176</v>
      </c>
      <c r="E55">
        <v>2</v>
      </c>
      <c r="H55" t="str">
        <f>_xlfn.XLOOKUP(Table1[[#This Row],[Root Level]],Sunburst!$A$1:$A$71,Sunburst!$A$1:$A$71,"")</f>
        <v>Web</v>
      </c>
      <c r="I55" t="str">
        <f>_xlfn.XLOOKUP(Table1[[#This Row],[Level 1]],Sunburst!$B$1:$B$71,Sunburst!$B$1:$B$71,"")</f>
        <v>Payment Account - NEW</v>
      </c>
      <c r="J55" t="str">
        <f>_xlfn.XLOOKUP(Table1[[#This Row],[Level 2]],Sunburst!C54:C124,Sunburst!C54:C124,"")</f>
        <v/>
      </c>
      <c r="K55">
        <f>_xlfn.XLOOKUP(Table1[[#This Row],[Value]],Sunburst!$D$1:$D$71,Sunburst!$D$1:$D$71,"")</f>
        <v>16176</v>
      </c>
    </row>
    <row r="56" spans="1:11" x14ac:dyDescent="0.25">
      <c r="A56" t="s">
        <v>20</v>
      </c>
      <c r="B56" t="s">
        <v>38</v>
      </c>
      <c r="C56" t="s">
        <v>41</v>
      </c>
      <c r="D56">
        <v>244317</v>
      </c>
      <c r="E56">
        <v>2</v>
      </c>
      <c r="H56" t="str">
        <f>_xlfn.XLOOKUP(Table1[[#This Row],[Root Level]],Sunburst!$A$1:$A$71,Sunburst!$A$1:$A$71,"")</f>
        <v>Web</v>
      </c>
      <c r="I56" t="str">
        <f>_xlfn.XLOOKUP(Table1[[#This Row],[Level 1]],Sunburst!$B$1:$B$71,Sunburst!$B$1:$B$71,"")</f>
        <v>Payment Account - NEW</v>
      </c>
      <c r="J56" t="str">
        <f>_xlfn.XLOOKUP(Table1[[#This Row],[Level 2]],Sunburst!C56:C125,Sunburst!C56:C125,"")</f>
        <v/>
      </c>
      <c r="K56">
        <f>_xlfn.XLOOKUP(Table1[[#This Row],[Value]],Sunburst!$D$1:$D$71,Sunburst!$D$1:$D$71,"")</f>
        <v>244317</v>
      </c>
    </row>
    <row r="57" spans="1:11" x14ac:dyDescent="0.25">
      <c r="A57" t="s">
        <v>20</v>
      </c>
      <c r="B57" t="s">
        <v>14</v>
      </c>
      <c r="C57" t="s">
        <v>78</v>
      </c>
      <c r="D57">
        <v>200864</v>
      </c>
      <c r="E57">
        <v>3</v>
      </c>
      <c r="H57" s="9" t="str">
        <f>_xlfn.XLOOKUP(Table1[[#This Row],[Root Level]],Sunburst!$A$1:$A$71,Sunburst!$A$1:$A$71,"")</f>
        <v>Web</v>
      </c>
      <c r="I57" s="9" t="str">
        <f>_xlfn.XLOOKUP(Table1[[#This Row],[Level 1]],Sunburst!$B$1:$B$71,Sunburst!$B$1:$B$71,"")</f>
        <v>Start/Stop/ Transfer</v>
      </c>
      <c r="J57" t="str">
        <f>_xlfn.XLOOKUP(Table1[[#This Row],[Level 2]],Sunburst!C57:C126,Sunburst!C57:C126,"")</f>
        <v/>
      </c>
      <c r="K57" t="str">
        <f>_xlfn.XLOOKUP(Table1[[#This Row],[Value]],Sunburst!$D$1:$D$71,Sunburst!$D$1:$D$71,"")</f>
        <v/>
      </c>
    </row>
    <row r="58" spans="1:11" x14ac:dyDescent="0.25">
      <c r="A58" t="s">
        <v>20</v>
      </c>
      <c r="B58" t="s">
        <v>14</v>
      </c>
      <c r="C58" t="s">
        <v>78</v>
      </c>
      <c r="D58">
        <v>82019</v>
      </c>
      <c r="E58">
        <v>3</v>
      </c>
      <c r="H58" s="9" t="str">
        <f>_xlfn.XLOOKUP(Table1[[#This Row],[Root Level]],Sunburst!$A$1:$A$71,Sunburst!$A$1:$A$71,"")</f>
        <v>Web</v>
      </c>
      <c r="I58" s="9" t="str">
        <f>_xlfn.XLOOKUP(Table1[[#This Row],[Level 1]],Sunburst!$B$1:$B$71,Sunburst!$B$1:$B$71,"")</f>
        <v>Start/Stop/ Transfer</v>
      </c>
      <c r="J58" t="str">
        <f>_xlfn.XLOOKUP(Table1[[#This Row],[Level 2]],Sunburst!C58:C127,Sunburst!C58:C127,"")</f>
        <v/>
      </c>
      <c r="K58" t="str">
        <f>_xlfn.XLOOKUP(Table1[[#This Row],[Value]],Sunburst!$D$1:$D$71,Sunburst!$D$1:$D$71,"")</f>
        <v/>
      </c>
    </row>
    <row r="59" spans="1:11" x14ac:dyDescent="0.25">
      <c r="A59" t="s">
        <v>20</v>
      </c>
      <c r="B59" t="s">
        <v>14</v>
      </c>
      <c r="C59" t="s">
        <v>79</v>
      </c>
      <c r="D59">
        <v>178445</v>
      </c>
      <c r="E59">
        <v>2</v>
      </c>
      <c r="H59" s="9" t="str">
        <f>_xlfn.XLOOKUP(Table1[[#This Row],[Root Level]],Sunburst!$A$1:$A$71,Sunburst!$A$1:$A$71,"")</f>
        <v>Web</v>
      </c>
      <c r="I59" s="9" t="str">
        <f>_xlfn.XLOOKUP(Table1[[#This Row],[Level 1]],Sunburst!$B$1:$B$71,Sunburst!$B$1:$B$71,"")</f>
        <v>Start/Stop/ Transfer</v>
      </c>
      <c r="J59" t="str">
        <f>_xlfn.XLOOKUP(Table1[[#This Row],[Level 2]],Sunburst!C59:C128,Sunburst!C59:C128,"")</f>
        <v/>
      </c>
      <c r="K59" t="str">
        <f>_xlfn.XLOOKUP(Table1[[#This Row],[Value]],Sunburst!$D$1:$D$71,Sunburst!$D$1:$D$71,"")</f>
        <v/>
      </c>
    </row>
    <row r="60" spans="1:11" x14ac:dyDescent="0.25">
      <c r="A60" t="s">
        <v>20</v>
      </c>
      <c r="B60" t="s">
        <v>14</v>
      </c>
      <c r="C60" t="s">
        <v>80</v>
      </c>
      <c r="D60">
        <v>80187</v>
      </c>
      <c r="E60">
        <v>2</v>
      </c>
      <c r="H60" s="9" t="str">
        <f>_xlfn.XLOOKUP(Table1[[#This Row],[Root Level]],Sunburst!$A$1:$A$71,Sunburst!$A$1:$A$71,"")</f>
        <v>Web</v>
      </c>
      <c r="I60" s="9" t="str">
        <f>_xlfn.XLOOKUP(Table1[[#This Row],[Level 1]],Sunburst!$B$1:$B$71,Sunburst!$B$1:$B$71,"")</f>
        <v>Start/Stop/ Transfer</v>
      </c>
      <c r="J60" t="str">
        <f>_xlfn.XLOOKUP(Table1[[#This Row],[Level 2]],Sunburst!C60:C129,Sunburst!C60:C129,"")</f>
        <v/>
      </c>
      <c r="K60" t="str">
        <f>_xlfn.XLOOKUP(Table1[[#This Row],[Value]],Sunburst!$D$1:$D$71,Sunburst!$D$1:$D$71,"")</f>
        <v/>
      </c>
    </row>
    <row r="61" spans="1:11" x14ac:dyDescent="0.25">
      <c r="A61" t="s">
        <v>20</v>
      </c>
      <c r="B61" t="s">
        <v>4</v>
      </c>
      <c r="C61" t="s">
        <v>42</v>
      </c>
      <c r="D61">
        <v>220049</v>
      </c>
      <c r="E61">
        <v>2</v>
      </c>
      <c r="H61" t="str">
        <f>_xlfn.XLOOKUP(Table1[[#This Row],[Root Level]],Sunburst!$A$1:$A$71,Sunburst!$A$1:$A$71,"")</f>
        <v>Web</v>
      </c>
      <c r="I61" t="str">
        <f>_xlfn.XLOOKUP(Table1[[#This Row],[Level 1]],Sunburst!$B$1:$B$71,Sunburst!$B$1:$B$71,"")</f>
        <v>Pay Plans</v>
      </c>
      <c r="J61" t="str">
        <f>_xlfn.XLOOKUP(Table1[[#This Row],[Level 2]],Sunburst!C61:C130,Sunburst!C61:C130,"")</f>
        <v/>
      </c>
      <c r="K61">
        <f>_xlfn.XLOOKUP(Table1[[#This Row],[Value]],Sunburst!$D$1:$D$71,Sunburst!$D$1:$D$71,"")</f>
        <v>220049</v>
      </c>
    </row>
    <row r="62" spans="1:11" x14ac:dyDescent="0.25">
      <c r="A62" t="s">
        <v>20</v>
      </c>
      <c r="B62" t="s">
        <v>4</v>
      </c>
      <c r="C62" t="s">
        <v>43</v>
      </c>
      <c r="D62">
        <v>79960</v>
      </c>
      <c r="E62">
        <v>2</v>
      </c>
      <c r="H62" t="str">
        <f>_xlfn.XLOOKUP(Table1[[#This Row],[Root Level]],Sunburst!$A$1:$A$71,Sunburst!$A$1:$A$71,"")</f>
        <v>Web</v>
      </c>
      <c r="I62" t="str">
        <f>_xlfn.XLOOKUP(Table1[[#This Row],[Level 1]],Sunburst!$B$1:$B$71,Sunburst!$B$1:$B$71,"")</f>
        <v>Pay Plans</v>
      </c>
      <c r="J62" t="str">
        <f>_xlfn.XLOOKUP(Table1[[#This Row],[Level 2]],Sunburst!C62:C131,Sunburst!C62:C131,"")</f>
        <v/>
      </c>
      <c r="K62">
        <f>_xlfn.XLOOKUP(Table1[[#This Row],[Value]],Sunburst!$D$1:$D$71,Sunburst!$D$1:$D$71,"")</f>
        <v>79960</v>
      </c>
    </row>
    <row r="63" spans="1:11" x14ac:dyDescent="0.25">
      <c r="A63" t="s">
        <v>20</v>
      </c>
      <c r="B63" t="s">
        <v>86</v>
      </c>
      <c r="C63" t="s">
        <v>77</v>
      </c>
      <c r="D63">
        <v>278569</v>
      </c>
      <c r="E63">
        <v>1</v>
      </c>
      <c r="H63" t="str">
        <f>_xlfn.XLOOKUP(Table1[[#This Row],[Root Level]],Sunburst!$A$1:$A$71,Sunburst!$A$1:$A$71,"")</f>
        <v>Web</v>
      </c>
      <c r="I63" t="str">
        <f>_xlfn.XLOOKUP(Table1[[#This Row],[Level 1]],Sunburst!$B$1:$B$71,Sunburst!$B$1:$B$71,"")</f>
        <v>CARE/FERA</v>
      </c>
      <c r="J63" t="str">
        <f>_xlfn.XLOOKUP(Table1[[#This Row],[Level 2]],Sunburst!C63:C132,Sunburst!C63:C132,"")</f>
        <v/>
      </c>
      <c r="K63">
        <f>_xlfn.XLOOKUP(Table1[[#This Row],[Value]],Sunburst!$D$1:$D$71,Sunburst!$D$1:$D$71,"")</f>
        <v>278569</v>
      </c>
    </row>
    <row r="64" spans="1:11" x14ac:dyDescent="0.25">
      <c r="A64" t="s">
        <v>20</v>
      </c>
      <c r="B64" t="s">
        <v>44</v>
      </c>
      <c r="C64" t="s">
        <v>45</v>
      </c>
      <c r="D64">
        <v>302380</v>
      </c>
      <c r="E64">
        <v>2</v>
      </c>
      <c r="H64" t="str">
        <f>_xlfn.XLOOKUP(Table1[[#This Row],[Root Level]],Sunburst!$A$1:$A$71,Sunburst!$A$1:$A$71,"")</f>
        <v>Web</v>
      </c>
      <c r="I64" t="str">
        <f>_xlfn.XLOOKUP(Table1[[#This Row],[Level 1]],Sunburst!$B$1:$B$71,Sunburst!$B$1:$B$71,"")</f>
        <v>Alerts &amp; Notifications</v>
      </c>
      <c r="J64" t="str">
        <f>_xlfn.XLOOKUP(Table1[[#This Row],[Level 2]],Sunburst!C64:C133,Sunburst!C64:C133,"")</f>
        <v/>
      </c>
      <c r="K64">
        <f>_xlfn.XLOOKUP(Table1[[#This Row],[Value]],Sunburst!$D$1:$D$71,Sunburst!$D$1:$D$71,"")</f>
        <v>302380</v>
      </c>
    </row>
    <row r="65" spans="1:11" x14ac:dyDescent="0.25">
      <c r="A65" t="s">
        <v>20</v>
      </c>
      <c r="B65" t="s">
        <v>44</v>
      </c>
      <c r="C65" t="s">
        <v>46</v>
      </c>
      <c r="D65">
        <v>233548</v>
      </c>
      <c r="E65">
        <v>2</v>
      </c>
      <c r="H65" t="str">
        <f>_xlfn.XLOOKUP(Table1[[#This Row],[Root Level]],Sunburst!$A$1:$A$71,Sunburst!$A$1:$A$71,"")</f>
        <v>Web</v>
      </c>
      <c r="I65" t="str">
        <f>_xlfn.XLOOKUP(Table1[[#This Row],[Level 1]],Sunburst!$B$1:$B$71,Sunburst!$B$1:$B$71,"")</f>
        <v>Alerts &amp; Notifications</v>
      </c>
      <c r="J65" t="str">
        <f>_xlfn.XLOOKUP(Table1[[#This Row],[Level 2]],Sunburst!C65:C134,Sunburst!C65:C134,"")</f>
        <v/>
      </c>
      <c r="K65">
        <f>_xlfn.XLOOKUP(Table1[[#This Row],[Value]],Sunburst!$D$1:$D$71,Sunburst!$D$1:$D$71,"")</f>
        <v>233548</v>
      </c>
    </row>
    <row r="66" spans="1:11" x14ac:dyDescent="0.25">
      <c r="A66" t="s">
        <v>20</v>
      </c>
      <c r="B66" t="s">
        <v>44</v>
      </c>
      <c r="C66" t="s">
        <v>47</v>
      </c>
      <c r="D66">
        <v>12242</v>
      </c>
      <c r="E66">
        <v>2</v>
      </c>
      <c r="H66" t="str">
        <f>_xlfn.XLOOKUP(Table1[[#This Row],[Root Level]],Sunburst!$A$1:$A$71,Sunburst!$A$1:$A$71,"")</f>
        <v>Web</v>
      </c>
      <c r="I66" t="str">
        <f>_xlfn.XLOOKUP(Table1[[#This Row],[Level 1]],Sunburst!$B$1:$B$71,Sunburst!$B$1:$B$71,"")</f>
        <v>Alerts &amp; Notifications</v>
      </c>
      <c r="J66" t="str">
        <f>_xlfn.XLOOKUP(Table1[[#This Row],[Level 2]],Sunburst!C66:C135,Sunburst!C66:C135,"")</f>
        <v/>
      </c>
      <c r="K66">
        <f>_xlfn.XLOOKUP(Table1[[#This Row],[Value]],Sunburst!$D$1:$D$71,Sunburst!$D$1:$D$71,"")</f>
        <v>12242</v>
      </c>
    </row>
    <row r="67" spans="1:11" x14ac:dyDescent="0.25">
      <c r="A67" t="s">
        <v>20</v>
      </c>
      <c r="B67" t="s">
        <v>44</v>
      </c>
      <c r="C67" t="s">
        <v>87</v>
      </c>
      <c r="D67">
        <v>25758</v>
      </c>
      <c r="E67">
        <v>2</v>
      </c>
      <c r="H67" t="str">
        <f>_xlfn.XLOOKUP(Table1[[#This Row],[Root Level]],Sunburst!$A$1:$A$71,Sunburst!$A$1:$A$71,"")</f>
        <v>Web</v>
      </c>
      <c r="I67" t="str">
        <f>_xlfn.XLOOKUP(Table1[[#This Row],[Level 1]],Sunburst!$B$1:$B$71,Sunburst!$B$1:$B$71,"")</f>
        <v>Alerts &amp; Notifications</v>
      </c>
      <c r="J67" t="str">
        <f>_xlfn.XLOOKUP(Table1[[#This Row],[Level 2]],Sunburst!C67:C136,Sunburst!C67:C136,"")</f>
        <v/>
      </c>
      <c r="K67">
        <f>_xlfn.XLOOKUP(Table1[[#This Row],[Value]],Sunburst!$D$1:$D$71,Sunburst!$D$1:$D$71,"")</f>
        <v>25758</v>
      </c>
    </row>
    <row r="68" spans="1:11" x14ac:dyDescent="0.25">
      <c r="A68" t="s">
        <v>20</v>
      </c>
      <c r="B68" t="s">
        <v>44</v>
      </c>
      <c r="C68" t="s">
        <v>88</v>
      </c>
      <c r="D68">
        <v>10738</v>
      </c>
      <c r="E68">
        <v>2</v>
      </c>
      <c r="H68" t="str">
        <f>_xlfn.XLOOKUP(Table1[[#This Row],[Root Level]],Sunburst!$A$1:$A$71,Sunburst!$A$1:$A$71,"")</f>
        <v>Web</v>
      </c>
      <c r="I68" t="str">
        <f>_xlfn.XLOOKUP(Table1[[#This Row],[Level 1]],Sunburst!$B$1:$B$71,Sunburst!$B$1:$B$71,"")</f>
        <v>Alerts &amp; Notifications</v>
      </c>
      <c r="J68" t="str">
        <f>_xlfn.XLOOKUP(Table1[[#This Row],[Level 2]],Sunburst!C68:C137,Sunburst!C68:C137,"")</f>
        <v/>
      </c>
      <c r="K68">
        <f>_xlfn.XLOOKUP(Table1[[#This Row],[Value]],Sunburst!$D$1:$D$71,Sunburst!$D$1:$D$71,"")</f>
        <v>10738</v>
      </c>
    </row>
    <row r="69" spans="1:11" x14ac:dyDescent="0.25">
      <c r="A69" t="s">
        <v>20</v>
      </c>
      <c r="B69" t="s">
        <v>44</v>
      </c>
      <c r="C69" t="s">
        <v>89</v>
      </c>
      <c r="D69">
        <v>16104</v>
      </c>
      <c r="E69">
        <v>2</v>
      </c>
      <c r="H69" t="str">
        <f>_xlfn.XLOOKUP(Table1[[#This Row],[Root Level]],Sunburst!$A$1:$A$71,Sunburst!$A$1:$A$71,"")</f>
        <v>Web</v>
      </c>
      <c r="I69" t="str">
        <f>_xlfn.XLOOKUP(Table1[[#This Row],[Level 1]],Sunburst!$B$1:$B$71,Sunburst!$B$1:$B$71,"")</f>
        <v>Alerts &amp; Notifications</v>
      </c>
      <c r="J69" t="str">
        <f>_xlfn.XLOOKUP(Table1[[#This Row],[Level 2]],Sunburst!C69:C138,Sunburst!C69:C138,"")</f>
        <v/>
      </c>
      <c r="K69">
        <f>_xlfn.XLOOKUP(Table1[[#This Row],[Value]],Sunburst!$D$1:$D$71,Sunburst!$D$1:$D$71,"")</f>
        <v>16104</v>
      </c>
    </row>
    <row r="70" spans="1:11" x14ac:dyDescent="0.25">
      <c r="A70" t="s">
        <v>20</v>
      </c>
      <c r="B70" t="s">
        <v>44</v>
      </c>
      <c r="C70" t="s">
        <v>90</v>
      </c>
      <c r="D70">
        <v>3697</v>
      </c>
      <c r="E70">
        <v>2</v>
      </c>
      <c r="H70" t="str">
        <f>_xlfn.XLOOKUP(Table1[[#This Row],[Root Level]],Sunburst!$A$1:$A$71,Sunburst!$A$1:$A$71,"")</f>
        <v>Web</v>
      </c>
      <c r="I70" t="str">
        <f>_xlfn.XLOOKUP(Table1[[#This Row],[Level 1]],Sunburst!$B$1:$B$71,Sunburst!$B$1:$B$71,"")</f>
        <v>Alerts &amp; Notifications</v>
      </c>
      <c r="J70" t="str">
        <f>_xlfn.XLOOKUP(Table1[[#This Row],[Level 2]],Sunburst!C70:C139,Sunburst!C70:C139,"")</f>
        <v/>
      </c>
      <c r="K70">
        <f>_xlfn.XLOOKUP(Table1[[#This Row],[Value]],Sunburst!$D$1:$D$71,Sunburst!$D$1:$D$71,"")</f>
        <v>3697</v>
      </c>
    </row>
    <row r="71" spans="1:11" x14ac:dyDescent="0.25">
      <c r="A71" s="10" t="s">
        <v>20</v>
      </c>
      <c r="B71" s="10" t="s">
        <v>44</v>
      </c>
      <c r="C71" s="10" t="s">
        <v>91</v>
      </c>
      <c r="D71">
        <v>8686</v>
      </c>
      <c r="E71">
        <v>2</v>
      </c>
      <c r="H71" t="str">
        <f>_xlfn.XLOOKUP(Table1[[#This Row],[Root Level]],Sunburst!$A$1:$A$71,Sunburst!$A$1:$A$71,"")</f>
        <v>Web</v>
      </c>
      <c r="I71" t="str">
        <f>_xlfn.XLOOKUP(Table1[[#This Row],[Level 1]],Sunburst!$B$1:$B$71,Sunburst!$B$1:$B$71,"")</f>
        <v>Alerts &amp; Notifications</v>
      </c>
      <c r="J71" t="str">
        <f>_xlfn.XLOOKUP(Table1[[#This Row],[Level 2]],Sunburst!C71:C140,Sunburst!C71:C140,"")</f>
        <v/>
      </c>
      <c r="K71" t="str">
        <f>_xlfn.XLOOKUP(Table1[[#This Row],[Value]],Sunburst!$D$1:$D$71,Sunburst!$D$1:$D$71,"")</f>
        <v/>
      </c>
    </row>
    <row r="72" spans="1:11" x14ac:dyDescent="0.25">
      <c r="A72" s="10" t="s">
        <v>20</v>
      </c>
      <c r="B72" s="10" t="s">
        <v>44</v>
      </c>
      <c r="C72" s="10" t="s">
        <v>92</v>
      </c>
      <c r="D72">
        <v>16992</v>
      </c>
      <c r="E72">
        <v>2</v>
      </c>
      <c r="H72" t="str">
        <f>_xlfn.XLOOKUP(Table1[[#This Row],[Root Level]],Sunburst!$A$1:$A$71,Sunburst!$A$1:$A$71,"")</f>
        <v>Web</v>
      </c>
      <c r="I72" t="str">
        <f>_xlfn.XLOOKUP(Table1[[#This Row],[Level 1]],Sunburst!$B$1:$B$71,Sunburst!$B$1:$B$71,"")</f>
        <v>Alerts &amp; Notifications</v>
      </c>
      <c r="J72" t="str">
        <f>_xlfn.XLOOKUP(Table1[[#This Row],[Level 2]],Sunburst!C72:C141,Sunburst!C72:C141,"")</f>
        <v/>
      </c>
      <c r="K72">
        <f>_xlfn.XLOOKUP(Table1[[#This Row],[Value]],Sunburst!$D$1:$D$71,Sunburst!$D$1:$D$71,"")</f>
        <v>16992</v>
      </c>
    </row>
    <row r="73" spans="1:11" x14ac:dyDescent="0.25">
      <c r="A73" s="10" t="s">
        <v>20</v>
      </c>
      <c r="B73" s="10" t="s">
        <v>93</v>
      </c>
      <c r="C73" s="10" t="s">
        <v>53</v>
      </c>
      <c r="D73">
        <v>18987</v>
      </c>
      <c r="E73">
        <v>2</v>
      </c>
      <c r="H73" t="str">
        <f>_xlfn.XLOOKUP(Table1[[#This Row],[Root Level]],Sunburst!$A$1:$A$71,Sunburst!$A$1:$A$71,"")</f>
        <v>Web</v>
      </c>
      <c r="I73" t="str">
        <f>_xlfn.XLOOKUP(Table1[[#This Row],[Level 1]],Sunburst!$B$1:$B$71,Sunburst!$B$1:$B$71,"")</f>
        <v>Pilot Light Appointments</v>
      </c>
      <c r="J73" t="str">
        <f>_xlfn.XLOOKUP(Table1[[#This Row],[Level 2]],Sunburst!C73:C142,Sunburst!C73:C142,"")</f>
        <v/>
      </c>
      <c r="K73">
        <f>_xlfn.XLOOKUP(Table1[[#This Row],[Value]],Sunburst!$D$1:$D$71,Sunburst!$D$1:$D$71,"")</f>
        <v>18987</v>
      </c>
    </row>
    <row r="74" spans="1:11" x14ac:dyDescent="0.25">
      <c r="A74" s="10" t="s">
        <v>20</v>
      </c>
      <c r="B74" s="10" t="s">
        <v>93</v>
      </c>
      <c r="C74" s="10" t="s">
        <v>54</v>
      </c>
      <c r="D74">
        <v>1148</v>
      </c>
      <c r="E74">
        <v>2</v>
      </c>
      <c r="H74" t="str">
        <f>_xlfn.XLOOKUP(Table1[[#This Row],[Root Level]],Sunburst!$A$1:$A$71,Sunburst!$A$1:$A$71,"")</f>
        <v>Web</v>
      </c>
      <c r="I74" t="str">
        <f>_xlfn.XLOOKUP(Table1[[#This Row],[Level 1]],Sunburst!$B$1:$B$71,Sunburst!$B$1:$B$71,"")</f>
        <v>Pilot Light Appointments</v>
      </c>
      <c r="J74" t="str">
        <f>_xlfn.XLOOKUP(Table1[[#This Row],[Level 2]],Sunburst!C74:C143,Sunburst!C74:C143,"")</f>
        <v/>
      </c>
      <c r="K74">
        <f>_xlfn.XLOOKUP(Table1[[#This Row],[Value]],Sunburst!$D$1:$D$71,Sunburst!$D$1:$D$71,"")</f>
        <v>1148</v>
      </c>
    </row>
    <row r="75" spans="1:11" x14ac:dyDescent="0.25">
      <c r="A75" s="10" t="s">
        <v>20</v>
      </c>
      <c r="B75" s="10" t="s">
        <v>93</v>
      </c>
      <c r="C75" s="10" t="s">
        <v>55</v>
      </c>
      <c r="D75">
        <v>1907</v>
      </c>
      <c r="E75">
        <v>2</v>
      </c>
      <c r="H75" t="str">
        <f>_xlfn.XLOOKUP(Table1[[#This Row],[Root Level]],Sunburst!$A$1:$A$71,Sunburst!$A$1:$A$71,"")</f>
        <v>Web</v>
      </c>
      <c r="I75" t="str">
        <f>_xlfn.XLOOKUP(Table1[[#This Row],[Level 1]],Sunburst!$B$1:$B$71,Sunburst!$B$1:$B$71,"")</f>
        <v>Pilot Light Appointments</v>
      </c>
      <c r="J75" t="str">
        <f>_xlfn.XLOOKUP(Table1[[#This Row],[Level 2]],Sunburst!C75:C144,Sunburst!C75:C144,"")</f>
        <v/>
      </c>
      <c r="K75">
        <f>_xlfn.XLOOKUP(Table1[[#This Row],[Value]],Sunburst!$D$1:$D$71,Sunburst!$D$1:$D$71,"")</f>
        <v>1907</v>
      </c>
    </row>
    <row r="76" spans="1:11" x14ac:dyDescent="0.25">
      <c r="A76" s="10" t="s">
        <v>20</v>
      </c>
      <c r="B76" s="10" t="s">
        <v>94</v>
      </c>
      <c r="C76" s="10" t="s">
        <v>77</v>
      </c>
      <c r="D76">
        <v>16692</v>
      </c>
      <c r="E76">
        <v>1</v>
      </c>
      <c r="H76" t="str">
        <f>_xlfn.XLOOKUP(Table1[[#This Row],[Root Level]],Sunburst!$A$1:$A$71,Sunburst!$A$1:$A$71,"")</f>
        <v>Web</v>
      </c>
      <c r="I76" t="str">
        <f>_xlfn.XLOOKUP(Table1[[#This Row],[Level 1]],Sunburst!$B$1:$B$71,Sunburst!$B$1:$B$71,"")</f>
        <v>Budget Billing (Login)</v>
      </c>
      <c r="J76" t="str">
        <f>_xlfn.XLOOKUP(Table1[[#This Row],[Level 2]],Sunburst!C76:C145,Sunburst!C76:C145,"")</f>
        <v/>
      </c>
      <c r="K76">
        <f>_xlfn.XLOOKUP(Table1[[#This Row],[Value]],Sunburst!$D$1:$D$71,Sunburst!$D$1:$D$71,"")</f>
        <v>16692</v>
      </c>
    </row>
    <row r="77" spans="1:11" x14ac:dyDescent="0.25">
      <c r="A77" s="10" t="s">
        <v>20</v>
      </c>
      <c r="B77" s="10" t="s">
        <v>95</v>
      </c>
      <c r="C77" s="10" t="s">
        <v>57</v>
      </c>
      <c r="D77">
        <v>15393</v>
      </c>
      <c r="E77">
        <v>2</v>
      </c>
      <c r="H77" t="str">
        <f>_xlfn.XLOOKUP(Table1[[#This Row],[Root Level]],Sunburst!$A$1:$A$71,Sunburst!$A$1:$A$71,"")</f>
        <v>Web</v>
      </c>
      <c r="I77" t="str">
        <f>_xlfn.XLOOKUP(Table1[[#This Row],[Level 1]],Sunburst!$B$1:$B$71,Sunburst!$B$1:$B$71,"")</f>
        <v>Other Interactions</v>
      </c>
      <c r="J77" t="str">
        <f>_xlfn.XLOOKUP(Table1[[#This Row],[Level 2]],Sunburst!C77:C146,Sunburst!C77:C146,"")</f>
        <v/>
      </c>
      <c r="K77">
        <f>_xlfn.XLOOKUP(Table1[[#This Row],[Value]],Sunburst!$D$1:$D$71,Sunburst!$D$1:$D$71,"")</f>
        <v>15393</v>
      </c>
    </row>
    <row r="78" spans="1:11" x14ac:dyDescent="0.25">
      <c r="A78" s="10" t="s">
        <v>20</v>
      </c>
      <c r="B78" s="10" t="s">
        <v>95</v>
      </c>
      <c r="C78" s="10" t="s">
        <v>58</v>
      </c>
      <c r="D78">
        <v>756747</v>
      </c>
      <c r="E78">
        <v>2</v>
      </c>
      <c r="H78" t="str">
        <f>_xlfn.XLOOKUP(Table1[[#This Row],[Root Level]],Sunburst!$A$1:$A$71,Sunburst!$A$1:$A$71,"")</f>
        <v>Web</v>
      </c>
      <c r="I78" t="str">
        <f>_xlfn.XLOOKUP(Table1[[#This Row],[Level 1]],Sunburst!$B$1:$B$71,Sunburst!$B$1:$B$71,"")</f>
        <v>Other Interactions</v>
      </c>
      <c r="J78" t="str">
        <f>_xlfn.XLOOKUP(Table1[[#This Row],[Level 2]],Sunburst!C78:C147,Sunburst!C78:C147,"")</f>
        <v/>
      </c>
      <c r="K78">
        <f>_xlfn.XLOOKUP(Table1[[#This Row],[Value]],Sunburst!$D$1:$D$71,Sunburst!$D$1:$D$71,"")</f>
        <v>756747</v>
      </c>
    </row>
    <row r="79" spans="1:11" x14ac:dyDescent="0.25">
      <c r="A79" s="10" t="s">
        <v>20</v>
      </c>
      <c r="B79" s="10" t="s">
        <v>95</v>
      </c>
      <c r="C79" s="10" t="s">
        <v>59</v>
      </c>
      <c r="D79">
        <v>538774</v>
      </c>
      <c r="E79">
        <v>2</v>
      </c>
      <c r="H79" t="str">
        <f>_xlfn.XLOOKUP(Table1[[#This Row],[Root Level]],Sunburst!$A$1:$A$71,Sunburst!$A$1:$A$71,"")</f>
        <v>Web</v>
      </c>
      <c r="I79" t="str">
        <f>_xlfn.XLOOKUP(Table1[[#This Row],[Level 1]],Sunburst!$B$1:$B$71,Sunburst!$B$1:$B$71,"")</f>
        <v>Other Interactions</v>
      </c>
      <c r="J79" t="str">
        <f>_xlfn.XLOOKUP(Table1[[#This Row],[Level 2]],Sunburst!C79:C148,Sunburst!C79:C148,"")</f>
        <v/>
      </c>
      <c r="K79">
        <f>_xlfn.XLOOKUP(Table1[[#This Row],[Value]],Sunburst!$D$1:$D$71,Sunburst!$D$1:$D$71,"")</f>
        <v>538774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Sunburst</vt:lpstr>
      <vt:lpstr>Sunburst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Dave</dc:creator>
  <cp:lastModifiedBy>McCall, Dave</cp:lastModifiedBy>
  <dcterms:created xsi:type="dcterms:W3CDTF">2023-03-30T06:07:21Z</dcterms:created>
  <dcterms:modified xsi:type="dcterms:W3CDTF">2023-04-05T23:29:00Z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2023-03-30T06:08:30Z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7c1665b8-7cca-464c-babc-7edefe680607</vt:lpwstr>
  </property>
  <property fmtid="{D5CDD505-2E9C-101B-9397-08002B2CF9AE}" pid="8" name="MSIP_Label_d3837e6c-d705-437e-b3ab-e6d8024f5cad_ContentBits">
    <vt:lpwstr>3</vt:lpwstr>
  </property>
</Properties>
</file>