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1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<sst xmlns="http://schemas.openxmlformats.org/spreadsheetml/2006/main" count="442" uniqueCount="316">
  <si>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</si>
  <si>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</si>
  <si>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</si>
  <si>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</si>
  <si>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</si>
  <si>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</si>
  <si>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</si>
  <si>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</si>
  <si>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</si>
  <si>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</si>
  <si>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</si>
  <si>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</si>
  <si>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</si>
  <si>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</si>
  <si>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</si>
  <si>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</si>
  <si>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</si>
  <si>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</si>
  <si>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</si>
  <si>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</si>
  <si>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</si>
  <si>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</si>
  <si>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</si>
  <si>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</si>
  <si>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</si>
  <si>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</si>
  <si>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</si>
  <si>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</si>
  <si>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Peasant</t>
  </si>
  <si>
    <t>1</t>
  </si>
  <si>
    <t>13</t>
  </si>
  <si>
    <t>1 - 2</t>
  </si>
  <si>
    <t>Has 6*2 + 1 HP</t>
  </si>
  <si>
    <t>Patrolling Guard</t>
  </si>
  <si>
    <t>Killable in 2 shots</t>
  </si>
  <si>
    <t>Crossbow Guard</t>
  </si>
  <si>
    <t>9</t>
  </si>
  <si>
    <t>Shooter</t>
  </si>
  <si>
    <t>Killable in 1.5 shots, ranged</t>
  </si>
  <si>
    <t>Molotov Peasant</t>
  </si>
  <si>
    <t>8</t>
  </si>
  <si>
    <t>0</t>
  </si>
  <si>
    <t>Targets a random tile
in range.
Leaves fire on the
ground there + 1 adjacent</t>
  </si>
  <si>
    <t>Killable in 1 + 2 shot</t>
  </si>
  <si>
    <t>Serfmaster</t>
  </si>
  <si>
    <t>26</t>
  </si>
  <si>
    <t>Large</t>
  </si>
  <si>
    <t>Has 6*4 + 2 HP</t>
  </si>
  <si>
    <t>Little Scout</t>
  </si>
  <si>
    <t>1 (5 range)</t>
  </si>
  <si>
    <t>Delayed</t>
  </si>
  <si>
    <t>Bishop</t>
  </si>
  <si>
    <t>11</t>
  </si>
  <si>
    <t>2 - 2 (4 range, diagonal)</t>
  </si>
  <si>
    <t>Heal 4</t>
  </si>
  <si>
    <t>Can't heal self</t>
  </si>
  <si>
    <t>Evil Paprika</t>
  </si>
  <si>
    <t>2</t>
  </si>
  <si>
    <t>17</t>
  </si>
  <si>
    <t>3 - 3 (3 range)</t>
  </si>
  <si>
    <t>Attack pierces all
(delayed)</t>
  </si>
  <si>
    <t>Pumpling</t>
  </si>
  <si>
    <t>50% dodge chance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</si>
  <si>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</si>
  <si>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</si>
  <si>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</si>
  <si>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</si>
  <si>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</si>
  <si>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</si>
  <si>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</si>
  <si>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</si>
  <si>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</si>
  <si>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3</t>
  </si>
  <si>
    <t>19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</si>
  <si>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</si>
  <si>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</si>
  <si>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</si>
  <si>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</si>
  <si>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</si>
  <si>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</si>
  <si>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</si>
  <si>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</si>
  <si>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Wolf</t>
  </si>
  <si>
    <t>25</t>
  </si>
  <si>
    <t>Every hit applies
1 bleed</t>
  </si>
  <si>
    <t>When at 25% or less
HP, summon a
beta wolf</t>
  </si>
  <si>
    <t>Highwayman</t>
  </si>
  <si>
    <t>24</t>
  </si>
  <si>
    <t xml:space="preserve"> 4 - 4 (4 range)</t>
  </si>
  <si>
    <t>Net (1 range)</t>
  </si>
  <si>
    <t>Bandit</t>
  </si>
  <si>
    <t>27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</si>
  <si>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</si>
  <si>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</si>
  <si>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</si>
  <si>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</si>
  <si>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</si>
  <si>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</si>
  <si>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</si>
  <si>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4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</si>
  <si>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</si>
  <si>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</si>
  <si>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</si>
  <si>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</si>
  <si>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</si>
  <si>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</si>
  <si>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</si>
  <si>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</si>
  <si>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Slime</t>
  </si>
  <si>
    <t>22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</si>
  <si>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</si>
  <si>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</si>
  <si>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</si>
  <si>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</si>
  <si>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</si>
  <si>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</si>
  <si>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</si>
  <si>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</si>
  <si>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5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</si>
  <si>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</si>
  <si>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</si>
  <si>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</si>
  <si>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</si>
  <si>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</si>
  <si>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</si>
  <si>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</si>
  <si>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</si>
  <si>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</si>
  <si>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</si>
  <si>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Mermaid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</si>
  <si>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</si>
  <si>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</si>
  <si>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</si>
  <si>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</si>
  <si>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</si>
  <si>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</si>
  <si>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</si>
  <si>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</si>
  <si>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</si>
  <si>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</si>
  <si>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</si>
  <si>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</si>
  <si>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</si>
  <si>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</si>
  <si>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</si>
  <si>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</si>
  <si>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</si>
  <si>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</si>
  <si>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</si>
  <si>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Crystal Golem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</si>
  <si>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</si>
  <si>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</si>
  <si>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</si>
  <si>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</si>
  <si>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</si>
  <si>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</si>
  <si>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</si>
  <si>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</si>
  <si>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</si>
  <si>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</si>
  <si>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</si>
  <si>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</si>
  <si>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</si>
  <si>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</si>
  <si>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</si>
  <si>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</si>
  <si>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</si>
  <si>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</si>
  <si>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</si>
  <si>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</si>
  <si>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</si>
  <si>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</si>
  <si>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</si>
  <si>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</si>
  <si>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</si>
  <si>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</si>
  <si>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</si>
  <si>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</si>
  <si>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</si>
  <si>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</si>
  <si>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</si>
  <si>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</si>
  <si>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</si>
  <si>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+ 75% ATK AoE</t>
  </si>
  <si>
    <t>135% ATK</t>
  </si>
  <si>
    <t>Block</t>
  </si>
  <si>
    <t>Block up to 100% SP damage until next turn.</t>
  </si>
  <si>
    <t>Move 1 (free)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</si>
  <si>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</si>
  <si>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</si>
  <si>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</si>
  <si>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</si>
  <si>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</si>
  <si>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</si>
  <si>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Regeneration</t>
  </si>
  <si>
    <t>Heal 1 + 20% SP
every turn</t>
  </si>
  <si>
    <t>Passive</t>
  </si>
  <si>
    <t>Ranger</t>
  </si>
  <si>
    <t>Shoot Arrow</t>
  </si>
  <si>
    <t>100% ATK
4 range</t>
  </si>
  <si>
    <t>Fox Attack</t>
  </si>
  <si>
    <t>35% ATK
Bleed 35% SP
global range
(3 turns)</t>
  </si>
  <si>
    <t>Quickfoot</t>
  </si>
  <si>
    <t>+1 Movement</t>
  </si>
  <si>
    <t>Triple Arrow</t>
  </si>
  <si>
    <t>85% ATK
4 range</t>
  </si>
  <si>
    <t>Flare Shot</t>
  </si>
  <si>
    <t>90% SP FIRE
4 range (8 way)
enemy gets -10
dodge and crit
(does not stack)</t>
  </si>
  <si>
    <t>105% SP
4 range (TIR)
(instant)</t>
  </si>
  <si>
    <t>Disorient</t>
  </si>
  <si>
    <t>3 range (TIR)
Instant
enemies around
scatter away from it</t>
  </si>
  <si>
    <t>Steady Shooting</t>
  </si>
  <si>
    <t>Every second Shoot Arrow
on the same target
deals 25% extra
damage</t>
  </si>
  <si>
    <t>Fox Companion</t>
  </si>
  <si>
    <t>Start every combat
with a Fox companion</t>
  </si>
  <si>
    <t>&lt;Block/Defense&gt;</t>
  </si>
  <si>
    <t>?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</si>
  <si>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</si>
  <si>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</si>
  <si>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</si>
  <si>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</si>
  <si>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</si>
  <si>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</si>
  <si>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</si>
  <si>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</si>
  <si>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</si>
  <si>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</si>
  <si>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</si>
  <si>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</si>
  <si>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</si>
  <si>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</si>
  <si>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</si>
  <si>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</si>
  <si>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</si>
  <si>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</si>
  <si>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</si>
  <si>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</si>
  <si>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</si>
  <si>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</si>
  <si>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</si>
  <si>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</si>
  <si>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</si>
  <si>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</si>
  <si>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</si>
  <si>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</si>
  <si>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</si>
  <si>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</si>
  <si>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</si>
  <si>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</si>
  <si>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</si>
  <si>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</si>
  <si>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</si>
  <si>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</si>
  <si>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</si>
  <si>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</si>
  <si>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</si>
  <si>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</si>
  <si>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</si>
  <si>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</si>
  <si>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</si>
  <si>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</si>
  <si>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</si>
  <si>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</si>
  <si>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</si>
  <si>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</si>
  <si>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</si>
  <si>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</si>
  <si>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</si>
  <si>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</si>
  <si>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</si>
  <si>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</si>
  <si>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</si>
  <si>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All</t>
  </si>
  <si>
    <t>Vampirism</t>
  </si>
  <si>
    <t>Heal for 15% of
damage dealt</t>
  </si>
  <si>
    <t>Figher
Ranger
Rogue</t>
  </si>
  <si>
    <t>Magic Touch</t>
  </si>
  <si>
    <t>Your normal attacks
or arrows deal
+25% SP damage</t>
  </si>
  <si>
    <t>Throw Rock</t>
  </si>
  <si>
    <t>1 Damage</t>
  </si>
  <si>
    <t>Use to trigger traps and stuff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</si>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</sst>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28" applyNumberFormat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0" fillId="10" borderId="3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6" borderId="31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3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18" borderId="31" applyNumberFormat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J11" sqref="J11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1" t="s">
        <v>0</v>
      </c>
      <c r="C2" s="42" t="s">
        <v>1</v>
      </c>
      <c r="D2" s="43" t="s">
        <v>2</v>
      </c>
      <c r="E2" s="44" t="s">
        <v>3</v>
      </c>
      <c r="F2" s="45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6">
        <v>1</v>
      </c>
      <c r="C3" s="47">
        <v>20</v>
      </c>
      <c r="D3" s="48">
        <v>20</v>
      </c>
      <c r="E3" s="49">
        <v>6</v>
      </c>
      <c r="F3" s="27">
        <v>6.5</v>
      </c>
      <c r="G3" s="50">
        <v>12</v>
      </c>
      <c r="H3" s="51">
        <v>10</v>
      </c>
    </row>
    <row r="4" spans="1:8">
      <c r="A4" s="1"/>
      <c r="B4" s="46">
        <v>2</v>
      </c>
      <c r="C4" s="47">
        <v>21</v>
      </c>
      <c r="D4" s="52">
        <v>23</v>
      </c>
      <c r="E4" s="47">
        <v>7</v>
      </c>
      <c r="F4" s="1">
        <v>9</v>
      </c>
      <c r="G4" s="53">
        <v>15</v>
      </c>
      <c r="H4" s="51">
        <v>15</v>
      </c>
    </row>
    <row r="5" spans="1:8">
      <c r="A5" s="1"/>
      <c r="B5" s="46">
        <v>3</v>
      </c>
      <c r="C5" s="47">
        <v>22</v>
      </c>
      <c r="D5" s="52">
        <v>26</v>
      </c>
      <c r="E5" s="49">
        <v>8</v>
      </c>
      <c r="F5" s="27">
        <v>11.5</v>
      </c>
      <c r="G5" s="53">
        <v>18</v>
      </c>
      <c r="H5" s="51">
        <v>20</v>
      </c>
    </row>
    <row r="6" spans="1:8">
      <c r="A6" s="1"/>
      <c r="B6" s="46">
        <v>4</v>
      </c>
      <c r="C6" s="47">
        <v>23</v>
      </c>
      <c r="D6" s="52">
        <v>29</v>
      </c>
      <c r="E6" s="49">
        <v>9</v>
      </c>
      <c r="F6" s="1">
        <v>14</v>
      </c>
      <c r="G6" s="53">
        <v>21</v>
      </c>
      <c r="H6" s="51">
        <v>25</v>
      </c>
    </row>
    <row r="7" spans="1:8">
      <c r="A7" s="1"/>
      <c r="B7" s="46">
        <v>5</v>
      </c>
      <c r="C7" s="47">
        <v>24</v>
      </c>
      <c r="D7" s="52">
        <v>32</v>
      </c>
      <c r="E7" s="47">
        <v>10</v>
      </c>
      <c r="F7" s="27">
        <v>16.5</v>
      </c>
      <c r="G7" s="53">
        <v>24</v>
      </c>
      <c r="H7" s="51">
        <v>30</v>
      </c>
    </row>
    <row r="8" spans="1:8">
      <c r="A8" s="1"/>
      <c r="B8" s="46">
        <v>6</v>
      </c>
      <c r="C8" s="47">
        <v>25</v>
      </c>
      <c r="D8" s="52">
        <v>35</v>
      </c>
      <c r="E8" s="49">
        <v>11</v>
      </c>
      <c r="F8" s="1">
        <v>19</v>
      </c>
      <c r="G8" s="53">
        <v>27</v>
      </c>
      <c r="H8" s="51">
        <v>35</v>
      </c>
    </row>
    <row r="9" spans="1:8">
      <c r="A9" s="1"/>
      <c r="B9" s="46">
        <v>7</v>
      </c>
      <c r="C9" s="47">
        <v>26</v>
      </c>
      <c r="D9" s="52">
        <v>38</v>
      </c>
      <c r="E9" s="49">
        <v>12</v>
      </c>
      <c r="F9" s="27">
        <v>21.5</v>
      </c>
      <c r="G9" s="53">
        <v>30</v>
      </c>
      <c r="H9" s="51">
        <v>40</v>
      </c>
    </row>
    <row r="10" spans="1:8">
      <c r="A10" s="1"/>
      <c r="B10" s="46">
        <v>8</v>
      </c>
      <c r="C10" s="47">
        <v>27</v>
      </c>
      <c r="D10" s="52">
        <v>41</v>
      </c>
      <c r="E10" s="47">
        <v>13</v>
      </c>
      <c r="F10" s="1">
        <v>24</v>
      </c>
      <c r="G10" s="53">
        <v>33</v>
      </c>
      <c r="H10" s="51">
        <v>45</v>
      </c>
    </row>
    <row r="11" spans="1:8">
      <c r="A11" s="1"/>
      <c r="B11" s="46">
        <v>9</v>
      </c>
      <c r="C11" s="47">
        <v>28</v>
      </c>
      <c r="D11" s="52">
        <v>44</v>
      </c>
      <c r="E11" s="49">
        <v>14</v>
      </c>
      <c r="F11" s="27">
        <v>26.5</v>
      </c>
      <c r="G11" s="53">
        <v>36</v>
      </c>
      <c r="H11" s="51">
        <v>50</v>
      </c>
    </row>
    <row r="12" ht="19.5" spans="1:8">
      <c r="A12" s="1"/>
      <c r="B12" s="54">
        <v>10</v>
      </c>
      <c r="C12" s="55">
        <v>29</v>
      </c>
      <c r="D12" s="56">
        <v>47</v>
      </c>
      <c r="E12" s="57">
        <v>15</v>
      </c>
      <c r="F12" s="58">
        <v>29</v>
      </c>
      <c r="G12" s="59">
        <v>39</v>
      </c>
      <c r="H12" s="60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1" t="s">
        <v>7</v>
      </c>
      <c r="C16" s="62" t="s">
        <v>2</v>
      </c>
      <c r="D16" s="63" t="s">
        <v>8</v>
      </c>
      <c r="E16" s="16" t="s">
        <v>9</v>
      </c>
      <c r="F16" s="64"/>
      <c r="G16" s="65"/>
      <c r="H16" s="66"/>
      <c r="I16" s="1"/>
    </row>
    <row r="17" spans="1:9">
      <c r="A17" s="1"/>
      <c r="B17" s="46">
        <v>1</v>
      </c>
      <c r="C17" s="50">
        <v>15</v>
      </c>
      <c r="D17" s="22" t="s">
        <v>10</v>
      </c>
      <c r="E17" s="53">
        <v>1</v>
      </c>
      <c r="F17" s="66"/>
      <c r="G17" s="66"/>
      <c r="H17" s="66"/>
      <c r="I17" s="1"/>
    </row>
    <row r="18" spans="1:9">
      <c r="A18" s="1"/>
      <c r="B18" s="46">
        <v>2</v>
      </c>
      <c r="C18" s="53">
        <v>21</v>
      </c>
      <c r="D18" s="22" t="s">
        <v>11</v>
      </c>
      <c r="E18" s="53">
        <v>1</v>
      </c>
      <c r="F18" s="66"/>
      <c r="G18" s="66"/>
      <c r="H18" s="66"/>
      <c r="I18" s="1"/>
    </row>
    <row r="19" spans="1:9">
      <c r="A19" s="1"/>
      <c r="B19" s="46">
        <v>3</v>
      </c>
      <c r="C19" s="53">
        <v>27</v>
      </c>
      <c r="D19" s="22" t="s">
        <v>12</v>
      </c>
      <c r="E19" s="53">
        <v>2</v>
      </c>
      <c r="F19" s="66"/>
      <c r="G19" s="66"/>
      <c r="H19" s="66"/>
      <c r="I19" s="1"/>
    </row>
    <row r="20" spans="1:9">
      <c r="A20" s="1"/>
      <c r="B20" s="46">
        <v>4</v>
      </c>
      <c r="C20" s="53">
        <v>33</v>
      </c>
      <c r="D20" s="22" t="s">
        <v>13</v>
      </c>
      <c r="E20" s="53">
        <v>2</v>
      </c>
      <c r="F20" s="66"/>
      <c r="G20" s="66"/>
      <c r="H20" s="66"/>
      <c r="I20" s="1"/>
    </row>
    <row r="21" spans="1:9">
      <c r="A21" s="1"/>
      <c r="B21" s="46">
        <v>5</v>
      </c>
      <c r="C21" s="53">
        <v>39</v>
      </c>
      <c r="D21" s="22" t="s">
        <v>14</v>
      </c>
      <c r="E21" s="53">
        <v>2</v>
      </c>
      <c r="F21" s="66"/>
      <c r="G21" s="66"/>
      <c r="H21" s="66"/>
      <c r="I21" s="1"/>
    </row>
    <row r="22" spans="2:8">
      <c r="B22" s="46">
        <v>6</v>
      </c>
      <c r="C22" s="53">
        <v>45</v>
      </c>
      <c r="D22" s="22" t="s">
        <v>15</v>
      </c>
      <c r="E22" s="53">
        <v>3</v>
      </c>
      <c r="F22" s="65"/>
      <c r="G22" s="65"/>
      <c r="H22" s="65"/>
    </row>
    <row r="23" spans="2:8">
      <c r="B23" s="46">
        <v>7</v>
      </c>
      <c r="C23" s="53">
        <v>51</v>
      </c>
      <c r="D23" s="22" t="s">
        <v>16</v>
      </c>
      <c r="E23" s="53">
        <v>3</v>
      </c>
      <c r="F23" s="65"/>
      <c r="G23" s="65"/>
      <c r="H23" s="65"/>
    </row>
    <row r="24" spans="2:8">
      <c r="B24" s="46">
        <v>8</v>
      </c>
      <c r="C24" s="53">
        <v>57</v>
      </c>
      <c r="D24" s="22" t="s">
        <v>17</v>
      </c>
      <c r="E24" s="53">
        <v>3</v>
      </c>
      <c r="F24" s="65"/>
      <c r="G24" s="65"/>
      <c r="H24" s="65"/>
    </row>
    <row r="25" spans="2:8">
      <c r="B25" s="46">
        <v>9</v>
      </c>
      <c r="C25" s="53">
        <v>63</v>
      </c>
      <c r="D25" s="22" t="s">
        <v>18</v>
      </c>
      <c r="E25" s="53">
        <v>4</v>
      </c>
      <c r="F25" s="65"/>
      <c r="G25" s="65"/>
      <c r="H25" s="65"/>
    </row>
    <row r="26" spans="2:8">
      <c r="B26" s="54">
        <v>10</v>
      </c>
      <c r="C26" s="59">
        <v>69</v>
      </c>
      <c r="D26" s="40" t="s">
        <v>19</v>
      </c>
      <c r="E26" s="59">
        <v>4</v>
      </c>
      <c r="F26" s="65"/>
      <c r="G26" s="65"/>
      <c r="H26" s="65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2"/>
      <c r="C32" s="22"/>
      <c r="D32" s="22"/>
      <c r="E32" s="22"/>
      <c r="F32" s="22"/>
      <c r="G32" s="22"/>
      <c r="H32" s="22"/>
    </row>
    <row r="33" spans="2:8">
      <c r="B33" s="22"/>
      <c r="C33" s="22"/>
      <c r="D33" s="22"/>
      <c r="E33" s="22"/>
      <c r="F33" s="22"/>
      <c r="G33" s="22"/>
      <c r="H33" s="22"/>
    </row>
    <row r="34" spans="2:8">
      <c r="B34" s="22"/>
      <c r="C34" s="22"/>
      <c r="D34" s="22"/>
      <c r="E34" s="22"/>
      <c r="F34" s="22"/>
      <c r="G34" s="22"/>
      <c r="H34" s="22"/>
    </row>
    <row r="35" spans="2:8">
      <c r="B35" s="22"/>
      <c r="C35" s="22"/>
      <c r="D35" s="22"/>
      <c r="E35" s="22"/>
      <c r="F35" s="22"/>
      <c r="G35" s="22"/>
      <c r="H35" s="22"/>
    </row>
    <row r="36" spans="2:8">
      <c r="B36" s="22"/>
      <c r="C36" s="22"/>
      <c r="D36" s="22"/>
      <c r="E36" s="22"/>
      <c r="F36" s="22"/>
      <c r="G36" s="22"/>
      <c r="H36" s="22"/>
    </row>
    <row r="37" spans="2:8">
      <c r="B37" s="22"/>
      <c r="C37" s="22"/>
      <c r="D37" s="22"/>
      <c r="E37" s="22"/>
      <c r="F37" s="22"/>
      <c r="G37" s="22"/>
      <c r="H37" s="22"/>
    </row>
    <row r="38" spans="2:8">
      <c r="B38" s="22"/>
      <c r="C38" s="22"/>
      <c r="D38" s="22"/>
      <c r="E38" s="22"/>
      <c r="F38" s="22"/>
      <c r="G38" s="22"/>
      <c r="H38" s="22"/>
    </row>
    <row r="39" spans="2:8">
      <c r="B39" s="22"/>
      <c r="C39" s="22"/>
      <c r="D39" s="22"/>
      <c r="E39" s="22"/>
      <c r="F39" s="22"/>
      <c r="G39" s="22"/>
      <c r="H39" s="22"/>
    </row>
    <row r="40" spans="2:8">
      <c r="B40" s="22"/>
      <c r="C40" s="22"/>
      <c r="D40" s="22"/>
      <c r="E40" s="22"/>
      <c r="F40" s="22"/>
      <c r="G40" s="22"/>
      <c r="H40" s="22"/>
    </row>
    <row r="41" spans="2:8">
      <c r="B41" s="22"/>
      <c r="C41" s="22"/>
      <c r="D41" s="22"/>
      <c r="E41" s="22"/>
      <c r="F41" s="22"/>
      <c r="G41" s="22"/>
      <c r="H41" s="22"/>
    </row>
    <row r="42" spans="2:8">
      <c r="B42" s="22"/>
      <c r="C42" s="22"/>
      <c r="D42" s="22"/>
      <c r="E42" s="22"/>
      <c r="F42" s="22"/>
      <c r="G42" s="22"/>
      <c r="H42" s="22"/>
    </row>
    <row r="43" spans="2:8">
      <c r="B43" s="22"/>
      <c r="C43" s="22"/>
      <c r="D43" s="22"/>
      <c r="E43" s="22"/>
      <c r="F43" s="22"/>
      <c r="G43" s="22"/>
      <c r="H43" s="22"/>
    </row>
    <row r="44" spans="2:8">
      <c r="B44" s="22"/>
      <c r="C44" s="22"/>
      <c r="D44" s="22"/>
      <c r="E44" s="22"/>
      <c r="F44" s="22"/>
      <c r="G44" s="22"/>
      <c r="H44" s="22"/>
    </row>
    <row r="45" spans="2:8">
      <c r="B45" s="22"/>
      <c r="C45" s="22"/>
      <c r="D45" s="22"/>
      <c r="E45" s="22"/>
      <c r="F45" s="22"/>
      <c r="G45" s="22"/>
      <c r="H45" s="22"/>
    </row>
    <row r="46" spans="2:8">
      <c r="B46" s="22"/>
      <c r="C46" s="22"/>
      <c r="D46" s="22"/>
      <c r="E46" s="22"/>
      <c r="F46" s="22"/>
      <c r="G46" s="22"/>
      <c r="H46" s="22"/>
    </row>
    <row r="47" spans="2:8">
      <c r="B47" s="22"/>
      <c r="C47" s="22"/>
      <c r="D47" s="22"/>
      <c r="E47" s="22"/>
      <c r="F47" s="22"/>
      <c r="G47" s="22"/>
      <c r="H47" s="22"/>
    </row>
    <row r="48" spans="2:8">
      <c r="B48" s="22"/>
      <c r="C48" s="22"/>
      <c r="D48" s="22"/>
      <c r="E48" s="22"/>
      <c r="F48" s="22"/>
      <c r="G48" s="22"/>
      <c r="H48" s="22"/>
    </row>
    <row r="49" spans="2:8">
      <c r="B49" s="22"/>
      <c r="C49" s="22"/>
      <c r="D49" s="22"/>
      <c r="E49" s="22"/>
      <c r="F49" s="22"/>
      <c r="G49" s="22"/>
      <c r="H49" s="22"/>
    </row>
    <row r="50" spans="2:8">
      <c r="B50" s="22"/>
      <c r="C50" s="22"/>
      <c r="D50" s="22"/>
      <c r="E50" s="22"/>
      <c r="F50" s="22"/>
      <c r="G50" s="22"/>
      <c r="H50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pane ySplit="1" topLeftCell="A6" activePane="bottomLeft" state="frozen"/>
      <selection/>
      <selection pane="bottomLeft" activeCell="I10" sqref="I10"/>
    </sheetView>
  </sheetViews>
  <sheetFormatPr defaultColWidth="9.14285714285714" defaultRowHeight="18.75"/>
  <cols>
    <col min="1" max="2" width="21.1428571428571" style="22" customWidth="1"/>
    <col min="3" max="3" width="9.42857142857143" style="22" customWidth="1"/>
    <col min="4" max="4" width="10.5714285714286" style="22" customWidth="1"/>
    <col min="5" max="5" width="17.8571428571429" style="22" customWidth="1"/>
    <col min="6" max="6" width="26" style="22" customWidth="1"/>
    <col min="7" max="7" width="27" style="22" customWidth="1"/>
    <col min="8" max="8" width="16.8571428571429" style="22" customWidth="1"/>
    <col min="9" max="9" width="36" style="22" customWidth="1"/>
    <col min="10" max="10" width="2.57142857142857" style="22" customWidth="1"/>
    <col min="11" max="11" width="18.5714285714286" style="22" customWidth="1"/>
    <col min="12" max="12" width="9.14285714285714" style="22"/>
    <col min="13" max="13" width="11.5714285714286" style="22" customWidth="1"/>
    <col min="14" max="14" width="13.4285714285714" style="22" customWidth="1"/>
    <col min="15" max="16384" width="9.14285714285714" style="22"/>
  </cols>
  <sheetData>
    <row r="1" spans="1:9">
      <c r="A1" s="14" t="s">
        <v>20</v>
      </c>
      <c r="B1" s="14" t="s">
        <v>21</v>
      </c>
      <c r="C1" s="23" t="s">
        <v>22</v>
      </c>
      <c r="D1" s="24" t="s">
        <v>23</v>
      </c>
      <c r="E1" s="25" t="s">
        <v>8</v>
      </c>
      <c r="F1" s="26" t="s">
        <v>24</v>
      </c>
      <c r="G1" s="26" t="s">
        <v>25</v>
      </c>
      <c r="H1" s="26" t="s">
        <v>26</v>
      </c>
      <c r="I1" s="26" t="s">
        <v>27</v>
      </c>
    </row>
    <row r="2" ht="74.25" spans="1:14">
      <c r="A2" s="22" t="s">
        <v>28</v>
      </c>
      <c r="B2" s="27" t="str">
        <f>_xlfn.DISPIMG("ID_2FF2D0EDD67E4B1B83779BB6A20A7F3D",1)</f>
        <v>=DISPIMG("ID_2FF2D0EDD67E4B1B83779BB6A20A7F3D",1)</v>
      </c>
      <c r="C2" s="22" t="s">
        <v>29</v>
      </c>
      <c r="D2" s="22" t="s">
        <v>30</v>
      </c>
      <c r="E2" s="22" t="s">
        <v>31</v>
      </c>
      <c r="I2" s="22" t="s">
        <v>32</v>
      </c>
      <c r="N2"/>
    </row>
    <row r="3" ht="58" spans="1:14">
      <c r="A3" s="22" t="s">
        <v>33</v>
      </c>
      <c r="B3" s="27" t="str">
        <f>_xlfn.DISPIMG("ID_173843F37D6244B794D86AF19D859547",1)</f>
        <v>=DISPIMG("ID_173843F37D6244B794D86AF19D859547",1)</v>
      </c>
      <c r="C3" s="22">
        <v>1</v>
      </c>
      <c r="D3" s="22">
        <v>12</v>
      </c>
      <c r="E3" s="22" t="s">
        <v>31</v>
      </c>
      <c r="I3" s="22" t="s">
        <v>34</v>
      </c>
      <c r="N3"/>
    </row>
    <row r="4" ht="90" customHeight="1" spans="1:14">
      <c r="A4" s="22" t="s">
        <v>35</v>
      </c>
      <c r="B4" s="27" t="str">
        <f>_xlfn.DISPIMG("ID_6A82539A52A34473B077CC1FF6D19737",1)</f>
        <v>=DISPIMG("ID_6A82539A52A34473B077CC1FF6D19737",1)</v>
      </c>
      <c r="C4" s="22" t="s">
        <v>29</v>
      </c>
      <c r="D4" s="22" t="s">
        <v>36</v>
      </c>
      <c r="E4" s="22" t="s">
        <v>31</v>
      </c>
      <c r="F4" s="22" t="s">
        <v>37</v>
      </c>
      <c r="I4" s="22" t="s">
        <v>38</v>
      </c>
      <c r="N4"/>
    </row>
    <row r="5" ht="58" customHeight="1" spans="1:14">
      <c r="A5" s="22" t="s">
        <v>39</v>
      </c>
      <c r="B5" s="27" t="str">
        <f>_xlfn.DISPIMG("ID_0D1348BF351942C0B94814EB2E6C33B3",1)</f>
        <v>=DISPIMG("ID_0D1348BF351942C0B94814EB2E6C33B3",1)</v>
      </c>
      <c r="C5" s="22" t="s">
        <v>29</v>
      </c>
      <c r="D5" s="22" t="s">
        <v>40</v>
      </c>
      <c r="E5" s="22" t="s">
        <v>41</v>
      </c>
      <c r="F5" s="28" t="s">
        <v>42</v>
      </c>
      <c r="I5" s="22" t="s">
        <v>43</v>
      </c>
      <c r="N5"/>
    </row>
    <row r="6" ht="68" customHeight="1" spans="1:14">
      <c r="A6" s="22" t="s">
        <v>44</v>
      </c>
      <c r="B6" s="27" t="str">
        <f>_xlfn.DISPIMG("ID_48D844B5BD4E47F1A264B90859DAC1E8",1)</f>
        <v>=DISPIMG("ID_48D844B5BD4E47F1A264B90859DAC1E8",1)</v>
      </c>
      <c r="C6" s="22" t="s">
        <v>29</v>
      </c>
      <c r="D6" s="22" t="s">
        <v>45</v>
      </c>
      <c r="E6" s="22" t="s">
        <v>31</v>
      </c>
      <c r="F6" s="22" t="s">
        <v>46</v>
      </c>
      <c r="I6" s="22" t="s">
        <v>47</v>
      </c>
      <c r="N6"/>
    </row>
    <row r="7" ht="58" customHeight="1" spans="1:14">
      <c r="A7" s="22" t="s">
        <v>48</v>
      </c>
      <c r="B7" s="27" t="str">
        <f>_xlfn.DISPIMG("ID_5DCB40CCA6B44244B7519B2BA06EDF1C",1)</f>
        <v>=DISPIMG("ID_5DCB40CCA6B44244B7519B2BA06EDF1C",1)</v>
      </c>
      <c r="C7" s="22" t="s">
        <v>29</v>
      </c>
      <c r="D7" s="22" t="s">
        <v>29</v>
      </c>
      <c r="E7" s="22" t="s">
        <v>49</v>
      </c>
      <c r="F7" s="22" t="s">
        <v>50</v>
      </c>
      <c r="N7"/>
    </row>
    <row r="8" ht="71" customHeight="1" spans="1:14">
      <c r="A8" s="29" t="s">
        <v>51</v>
      </c>
      <c r="B8" s="30" t="str">
        <f>_xlfn.DISPIMG("ID_9997CD209D774EEAB420C53DDEA056A0",1)</f>
        <v>=DISPIMG("ID_9997CD209D774EEAB420C53DDEA056A0",1)</v>
      </c>
      <c r="C8" s="29" t="s">
        <v>29</v>
      </c>
      <c r="D8" s="29" t="s">
        <v>52</v>
      </c>
      <c r="E8" s="31" t="s">
        <v>53</v>
      </c>
      <c r="F8" s="29" t="s">
        <v>54</v>
      </c>
      <c r="G8" s="29" t="s">
        <v>55</v>
      </c>
      <c r="N8"/>
    </row>
    <row r="9" ht="71" customHeight="1" spans="1:14">
      <c r="A9" s="22" t="s">
        <v>56</v>
      </c>
      <c r="B9" s="27" t="str">
        <f>_xlfn.DISPIMG("ID_6763D977B250450ABFE5A7D8A1F632C1",1)</f>
        <v>=DISPIMG("ID_6763D977B250450ABFE5A7D8A1F632C1",1)</v>
      </c>
      <c r="C9" s="22" t="s">
        <v>57</v>
      </c>
      <c r="D9" s="22" t="s">
        <v>58</v>
      </c>
      <c r="E9" s="22" t="s">
        <v>59</v>
      </c>
      <c r="F9" s="28" t="s">
        <v>60</v>
      </c>
      <c r="N9"/>
    </row>
    <row r="10" ht="75" customHeight="1" spans="1:14">
      <c r="A10" s="22" t="s">
        <v>61</v>
      </c>
      <c r="B10" s="27" t="str">
        <f>_xlfn.DISPIMG("ID_A28CCF741D2F4C959572208881E29708",1)</f>
        <v>=DISPIMG("ID_A28CCF741D2F4C959572208881E29708",1)</v>
      </c>
      <c r="C10" s="22" t="s">
        <v>29</v>
      </c>
      <c r="D10" s="22" t="s">
        <v>29</v>
      </c>
      <c r="E10" s="22" t="s">
        <v>31</v>
      </c>
      <c r="F10" s="28" t="s">
        <v>62</v>
      </c>
      <c r="I10" s="28"/>
      <c r="N10"/>
    </row>
    <row r="11" ht="75.75" spans="1:14">
      <c r="A11" s="22" t="s">
        <v>63</v>
      </c>
      <c r="C11" s="22" t="s">
        <v>57</v>
      </c>
      <c r="D11" s="28" t="s">
        <v>64</v>
      </c>
      <c r="E11" s="22" t="s">
        <v>10</v>
      </c>
      <c r="F11" s="22" t="s">
        <v>65</v>
      </c>
      <c r="G11" s="28" t="s">
        <v>66</v>
      </c>
      <c r="H11" s="32"/>
      <c r="I11" s="32"/>
      <c r="N11"/>
    </row>
    <row r="12" spans="14:14">
      <c r="N12"/>
    </row>
    <row r="13" ht="66" customHeight="1" spans="14:14">
      <c r="N13"/>
    </row>
    <row r="14" spans="14:14">
      <c r="N14"/>
    </row>
    <row r="15" ht="56.25" spans="1:14">
      <c r="A15" s="22" t="s">
        <v>67</v>
      </c>
      <c r="C15" s="22" t="s">
        <v>57</v>
      </c>
      <c r="D15" s="22" t="s">
        <v>68</v>
      </c>
      <c r="E15" s="28" t="s">
        <v>69</v>
      </c>
      <c r="F15" s="22" t="s">
        <v>46</v>
      </c>
      <c r="G15" s="28" t="s">
        <v>70</v>
      </c>
      <c r="N15"/>
    </row>
    <row r="16" spans="1:14">
      <c r="A16" s="22" t="s">
        <v>71</v>
      </c>
      <c r="C16" s="22" t="s">
        <v>72</v>
      </c>
      <c r="D16" s="22" t="s">
        <v>73</v>
      </c>
      <c r="E16" s="22" t="s">
        <v>12</v>
      </c>
      <c r="F16" s="22" t="s">
        <v>74</v>
      </c>
      <c r="G16" s="22" t="s">
        <v>75</v>
      </c>
      <c r="N16"/>
    </row>
    <row r="17" ht="37.5" spans="1:14">
      <c r="A17" s="22" t="s">
        <v>76</v>
      </c>
      <c r="C17" s="22" t="s">
        <v>72</v>
      </c>
      <c r="D17" s="22" t="s">
        <v>77</v>
      </c>
      <c r="E17" s="22" t="s">
        <v>10</v>
      </c>
      <c r="F17" s="28" t="s">
        <v>78</v>
      </c>
      <c r="G17" s="28" t="s">
        <v>79</v>
      </c>
      <c r="H17" s="28" t="s">
        <v>80</v>
      </c>
      <c r="I17" s="28" t="s">
        <v>81</v>
      </c>
      <c r="N17"/>
    </row>
    <row r="18" ht="56.25" spans="1:14">
      <c r="A18" s="22" t="s">
        <v>82</v>
      </c>
      <c r="C18" s="22" t="s">
        <v>72</v>
      </c>
      <c r="D18" s="22" t="s">
        <v>83</v>
      </c>
      <c r="E18" s="22" t="s">
        <v>11</v>
      </c>
      <c r="F18" s="28" t="s">
        <v>84</v>
      </c>
      <c r="G18" s="28" t="s">
        <v>85</v>
      </c>
      <c r="N18"/>
    </row>
    <row r="19" spans="1:6">
      <c r="A19" s="22" t="s">
        <v>86</v>
      </c>
      <c r="C19" s="22" t="s">
        <v>72</v>
      </c>
      <c r="D19" s="22" t="s">
        <v>87</v>
      </c>
      <c r="E19" s="22" t="s">
        <v>88</v>
      </c>
      <c r="F19" s="22" t="s">
        <v>89</v>
      </c>
    </row>
    <row r="20" ht="56.25" spans="1:6">
      <c r="A20" s="22" t="s">
        <v>90</v>
      </c>
      <c r="C20" s="22" t="s">
        <v>72</v>
      </c>
      <c r="D20" s="22" t="s">
        <v>91</v>
      </c>
      <c r="E20" s="22" t="s">
        <v>12</v>
      </c>
      <c r="F20" s="28" t="s">
        <v>92</v>
      </c>
    </row>
    <row r="21" ht="93.75" spans="1:8">
      <c r="A21" s="22" t="s">
        <v>93</v>
      </c>
      <c r="C21" s="22" t="s">
        <v>72</v>
      </c>
      <c r="D21" s="22" t="s">
        <v>94</v>
      </c>
      <c r="E21" s="22" t="s">
        <v>14</v>
      </c>
      <c r="F21" s="28" t="s">
        <v>95</v>
      </c>
      <c r="G21" s="28" t="s">
        <v>96</v>
      </c>
      <c r="H21" s="28" t="s">
        <v>97</v>
      </c>
    </row>
    <row r="22" ht="37.5" spans="1:8">
      <c r="A22" s="22" t="s">
        <v>98</v>
      </c>
      <c r="C22" s="22" t="s">
        <v>99</v>
      </c>
      <c r="D22" s="22" t="s">
        <v>100</v>
      </c>
      <c r="E22" s="22" t="s">
        <v>13</v>
      </c>
      <c r="F22" s="28" t="s">
        <v>101</v>
      </c>
      <c r="G22" s="28" t="s">
        <v>102</v>
      </c>
      <c r="H22" s="22" t="s">
        <v>103</v>
      </c>
    </row>
    <row r="23" ht="37.5" spans="1:8">
      <c r="A23" s="22" t="s">
        <v>104</v>
      </c>
      <c r="C23" s="22" t="s">
        <v>99</v>
      </c>
      <c r="D23" s="22" t="s">
        <v>105</v>
      </c>
      <c r="E23" s="22" t="s">
        <v>11</v>
      </c>
      <c r="F23" s="28" t="s">
        <v>106</v>
      </c>
      <c r="G23" s="28" t="s">
        <v>107</v>
      </c>
      <c r="H23" s="22" t="s">
        <v>103</v>
      </c>
    </row>
    <row r="24" ht="37.5" spans="1:7">
      <c r="A24" s="22" t="s">
        <v>108</v>
      </c>
      <c r="C24" s="22" t="s">
        <v>99</v>
      </c>
      <c r="D24" s="22" t="s">
        <v>109</v>
      </c>
      <c r="E24" s="22" t="s">
        <v>13</v>
      </c>
      <c r="F24" s="28" t="s">
        <v>110</v>
      </c>
      <c r="G24" s="28" t="s">
        <v>111</v>
      </c>
    </row>
    <row r="25" ht="56.25" spans="1:8">
      <c r="A25" s="22" t="s">
        <v>112</v>
      </c>
      <c r="C25" s="22" t="s">
        <v>99</v>
      </c>
      <c r="D25" s="22" t="s">
        <v>113</v>
      </c>
      <c r="E25" s="22" t="s">
        <v>13</v>
      </c>
      <c r="F25" s="28" t="s">
        <v>114</v>
      </c>
      <c r="G25" s="28" t="s">
        <v>115</v>
      </c>
      <c r="H25" s="28" t="s">
        <v>116</v>
      </c>
    </row>
    <row r="26" ht="37.5" spans="1:13">
      <c r="A26" s="22" t="s">
        <v>117</v>
      </c>
      <c r="C26" s="22" t="s">
        <v>118</v>
      </c>
      <c r="D26" s="22" t="s">
        <v>91</v>
      </c>
      <c r="E26" s="22" t="s">
        <v>14</v>
      </c>
      <c r="F26" s="28" t="s">
        <v>119</v>
      </c>
      <c r="G26" s="22" t="s">
        <v>46</v>
      </c>
      <c r="K26" s="26" t="s">
        <v>7</v>
      </c>
      <c r="L26" s="33" t="s">
        <v>2</v>
      </c>
      <c r="M26" s="34" t="s">
        <v>8</v>
      </c>
    </row>
    <row r="27" ht="56.25" spans="1:13">
      <c r="A27" s="22" t="s">
        <v>120</v>
      </c>
      <c r="C27" s="22" t="s">
        <v>118</v>
      </c>
      <c r="D27" s="22" t="s">
        <v>121</v>
      </c>
      <c r="E27" s="22" t="s">
        <v>14</v>
      </c>
      <c r="F27" s="28" t="s">
        <v>122</v>
      </c>
      <c r="G27" s="22" t="s">
        <v>123</v>
      </c>
      <c r="K27" s="35">
        <v>1</v>
      </c>
      <c r="L27" s="36">
        <v>15</v>
      </c>
      <c r="M27" s="22" t="s">
        <v>10</v>
      </c>
    </row>
    <row r="28" ht="37.5" spans="1:13">
      <c r="A28" s="22" t="s">
        <v>124</v>
      </c>
      <c r="C28" s="22" t="s">
        <v>118</v>
      </c>
      <c r="D28" s="22" t="s">
        <v>125</v>
      </c>
      <c r="E28" s="22" t="s">
        <v>14</v>
      </c>
      <c r="F28" s="22" t="s">
        <v>126</v>
      </c>
      <c r="G28" s="22" t="s">
        <v>127</v>
      </c>
      <c r="H28" s="28" t="s">
        <v>128</v>
      </c>
      <c r="K28" s="35">
        <v>2</v>
      </c>
      <c r="L28" s="37">
        <v>21</v>
      </c>
      <c r="M28" s="22" t="s">
        <v>11</v>
      </c>
    </row>
    <row r="29" ht="37.5" spans="1:13">
      <c r="A29" s="22" t="s">
        <v>129</v>
      </c>
      <c r="C29" s="22" t="s">
        <v>118</v>
      </c>
      <c r="D29" s="22" t="s">
        <v>100</v>
      </c>
      <c r="E29" s="22" t="s">
        <v>130</v>
      </c>
      <c r="F29" s="28" t="s">
        <v>131</v>
      </c>
      <c r="K29" s="35">
        <v>3</v>
      </c>
      <c r="L29" s="37">
        <v>27</v>
      </c>
      <c r="M29" s="22" t="s">
        <v>12</v>
      </c>
    </row>
    <row r="30" ht="56.25" spans="1:13">
      <c r="A30" s="22" t="s">
        <v>132</v>
      </c>
      <c r="C30" s="22" t="s">
        <v>118</v>
      </c>
      <c r="D30" s="22" t="s">
        <v>133</v>
      </c>
      <c r="E30" s="28" t="s">
        <v>134</v>
      </c>
      <c r="F30" s="28" t="s">
        <v>135</v>
      </c>
      <c r="K30" s="35">
        <v>4</v>
      </c>
      <c r="L30" s="37">
        <v>33</v>
      </c>
      <c r="M30" s="22" t="s">
        <v>13</v>
      </c>
    </row>
    <row r="31" ht="37.5" spans="1:13">
      <c r="A31" s="22" t="s">
        <v>136</v>
      </c>
      <c r="C31" s="22" t="s">
        <v>118</v>
      </c>
      <c r="D31" s="22" t="s">
        <v>73</v>
      </c>
      <c r="E31" s="22" t="s">
        <v>137</v>
      </c>
      <c r="F31" s="28" t="s">
        <v>138</v>
      </c>
      <c r="G31" s="22" t="s">
        <v>139</v>
      </c>
      <c r="H31" s="22" t="s">
        <v>140</v>
      </c>
      <c r="K31" s="35">
        <v>5</v>
      </c>
      <c r="L31" s="37">
        <v>39</v>
      </c>
      <c r="M31" s="22" t="s">
        <v>14</v>
      </c>
    </row>
    <row r="32" ht="37.5" spans="1:13">
      <c r="A32" s="22" t="s">
        <v>141</v>
      </c>
      <c r="C32" s="22" t="s">
        <v>118</v>
      </c>
      <c r="D32" s="22" t="s">
        <v>142</v>
      </c>
      <c r="E32" s="22" t="s">
        <v>14</v>
      </c>
      <c r="F32" s="28" t="s">
        <v>143</v>
      </c>
      <c r="K32" s="35">
        <v>6</v>
      </c>
      <c r="L32" s="37">
        <v>45</v>
      </c>
      <c r="M32" s="22" t="s">
        <v>15</v>
      </c>
    </row>
    <row r="33" ht="37.5" spans="1:13">
      <c r="A33" s="28" t="s">
        <v>144</v>
      </c>
      <c r="B33" s="28"/>
      <c r="K33" s="35">
        <v>7</v>
      </c>
      <c r="L33" s="37">
        <v>51</v>
      </c>
      <c r="M33" s="22" t="s">
        <v>16</v>
      </c>
    </row>
    <row r="34" spans="1:13">
      <c r="A34" s="22" t="s">
        <v>145</v>
      </c>
      <c r="K34" s="35">
        <v>8</v>
      </c>
      <c r="L34" s="37">
        <v>57</v>
      </c>
      <c r="M34" s="22" t="s">
        <v>17</v>
      </c>
    </row>
    <row r="35" spans="1:13">
      <c r="A35" s="22" t="s">
        <v>146</v>
      </c>
      <c r="F35" s="22" t="s">
        <v>147</v>
      </c>
      <c r="K35" s="35">
        <v>9</v>
      </c>
      <c r="L35" s="37">
        <v>63</v>
      </c>
      <c r="M35" s="22" t="s">
        <v>18</v>
      </c>
    </row>
    <row r="36" spans="1:13">
      <c r="A36" s="22" t="s">
        <v>148</v>
      </c>
      <c r="F36" s="22" t="s">
        <v>147</v>
      </c>
      <c r="K36" s="38">
        <v>10</v>
      </c>
      <c r="L36" s="39">
        <v>69</v>
      </c>
      <c r="M36" s="40" t="s">
        <v>19</v>
      </c>
    </row>
    <row r="37" spans="1:6">
      <c r="A37" s="22" t="s">
        <v>149</v>
      </c>
      <c r="F37" s="22" t="s">
        <v>147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H5" sqref="H5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150</v>
      </c>
      <c r="C3" s="14" t="s">
        <v>21</v>
      </c>
      <c r="D3" s="14" t="s">
        <v>151</v>
      </c>
      <c r="F3" s="14" t="s">
        <v>152</v>
      </c>
      <c r="G3" s="14" t="s">
        <v>21</v>
      </c>
      <c r="H3" s="14" t="s">
        <v>151</v>
      </c>
    </row>
    <row r="4" ht="65.55" customHeight="1" spans="2:7">
      <c r="B4" s="1" t="s">
        <v>153</v>
      </c>
      <c r="C4" s="1" t="str">
        <f>_xlfn.DISPIMG("ID_1C66898D56284284A37A02A3EF585440",1)</f>
        <v>=DISPIMG("ID_1C66898D56284284A37A02A3EF585440",1)</v>
      </c>
      <c r="D4" s="20" t="s">
        <v>154</v>
      </c>
      <c r="F4" s="1" t="s">
        <v>155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156</v>
      </c>
      <c r="C5" s="1" t="str">
        <f>_xlfn.DISPIMG("ID_922A22EB4F3240DF82F7BC8E2334A939",1)</f>
        <v>=DISPIMG("ID_922A22EB4F3240DF82F7BC8E2334A939",1)</v>
      </c>
      <c r="D5" s="20" t="s">
        <v>157</v>
      </c>
      <c r="F5" s="1" t="s">
        <v>158</v>
      </c>
      <c r="G5" s="1" t="str">
        <f>_xlfn.DISPIMG("ID_3FB322F6A35B4E67A56CEB159387F4E7",1)</f>
        <v>=DISPIMG("ID_3FB322F6A35B4E67A56CEB159387F4E7",1)</v>
      </c>
      <c r="H5" s="21" t="s">
        <v>159</v>
      </c>
    </row>
    <row r="6" ht="47" customHeight="1" spans="2:7">
      <c r="B6" s="3" t="s">
        <v>160</v>
      </c>
      <c r="C6" s="1" t="str">
        <f>_xlfn.DISPIMG("ID_6A4BCF7CF4234DD3963837ADFB704BB7",1)</f>
        <v>=DISPIMG("ID_6A4BCF7CF4234DD3963837ADFB704BB7",1)</v>
      </c>
      <c r="D6" s="20" t="s">
        <v>161</v>
      </c>
      <c r="F6" s="1" t="s">
        <v>162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163</v>
      </c>
      <c r="C7" s="1" t="str">
        <f>_xlfn.DISPIMG("ID_DCED4DA3234A4C4592F9A953085503D2",1)</f>
        <v>=DISPIMG("ID_DCED4DA3234A4C4592F9A953085503D2",1)</v>
      </c>
      <c r="D7" s="20" t="s">
        <v>164</v>
      </c>
      <c r="F7" s="1" t="s">
        <v>165</v>
      </c>
      <c r="G7" s="1" t="str">
        <f>_xlfn.DISPIMG("ID_03A246FAB8D54EF0A611A5197A16854B",1)</f>
        <v>=DISPIMG("ID_03A246FAB8D54EF0A611A5197A16854B",1)</v>
      </c>
      <c r="H7" s="21" t="s">
        <v>166</v>
      </c>
    </row>
    <row r="8" ht="40" customHeight="1" spans="2:7">
      <c r="B8" s="1" t="s">
        <v>167</v>
      </c>
      <c r="C8" s="1" t="str">
        <f>_xlfn.DISPIMG("ID_E927AF64AF1F4F0796C389FC221298A8",1)</f>
        <v>=DISPIMG("ID_E927AF64AF1F4F0796C389FC221298A8",1)</v>
      </c>
      <c r="D8" s="20" t="s">
        <v>168</v>
      </c>
      <c r="F8" s="1" t="s">
        <v>169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170</v>
      </c>
      <c r="D9" s="20" t="s">
        <v>171</v>
      </c>
      <c r="F9" s="1" t="s">
        <v>172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173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174</v>
      </c>
      <c r="G11" s="1" t="str">
        <f>_xlfn.DISPIMG("ID_5883AB3B095E4C91BA3FA08ED96F1A98",1)</f>
        <v>=DISPIMG("ID_5883AB3B095E4C91BA3FA08ED96F1A98",1)</v>
      </c>
      <c r="H11" s="21" t="s">
        <v>175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K55"/>
  <sheetViews>
    <sheetView zoomScale="115" zoomScaleNormal="115" workbookViewId="0">
      <selection activeCell="G13" sqref="G13"/>
    </sheetView>
  </sheetViews>
  <sheetFormatPr defaultColWidth="9.14285714285714" defaultRowHeight="18.75"/>
  <cols>
    <col min="1" max="1" width="9.14285714285714" style="13"/>
    <col min="2" max="2" width="18.1428571428571" style="1" customWidth="1"/>
    <col min="3" max="3" width="21.7142857142857" style="1" customWidth="1"/>
    <col min="4" max="4" width="15.8571428571429" style="1" customWidth="1"/>
    <col min="5" max="5" width="21.8571428571429" style="1" customWidth="1"/>
    <col min="6" max="6" width="13.5714285714286" style="1" customWidth="1"/>
    <col min="7" max="7" width="28.9428571428571" style="13" customWidth="1"/>
    <col min="8" max="9" width="9.14285714285714" style="13"/>
    <col min="10" max="10" width="18.8571428571429" style="1" customWidth="1"/>
    <col min="11" max="11" width="13.8571428571429" style="1" customWidth="1"/>
    <col min="12" max="16384" width="9.14285714285714" style="13"/>
  </cols>
  <sheetData>
    <row r="9" spans="2:11">
      <c r="B9" s="14" t="s">
        <v>176</v>
      </c>
      <c r="C9" s="14" t="s">
        <v>177</v>
      </c>
      <c r="D9" s="14" t="s">
        <v>21</v>
      </c>
      <c r="E9" s="14" t="s">
        <v>151</v>
      </c>
      <c r="F9" s="15" t="s">
        <v>178</v>
      </c>
      <c r="G9" s="16" t="s">
        <v>27</v>
      </c>
      <c r="J9" s="14" t="s">
        <v>151</v>
      </c>
      <c r="K9" s="15" t="s">
        <v>178</v>
      </c>
    </row>
    <row r="10" ht="44" customHeight="1" spans="3:11">
      <c r="C10" s="1" t="s">
        <v>179</v>
      </c>
      <c r="D10" s="1" t="str">
        <f>_xlfn.DISPIMG("ID_B89FB7A8B8234D6EAF929FE5AE44207A",1)</f>
        <v>=DISPIMG("ID_B89FB7A8B8234D6EAF929FE5AE44207A",1)</v>
      </c>
      <c r="E10" s="1" t="s">
        <v>180</v>
      </c>
      <c r="F10" s="1">
        <v>0</v>
      </c>
      <c r="J10" s="1" t="s">
        <v>180</v>
      </c>
      <c r="K10" s="1">
        <v>0</v>
      </c>
    </row>
    <row r="11" ht="45" customHeight="1" spans="2:11">
      <c r="B11" s="1" t="s">
        <v>181</v>
      </c>
      <c r="C11" s="1" t="s">
        <v>182</v>
      </c>
      <c r="D11" s="1" t="str">
        <f>_xlfn.DISPIMG("ID_D90184E2EFC94DFCB03996685EEFC48E",1)</f>
        <v>=DISPIMG("ID_D90184E2EFC94DFCB03996685EEFC48E",1)</v>
      </c>
      <c r="E11" s="3" t="s">
        <v>183</v>
      </c>
      <c r="F11" s="1">
        <v>2</v>
      </c>
      <c r="J11" s="1" t="s">
        <v>184</v>
      </c>
      <c r="K11" s="1">
        <v>2</v>
      </c>
    </row>
    <row r="12" ht="56.25" spans="2:11">
      <c r="B12" s="1" t="s">
        <v>181</v>
      </c>
      <c r="C12" s="1" t="s">
        <v>185</v>
      </c>
      <c r="D12" s="1" t="str">
        <f>_xlfn.DISPIMG("ID_601DEB5433E749A5B04D3AB579BF0284",1)</f>
        <v>=DISPIMG("ID_601DEB5433E749A5B04D3AB579BF0284",1)</v>
      </c>
      <c r="E12" s="3" t="s">
        <v>186</v>
      </c>
      <c r="F12" s="1">
        <v>2</v>
      </c>
      <c r="J12" s="1" t="s">
        <v>187</v>
      </c>
      <c r="K12" s="1">
        <v>1</v>
      </c>
    </row>
    <row r="13" ht="117" customHeight="1" spans="2:11">
      <c r="B13" s="1" t="s">
        <v>181</v>
      </c>
      <c r="C13" s="1" t="s">
        <v>188</v>
      </c>
      <c r="D13" s="1" t="str">
        <f>_xlfn.DISPIMG("ID_797F597F1B7F46D7BFE49889C122C20E",1)</f>
        <v>=DISPIMG("ID_797F597F1B7F46D7BFE49889C122C20E",1)</v>
      </c>
      <c r="E13" s="3" t="s">
        <v>189</v>
      </c>
      <c r="F13" s="1">
        <v>4</v>
      </c>
      <c r="J13" s="1" t="s">
        <v>190</v>
      </c>
      <c r="K13" s="1">
        <v>5</v>
      </c>
    </row>
    <row r="14" ht="112.5" spans="2:11">
      <c r="B14" s="1" t="s">
        <v>181</v>
      </c>
      <c r="C14" s="1" t="s">
        <v>191</v>
      </c>
      <c r="D14" s="1" t="str">
        <f>_xlfn.DISPIMG("ID_900DEDBC95DA49B6832F8E0EAF3922E7",1)</f>
        <v>=DISPIMG("ID_900DEDBC95DA49B6832F8E0EAF3922E7",1)</v>
      </c>
      <c r="E14" s="3" t="s">
        <v>192</v>
      </c>
      <c r="F14" s="1">
        <v>5</v>
      </c>
      <c r="J14" s="1" t="s">
        <v>193</v>
      </c>
      <c r="K14" s="1">
        <v>6</v>
      </c>
    </row>
    <row r="15" ht="37.5" spans="2:6">
      <c r="B15" s="1" t="s">
        <v>181</v>
      </c>
      <c r="C15" s="17" t="s">
        <v>194</v>
      </c>
      <c r="D15" s="1" t="str">
        <f>_xlfn.DISPIMG("ID_6D29D48731D64D15B7AFC6A55F3580E6",1)</f>
        <v>=DISPIMG("ID_6D29D48731D64D15B7AFC6A55F3580E6",1)</v>
      </c>
      <c r="E15" s="3" t="s">
        <v>195</v>
      </c>
      <c r="F15" s="1" t="s">
        <v>196</v>
      </c>
    </row>
    <row r="16" ht="37.5" spans="2:6">
      <c r="B16" s="1" t="s">
        <v>197</v>
      </c>
      <c r="C16" s="1" t="s">
        <v>198</v>
      </c>
      <c r="D16" s="1" t="str">
        <f>_xlfn.DISPIMG("ID_5B5C76B37B874958A231351EBD5A6E7C",1)</f>
        <v>=DISPIMG("ID_5B5C76B37B874958A231351EBD5A6E7C",1)</v>
      </c>
      <c r="E16" s="3" t="s">
        <v>199</v>
      </c>
      <c r="F16" s="1">
        <v>0</v>
      </c>
    </row>
    <row r="17" ht="75" spans="2:6">
      <c r="B17" s="1" t="s">
        <v>197</v>
      </c>
      <c r="C17" s="1" t="s">
        <v>200</v>
      </c>
      <c r="D17" s="1" t="str">
        <f>_xlfn.DISPIMG("ID_B7F3E8AB96A746EEA8D18747E89057C6",1)</f>
        <v>=DISPIMG("ID_B7F3E8AB96A746EEA8D18747E89057C6",1)</v>
      </c>
      <c r="E17" s="3" t="s">
        <v>201</v>
      </c>
      <c r="F17" s="1">
        <v>3</v>
      </c>
    </row>
    <row r="18" ht="29.25" spans="2:6">
      <c r="B18" s="1" t="s">
        <v>197</v>
      </c>
      <c r="C18" s="1" t="s">
        <v>202</v>
      </c>
      <c r="D18" s="1" t="str">
        <f>_xlfn.DISPIMG("ID_05B2EF6AB8B64DED9EE5B9B0C23F991B",1)</f>
        <v>=DISPIMG("ID_05B2EF6AB8B64DED9EE5B9B0C23F991B",1)</v>
      </c>
      <c r="E18" s="67" t="s">
        <v>203</v>
      </c>
      <c r="F18" s="1" t="s">
        <v>196</v>
      </c>
    </row>
    <row r="19" ht="37.5" spans="2:6">
      <c r="B19" s="1" t="s">
        <v>197</v>
      </c>
      <c r="C19" s="1" t="s">
        <v>204</v>
      </c>
      <c r="D19" s="1" t="str">
        <f>_xlfn.DISPIMG("ID_52D5A41E637044A490A457D53A6E6968",1)</f>
        <v>=DISPIMG("ID_52D5A41E637044A490A457D53A6E6968",1)</v>
      </c>
      <c r="E19" s="3" t="s">
        <v>205</v>
      </c>
      <c r="F19" s="1">
        <v>3</v>
      </c>
    </row>
    <row r="20" ht="93.75" spans="2:6">
      <c r="B20" s="1" t="s">
        <v>197</v>
      </c>
      <c r="C20" s="1" t="s">
        <v>206</v>
      </c>
      <c r="D20" s="1" t="str">
        <f>_xlfn.DISPIMG("ID_3B6DDDD98A8F40BC81817AB7D481E31C",1)</f>
        <v>=DISPIMG("ID_3B6DDDD98A8F40BC81817AB7D481E31C",1)</v>
      </c>
      <c r="E20" s="3" t="s">
        <v>207</v>
      </c>
      <c r="F20" s="1">
        <v>3</v>
      </c>
    </row>
    <row r="21" ht="56.25" spans="2:9">
      <c r="B21" s="1" t="s">
        <v>197</v>
      </c>
      <c r="C21" s="1" t="s">
        <v>153</v>
      </c>
      <c r="D21" s="1" t="str">
        <f>_xlfn.DISPIMG("ID_9DEEB880DCB04491A4378D1013CB4998",1)</f>
        <v>=DISPIMG("ID_9DEEB880DCB04491A4378D1013CB4998",1)</v>
      </c>
      <c r="E21" s="18" t="s">
        <v>208</v>
      </c>
      <c r="F21" s="1">
        <v>4</v>
      </c>
      <c r="G21" s="1"/>
      <c r="H21" s="1"/>
      <c r="I21" s="1"/>
    </row>
    <row r="22" ht="93.75" spans="2:9">
      <c r="B22" s="1" t="s">
        <v>197</v>
      </c>
      <c r="C22" s="1" t="s">
        <v>209</v>
      </c>
      <c r="D22" s="1" t="str">
        <f>_xlfn.DISPIMG("ID_937E3FF1032A441DAFCEF81E0E8651CE",1)</f>
        <v>=DISPIMG("ID_937E3FF1032A441DAFCEF81E0E8651CE",1)</v>
      </c>
      <c r="E22" s="3" t="s">
        <v>210</v>
      </c>
      <c r="F22" s="1">
        <v>3</v>
      </c>
      <c r="G22" s="1"/>
      <c r="H22" s="1"/>
      <c r="I22" s="1"/>
    </row>
    <row r="23" ht="93.75" spans="2:9">
      <c r="B23" s="1" t="s">
        <v>197</v>
      </c>
      <c r="C23" s="17" t="s">
        <v>211</v>
      </c>
      <c r="E23" s="3" t="s">
        <v>212</v>
      </c>
      <c r="F23" s="1" t="s">
        <v>196</v>
      </c>
      <c r="G23" s="1"/>
      <c r="H23" s="1"/>
      <c r="I23" s="1"/>
    </row>
    <row r="24" ht="56.25" spans="2:6">
      <c r="B24" s="1" t="s">
        <v>197</v>
      </c>
      <c r="C24" s="17" t="s">
        <v>213</v>
      </c>
      <c r="D24" s="1" t="str">
        <f>_xlfn.DISPIMG("ID_3597ED710A4940C9B87FCDF5F4476A1D",1)</f>
        <v>=DISPIMG("ID_3597ED710A4940C9B87FCDF5F4476A1D",1)</v>
      </c>
      <c r="E24" s="3" t="s">
        <v>214</v>
      </c>
      <c r="F24" s="1" t="s">
        <v>196</v>
      </c>
    </row>
    <row r="25" spans="2:6">
      <c r="B25" s="1" t="s">
        <v>197</v>
      </c>
      <c r="C25" s="17" t="s">
        <v>215</v>
      </c>
      <c r="E25" s="3" t="s">
        <v>216</v>
      </c>
      <c r="F25" s="1" t="s">
        <v>216</v>
      </c>
    </row>
    <row r="26" ht="37.5" spans="2:6">
      <c r="B26" s="1" t="s">
        <v>217</v>
      </c>
      <c r="C26" s="1" t="s">
        <v>218</v>
      </c>
      <c r="E26" s="3" t="s">
        <v>219</v>
      </c>
      <c r="F26" s="1">
        <v>0</v>
      </c>
    </row>
    <row r="27" ht="56.25" spans="2:6">
      <c r="B27" s="1" t="s">
        <v>217</v>
      </c>
      <c r="C27" s="1" t="s">
        <v>220</v>
      </c>
      <c r="E27" s="3" t="s">
        <v>221</v>
      </c>
      <c r="F27" s="1">
        <v>1</v>
      </c>
    </row>
    <row r="28" ht="37.5" spans="2:6">
      <c r="B28" s="1" t="s">
        <v>217</v>
      </c>
      <c r="C28" s="1" t="s">
        <v>222</v>
      </c>
      <c r="E28" s="3" t="s">
        <v>223</v>
      </c>
      <c r="F28" s="1">
        <v>3</v>
      </c>
    </row>
    <row r="29" ht="75" spans="2:6">
      <c r="B29" s="1" t="s">
        <v>217</v>
      </c>
      <c r="C29" s="1" t="s">
        <v>224</v>
      </c>
      <c r="E29" s="3" t="s">
        <v>225</v>
      </c>
      <c r="F29" s="1">
        <v>8</v>
      </c>
    </row>
    <row r="30" ht="93.75" spans="2:6">
      <c r="B30" s="1" t="s">
        <v>217</v>
      </c>
      <c r="C30" s="1" t="s">
        <v>226</v>
      </c>
      <c r="E30" s="3" t="s">
        <v>227</v>
      </c>
      <c r="F30" s="1">
        <v>5</v>
      </c>
    </row>
    <row r="31" spans="2:6">
      <c r="B31" s="1" t="s">
        <v>217</v>
      </c>
      <c r="C31" s="1" t="s">
        <v>228</v>
      </c>
      <c r="E31" s="1" t="s">
        <v>229</v>
      </c>
      <c r="F31" s="1">
        <v>5</v>
      </c>
    </row>
    <row r="32" ht="56.25" spans="2:6">
      <c r="B32" s="1" t="s">
        <v>217</v>
      </c>
      <c r="C32" s="1" t="s">
        <v>230</v>
      </c>
      <c r="E32" s="3" t="s">
        <v>231</v>
      </c>
      <c r="F32" s="1">
        <v>3</v>
      </c>
    </row>
    <row r="33" ht="37.5" spans="2:6">
      <c r="B33" s="1" t="s">
        <v>217</v>
      </c>
      <c r="C33" s="1" t="s">
        <v>232</v>
      </c>
      <c r="E33" s="3" t="s">
        <v>233</v>
      </c>
      <c r="F33" s="1">
        <v>3</v>
      </c>
    </row>
    <row r="34" ht="56.25" spans="2:6">
      <c r="B34" s="1" t="s">
        <v>217</v>
      </c>
      <c r="C34" s="19" t="s">
        <v>234</v>
      </c>
      <c r="E34" s="3" t="s">
        <v>235</v>
      </c>
      <c r="F34" s="1">
        <v>9</v>
      </c>
    </row>
    <row r="35" ht="93.75" spans="2:5">
      <c r="B35" s="1" t="s">
        <v>217</v>
      </c>
      <c r="C35" s="19" t="s">
        <v>236</v>
      </c>
      <c r="E35" s="3" t="s">
        <v>237</v>
      </c>
    </row>
    <row r="36" spans="2:6">
      <c r="B36" s="1" t="s">
        <v>217</v>
      </c>
      <c r="C36" s="1" t="s">
        <v>238</v>
      </c>
      <c r="E36" s="1" t="s">
        <v>216</v>
      </c>
      <c r="F36" s="1" t="s">
        <v>216</v>
      </c>
    </row>
    <row r="37" spans="2:6">
      <c r="B37" s="1" t="s">
        <v>239</v>
      </c>
      <c r="C37" s="1" t="s">
        <v>179</v>
      </c>
      <c r="E37" s="1" t="s">
        <v>180</v>
      </c>
      <c r="F37" s="1">
        <v>0</v>
      </c>
    </row>
    <row r="38" ht="37.5" spans="2:6">
      <c r="B38" s="1" t="s">
        <v>239</v>
      </c>
      <c r="C38" s="1" t="s">
        <v>240</v>
      </c>
      <c r="E38" s="3" t="s">
        <v>241</v>
      </c>
      <c r="F38" s="1">
        <v>2</v>
      </c>
    </row>
    <row r="39" ht="37.5" spans="2:6">
      <c r="B39" s="1" t="s">
        <v>239</v>
      </c>
      <c r="C39" s="1" t="s">
        <v>242</v>
      </c>
      <c r="E39" s="3" t="s">
        <v>243</v>
      </c>
      <c r="F39" s="1">
        <v>3</v>
      </c>
    </row>
    <row r="40" ht="93.75" spans="2:6">
      <c r="B40" s="1" t="s">
        <v>239</v>
      </c>
      <c r="C40" s="1" t="s">
        <v>244</v>
      </c>
      <c r="E40" s="3" t="s">
        <v>245</v>
      </c>
      <c r="F40" s="1">
        <v>3</v>
      </c>
    </row>
    <row r="41" ht="93.75" spans="2:6">
      <c r="B41" s="1" t="s">
        <v>239</v>
      </c>
      <c r="C41" s="1" t="s">
        <v>246</v>
      </c>
      <c r="E41" s="3" t="s">
        <v>247</v>
      </c>
      <c r="F41" s="1">
        <v>7</v>
      </c>
    </row>
    <row r="42" spans="2:6">
      <c r="B42" s="1" t="s">
        <v>239</v>
      </c>
      <c r="C42" s="1" t="s">
        <v>248</v>
      </c>
      <c r="E42" s="1" t="s">
        <v>216</v>
      </c>
      <c r="F42" s="1" t="s">
        <v>216</v>
      </c>
    </row>
    <row r="43" ht="75" spans="2:6">
      <c r="B43" s="1" t="s">
        <v>239</v>
      </c>
      <c r="C43" s="19" t="s">
        <v>249</v>
      </c>
      <c r="E43" s="3" t="s">
        <v>250</v>
      </c>
      <c r="F43" s="1">
        <v>4</v>
      </c>
    </row>
    <row r="44" spans="2:6">
      <c r="B44" s="1" t="s">
        <v>239</v>
      </c>
      <c r="C44" s="1" t="s">
        <v>238</v>
      </c>
      <c r="E44" s="3" t="s">
        <v>216</v>
      </c>
      <c r="F44" s="1" t="s">
        <v>216</v>
      </c>
    </row>
    <row r="45" spans="2:6">
      <c r="B45" s="1" t="s">
        <v>239</v>
      </c>
      <c r="C45" s="1" t="s">
        <v>251</v>
      </c>
      <c r="E45" s="3" t="s">
        <v>216</v>
      </c>
      <c r="F45" s="1" t="s">
        <v>216</v>
      </c>
    </row>
    <row r="46" ht="56.25" spans="2:6">
      <c r="B46" s="3" t="s">
        <v>252</v>
      </c>
      <c r="C46" s="17" t="s">
        <v>253</v>
      </c>
      <c r="E46" s="3" t="s">
        <v>254</v>
      </c>
      <c r="F46" s="1">
        <v>5</v>
      </c>
    </row>
    <row r="47" ht="56.25" spans="2:6">
      <c r="B47" s="1" t="s">
        <v>255</v>
      </c>
      <c r="C47" s="17" t="s">
        <v>256</v>
      </c>
      <c r="E47" s="3" t="s">
        <v>257</v>
      </c>
      <c r="F47" s="1">
        <v>5</v>
      </c>
    </row>
    <row r="48" ht="37.5" spans="2:6">
      <c r="B48" s="1" t="s">
        <v>258</v>
      </c>
      <c r="C48" s="17" t="s">
        <v>259</v>
      </c>
      <c r="E48" s="3" t="s">
        <v>260</v>
      </c>
      <c r="F48" s="1">
        <v>6</v>
      </c>
    </row>
    <row r="49" ht="75" spans="2:6">
      <c r="B49" s="1" t="s">
        <v>261</v>
      </c>
      <c r="C49" s="17" t="s">
        <v>262</v>
      </c>
      <c r="E49" s="3" t="s">
        <v>263</v>
      </c>
      <c r="F49" s="1">
        <v>5</v>
      </c>
    </row>
    <row r="50" ht="56.25" spans="2:6">
      <c r="B50" s="1" t="s">
        <v>255</v>
      </c>
      <c r="C50" s="17" t="s">
        <v>264</v>
      </c>
      <c r="E50" s="3" t="s">
        <v>265</v>
      </c>
      <c r="F50" s="1">
        <v>4</v>
      </c>
    </row>
    <row r="51" ht="56.25" spans="2:6">
      <c r="B51" s="3" t="s">
        <v>266</v>
      </c>
      <c r="C51" s="17" t="s">
        <v>267</v>
      </c>
      <c r="E51" s="3" t="s">
        <v>268</v>
      </c>
      <c r="F51" s="1">
        <v>6</v>
      </c>
    </row>
    <row r="52" ht="56.25" spans="2:6">
      <c r="B52" s="1" t="s">
        <v>269</v>
      </c>
      <c r="C52" s="17" t="s">
        <v>270</v>
      </c>
      <c r="E52" s="3" t="s">
        <v>271</v>
      </c>
      <c r="F52" s="1">
        <v>6</v>
      </c>
    </row>
    <row r="53" ht="37.5" spans="2:6">
      <c r="B53" s="1" t="s">
        <v>272</v>
      </c>
      <c r="C53" s="19" t="s">
        <v>273</v>
      </c>
      <c r="E53" s="3" t="s">
        <v>274</v>
      </c>
      <c r="F53" s="1" t="s">
        <v>196</v>
      </c>
    </row>
    <row r="54" ht="75" spans="2:6">
      <c r="B54" s="3" t="s">
        <v>275</v>
      </c>
      <c r="C54" s="19" t="s">
        <v>276</v>
      </c>
      <c r="E54" s="3" t="s">
        <v>277</v>
      </c>
      <c r="F54" s="1" t="s">
        <v>196</v>
      </c>
    </row>
    <row r="55" spans="2:7">
      <c r="B55" s="1" t="s">
        <v>272</v>
      </c>
      <c r="C55" s="1" t="s">
        <v>278</v>
      </c>
      <c r="E55" s="1" t="s">
        <v>279</v>
      </c>
      <c r="F55" s="1">
        <v>1</v>
      </c>
      <c r="G55" s="13" t="s">
        <v>280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B6" sqref="B6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281</v>
      </c>
      <c r="C2" s="5"/>
      <c r="D2" s="5"/>
      <c r="E2" s="5"/>
      <c r="F2" s="6"/>
    </row>
    <row r="3" ht="38.25" spans="2:4">
      <c r="B3" s="7" t="s">
        <v>282</v>
      </c>
      <c r="C3" s="1" t="s">
        <v>283</v>
      </c>
      <c r="D3" s="3" t="s">
        <v>284</v>
      </c>
    </row>
    <row r="4" ht="57" spans="2:6">
      <c r="B4" s="8" t="s">
        <v>285</v>
      </c>
      <c r="C4" s="1" t="s">
        <v>286</v>
      </c>
      <c r="D4" s="3" t="s">
        <v>287</v>
      </c>
      <c r="E4" s="1" t="s">
        <v>288</v>
      </c>
      <c r="F4" s="3" t="s">
        <v>289</v>
      </c>
    </row>
    <row r="5" ht="38.25" spans="2:6">
      <c r="B5" s="2" t="s">
        <v>290</v>
      </c>
      <c r="C5" s="3" t="s">
        <v>291</v>
      </c>
      <c r="D5" s="3" t="s">
        <v>292</v>
      </c>
      <c r="F5" s="3"/>
    </row>
    <row r="6" ht="84" customHeight="1" spans="2:6">
      <c r="B6" s="2" t="s">
        <v>293</v>
      </c>
      <c r="C6" s="3" t="s">
        <v>294</v>
      </c>
      <c r="D6" s="3" t="s">
        <v>295</v>
      </c>
      <c r="E6" s="1" t="s">
        <v>296</v>
      </c>
      <c r="F6" s="3" t="s">
        <v>297</v>
      </c>
    </row>
    <row r="8" ht="19.5" spans="2:10">
      <c r="B8" s="9" t="s">
        <v>298</v>
      </c>
      <c r="C8" s="9" t="s">
        <v>299</v>
      </c>
      <c r="D8" s="9" t="s">
        <v>300</v>
      </c>
      <c r="E8" s="4" t="s">
        <v>301</v>
      </c>
      <c r="F8" s="5"/>
      <c r="G8" s="5"/>
      <c r="H8" s="5"/>
      <c r="I8" s="5"/>
      <c r="J8" s="6"/>
    </row>
    <row r="9" ht="19.5" spans="2:10">
      <c r="B9" s="10">
        <v>1</v>
      </c>
      <c r="C9" s="1" t="s">
        <v>302</v>
      </c>
      <c r="D9" s="1">
        <v>5</v>
      </c>
      <c r="E9" s="11" t="s">
        <v>303</v>
      </c>
      <c r="F9" s="1" t="s">
        <v>304</v>
      </c>
      <c r="G9" s="1" t="s">
        <v>305</v>
      </c>
      <c r="H9" s="1" t="s">
        <v>306</v>
      </c>
      <c r="I9" s="1" t="s">
        <v>307</v>
      </c>
      <c r="J9" s="1" t="s">
        <v>308</v>
      </c>
    </row>
    <row r="10" ht="38.25" spans="2:7">
      <c r="B10" s="12">
        <v>2</v>
      </c>
      <c r="C10" s="1" t="s">
        <v>309</v>
      </c>
      <c r="D10" s="1" t="s">
        <v>310</v>
      </c>
      <c r="E10" s="3" t="s">
        <v>311</v>
      </c>
      <c r="F10" s="3" t="s">
        <v>312</v>
      </c>
      <c r="G10" s="3" t="s">
        <v>313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F2" sqref="F2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185</v>
      </c>
      <c r="C2" s="3" t="s">
        <v>314</v>
      </c>
      <c r="D2" s="3" t="s">
        <v>315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2021-02-06T16:24:00Z</dcterms:created>
  <dcterms:modified xsi:type="dcterms:W3CDTF">2021-09-17T09:29:11Z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1033-11.2.0.10296</vt:lpwstr>
  </property>
  <property fmtid="{D5CDD505-2E9C-101B-9397-08002B2CF9AE}" pid="3" name="ICV">
    <vt:lpwstr>042F97A674D545BC9877119B8722D495</vt:lpwstr>
  </property>
</Properties>
</file>