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Sheet1" sheetId="1" r:id="rId1"/>
    <sheet name="Alternative" sheetId="3" r:id="rId2"/>
    <sheet name="OLD Weapon Calc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<sst xmlns="http://schemas.openxmlformats.org/spreadsheetml/2006/main" count="599" uniqueCount="407">
  <si>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</si>
  <si>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</si>
  <si>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</si>
  <si>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</si>
  <si>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</si>
  <si>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</si>
  <si>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</si>
  <si>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</si>
  <si>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</si>
  <si>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</si>
  <si>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</si>
  <si>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</si>
  <si>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</si>
  <si>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</si>
  <si>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</si>
  <si>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</si>
  <si>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</si>
  <si>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</si>
  <si>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</si>
  <si>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</si>
  <si>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</si>
  <si>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</si>
  <si>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</si>
  <si>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</si>
  <si>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</si>
  <si>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</si>
  <si>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</si>
  <si>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</si>
  <si>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</si>
  <si>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</si>
  <si>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</si>
  <si>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</si>
  <si>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</si>
  <si>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</si>
  <si>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</si>
  <si>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</si>
  <si>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</si>
  <si>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</si>
  <si>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</si>
  <si>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</si>
  <si>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</si>
  <si>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</si>
  <si>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</si>
  <si>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</si>
  <si>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</si>
  <si>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</si>
  <si>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</si>
  <si>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</si>
  <si>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</si>
  <si>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</si>
  <si>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</si>
  <si>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</si>
  <si>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</si>
  <si>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</si>
  <si>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</si>
  <si>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</si>
  <si>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</si>
  <si>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</si>
  <si>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</si>
  <si>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</si>
  <si>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</si>
  <si>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</si>
  <si>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</si>
  <si>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</si>
  <si>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</si>
  <si>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</si>
  <si>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</si>
  <si>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</si>
  <si>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</si>
  <si>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</si>
  <si>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</si>
  <si>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</si>
  <si>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</si>
  <si>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</si>
  <si>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</si>
  <si>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</si>
  <si>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</si>
  <si>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</si>
  <si>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</si>
  <si>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</si>
  <si>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</si>
  <si>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</si>
  <si>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</si>
  <si>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</si>
  <si>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</si>
  <si>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</si>
  <si>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</si>
  <si>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</si>
  <si>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</si>
  <si>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</si>
  <si>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</si>
  <si>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</si>
  <si>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</si>
  <si>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</si>
  <si>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</si>
  <si>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</si>
  <si>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</si>
  <si>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</si>
  <si>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</si>
  <si>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</si>
  <si>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</si>
  <si>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</si>
  <si>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</si>
  <si>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</si>
  <si>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</si>
  <si>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</si>
  <si>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</si>
  <si>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</si>
  <si>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</si>
  <si>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</si>
  <si>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</si>
  <si>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</si>
  <si>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</si>
  <si>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</si>
  <si>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</si>
  <si>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</si>
  <si>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</si>
  <si>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</si>
  <si>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</si>
  <si>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</si>
  <si>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</si>
  <si>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</si>
  <si>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</si>
  <si>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</si>
  <si>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</si>
  <si>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</si>
  <si>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</si>
  <si>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</si>
  <si>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</si>
  <si>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</si>
  <si>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</si>
  <si>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</si>
  <si>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</si>
  <si>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</si>
  <si>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</si>
  <si>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</si>
  <si>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</si>
  <si>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</si>
  <si>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</si>
  <si>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</si>
  <si>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</si>
  <si>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</si>
  <si>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</si>
  <si>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</si>
  <si>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</si>
  <si>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</si>
  <si>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</si>
  <si>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</si>
  <si>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</si>
  <si>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</si>
  <si>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</si>
  <si>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</si>
  <si>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</si>
  <si>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</si>
  <si>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</si>
  <si>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</si>
  <si>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</si>
  <si>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</si>
  <si>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</si>
  <si>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</si>
  <si>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</si>
  <si>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</si>
  <si>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</si>
  <si>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</si>
  <si>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</si>
  <si>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</si>
  <si>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</si>
  <si>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</si>
  <si>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</si>
  <si>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</si>
  <si>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</si>
  <si>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</si>
  <si>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</si>
  <si>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</si>
  <si>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Slow (as extra)</t>
  </si>
  <si>
    <t>Fumbling (as extra)</t>
  </si>
  <si>
    <t>Rooted</t>
  </si>
  <si>
    <t>Charm</t>
  </si>
  <si>
    <t>Daze (+extra)</t>
  </si>
  <si>
    <t>Blind</t>
  </si>
  <si>
    <t>Feared</t>
  </si>
  <si>
    <t>18.5 (avg) + 3 (avg)</t>
  </si>
  <si>
    <t>Health Regen (6 + 1 + 2*Level)</t>
  </si>
  <si>
    <t>TODO: Setup some good</t>
  </si>
  <si>
    <t>baseline damage for mobs</t>
  </si>
  <si>
    <t>at e.g. 200, 300, etc</t>
  </si>
  <si>
    <t>Go from there.</t>
  </si>
  <si>
    <t>Calculate 80 or 85% like</t>
  </si>
  <si>
    <t>normal epic monsters.</t>
  </si>
  <si>
    <t>Race</t>
  </si>
  <si>
    <t>Base Health</t>
  </si>
  <si>
    <t>Health Regen</t>
  </si>
  <si>
    <t>Total Health Per Adventure</t>
  </si>
  <si>
    <t>Bertle</t>
  </si>
  <si>
    <t>Davel</t>
  </si>
  <si>
    <t>Dragonborn</t>
  </si>
  <si>
    <t>Dwarf</t>
  </si>
  <si>
    <t>Elf</t>
  </si>
  <si>
    <t>Gnome</t>
  </si>
  <si>
    <t>Human</t>
  </si>
  <si>
    <t>Hollow</t>
  </si>
  <si>
    <t>Orc</t>
  </si>
  <si>
    <t>The double of another column should be 100% of that column
E.g. 400XP HP = 1.0 * 2 * 200XP HP</t>
  </si>
  <si>
    <t>Epic HP multpliers are:
x2: 0.8
x3: 0.75
x4: 0.7
x5: 0.65</t>
  </si>
  <si>
    <t>The double of another column
should be ~85% of its half
E.g. 400XP dmg = 0.85 * 2 * 200XP dmg</t>
  </si>
  <si>
    <t>Players total XP</t>
  </si>
  <si>
    <t>Monsters XP</t>
  </si>
  <si>
    <t>(PREVIOUSLY) The double of another column
should be 120% of that column
E.g. 400XP HP = 1.2 * 2 * 200XP HP</t>
  </si>
  <si>
    <t>900 (6 players)</t>
  </si>
  <si>
    <t>800 (Koblods + Rats)</t>
  </si>
  <si>
    <t>Easy</t>
  </si>
  <si>
    <t>775 (Oni + 3 Sk)</t>
  </si>
  <si>
    <t>900 (Goblins + Stg)</t>
  </si>
  <si>
    <t>Easy-Medium</t>
  </si>
  <si>
    <t>750 (5 players)</t>
  </si>
  <si>
    <t>950 (Gnawls)</t>
  </si>
  <si>
    <t>825 (5 or 6 players)</t>
  </si>
  <si>
    <t>1125 (Lich + 3 Sk)</t>
  </si>
  <si>
    <t>Hard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</si>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</sst>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>
      <alignment vertical="center"/>
    </xf>
    <xf numFmtId="0" fontId="19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>
      <alignment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H21" sqref="H21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8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8" t="s">
        <v>21</v>
      </c>
      <c r="M8" s="98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1" t="s">
        <v>28</v>
      </c>
      <c r="B10" s="39">
        <v>5.5</v>
      </c>
      <c r="C10" s="122" t="s">
        <v>29</v>
      </c>
      <c r="D10" s="40">
        <v>-4</v>
      </c>
      <c r="E10" s="41">
        <v>9</v>
      </c>
      <c r="F10" s="42">
        <v>10.5</v>
      </c>
      <c r="G10" s="122" t="s">
        <v>29</v>
      </c>
      <c r="H10" s="40">
        <v>-4</v>
      </c>
      <c r="I10" s="41">
        <v>9.5</v>
      </c>
    </row>
    <row r="11" spans="1:9">
      <c r="A11" s="121" t="s">
        <v>30</v>
      </c>
      <c r="B11" s="39">
        <v>5.5</v>
      </c>
      <c r="C11" s="122" t="s">
        <v>31</v>
      </c>
      <c r="D11" s="40">
        <v>-4</v>
      </c>
      <c r="E11" s="41">
        <v>11</v>
      </c>
      <c r="F11" s="42">
        <v>10.5</v>
      </c>
      <c r="G11" s="122" t="s">
        <v>31</v>
      </c>
      <c r="H11" s="40">
        <v>-4</v>
      </c>
      <c r="I11" s="41">
        <v>10.5</v>
      </c>
    </row>
    <row r="12" ht="15.75" spans="1:9">
      <c r="A12" s="123" t="s">
        <v>32</v>
      </c>
      <c r="B12" s="44">
        <v>5.5</v>
      </c>
      <c r="C12" s="124" t="s">
        <v>33</v>
      </c>
      <c r="D12" s="45">
        <v>-5</v>
      </c>
      <c r="E12" s="46">
        <v>11</v>
      </c>
      <c r="F12" s="47">
        <v>10.5</v>
      </c>
      <c r="G12" s="124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2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90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2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83"/>
      <c r="K26" s="40"/>
    </row>
    <row r="27" ht="16.5" spans="1:12">
      <c r="A27" s="78" t="s">
        <v>34</v>
      </c>
      <c r="B27" s="79" t="s">
        <v>35</v>
      </c>
      <c r="C27" s="80" t="s">
        <v>57</v>
      </c>
      <c r="D27" s="81"/>
      <c r="E27" s="81"/>
      <c r="F27" s="81"/>
      <c r="G27" s="81"/>
      <c r="H27" s="81"/>
      <c r="I27" s="81"/>
      <c r="J27" s="82"/>
      <c r="K27" s="100"/>
      <c r="L27" s="100"/>
    </row>
    <row r="28" spans="1:11">
      <c r="A28" s="39">
        <v>0</v>
      </c>
      <c r="B28" s="40">
        <v>0</v>
      </c>
      <c r="C28" s="115" t="s">
        <v>58</v>
      </c>
      <c r="D28" s="116"/>
      <c r="E28" s="51"/>
      <c r="F28" s="51"/>
      <c r="G28" s="51"/>
      <c r="H28" s="51"/>
      <c r="I28" s="51"/>
      <c r="J28" s="83"/>
      <c r="K28" s="40"/>
    </row>
    <row r="29" spans="1:11">
      <c r="A29" s="39">
        <v>0.5</v>
      </c>
      <c r="B29" s="40">
        <v>0</v>
      </c>
      <c r="C29" s="86" t="s">
        <v>59</v>
      </c>
      <c r="D29" s="87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6" t="s">
        <v>60</v>
      </c>
      <c r="D30" s="87" t="s">
        <v>61</v>
      </c>
      <c r="E30" s="87" t="s">
        <v>62</v>
      </c>
      <c r="F30" s="85" t="s">
        <v>63</v>
      </c>
      <c r="H30" s="87"/>
      <c r="J30" s="88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2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96" t="s">
        <v>79</v>
      </c>
      <c r="B34" s="104">
        <v>1</v>
      </c>
      <c r="C34" s="117"/>
      <c r="D34" s="117"/>
      <c r="E34" s="117"/>
      <c r="F34" s="117"/>
      <c r="G34" s="117"/>
      <c r="H34" s="117"/>
      <c r="I34" s="117"/>
      <c r="J34" s="104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83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85</v>
      </c>
      <c r="E40" s="51" t="s">
        <v>86</v>
      </c>
      <c r="F40" s="118" t="s">
        <v>87</v>
      </c>
      <c r="G40" s="89" t="s">
        <v>88</v>
      </c>
      <c r="I40" s="125" t="s">
        <v>89</v>
      </c>
      <c r="J40" s="101"/>
      <c r="K40" s="101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3">
        <v>10</v>
      </c>
      <c r="I41" s="126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3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3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3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3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3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3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3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3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3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3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19" t="s">
        <v>138</v>
      </c>
      <c r="E62" s="40"/>
      <c r="F62" s="119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07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19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8"/>
      <c r="B72" s="109"/>
      <c r="C72" s="110"/>
      <c r="D72" s="110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27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8"/>
      <c r="B78" s="40">
        <v>4</v>
      </c>
      <c r="C78" s="40">
        <v>35</v>
      </c>
      <c r="D78" s="40" t="s">
        <v>152</v>
      </c>
      <c r="E78" s="114"/>
      <c r="F78" s="40" t="s">
        <v>153</v>
      </c>
      <c r="G78" s="114"/>
      <c r="H78" s="114"/>
      <c r="I78" s="114"/>
      <c r="J78" s="114"/>
      <c r="K78" s="114"/>
      <c r="L78" s="114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27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1"/>
  <sheetViews>
    <sheetView tabSelected="1" zoomScale="115" zoomScaleNormal="115" topLeftCell="A7" workbookViewId="0">
      <selection activeCell="H21" sqref="H21"/>
    </sheetView>
  </sheetViews>
  <sheetFormatPr defaultColWidth="9.15238095238095" defaultRowHeight="15"/>
  <cols>
    <col min="1" max="1" width="17.2571428571429" customWidth="1"/>
    <col min="2" max="2" width="19.7333333333333" customWidth="1"/>
    <col min="3" max="3" width="24.4761904761905" customWidth="1"/>
    <col min="4" max="4" width="26.8285714285714" customWidth="1"/>
    <col min="5" max="5" width="30.7904761904762" customWidth="1"/>
    <col min="6" max="6" width="24.5809523809524" customWidth="1"/>
    <col min="7" max="7" width="27.9428571428571" customWidth="1"/>
    <col min="8" max="8" width="21" customWidth="1"/>
    <col min="9" max="9" width="25.952380952381" customWidth="1"/>
    <col min="10" max="10" width="23.7238095238095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8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8" t="s">
        <v>21</v>
      </c>
      <c r="M8" s="98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1" t="s">
        <v>28</v>
      </c>
      <c r="B10" s="39">
        <v>5.5</v>
      </c>
      <c r="C10" s="122" t="s">
        <v>29</v>
      </c>
      <c r="D10" s="40">
        <v>-4</v>
      </c>
      <c r="E10" s="41">
        <v>9</v>
      </c>
      <c r="F10" s="42">
        <v>10.5</v>
      </c>
      <c r="G10" s="122" t="s">
        <v>29</v>
      </c>
      <c r="H10" s="40">
        <v>-4</v>
      </c>
      <c r="I10" s="41">
        <v>9.5</v>
      </c>
    </row>
    <row r="11" spans="1:9">
      <c r="A11" s="121" t="s">
        <v>30</v>
      </c>
      <c r="B11" s="39">
        <v>5.5</v>
      </c>
      <c r="C11" s="122" t="s">
        <v>31</v>
      </c>
      <c r="D11" s="40">
        <v>-4</v>
      </c>
      <c r="E11" s="41">
        <v>11</v>
      </c>
      <c r="F11" s="42">
        <v>10.5</v>
      </c>
      <c r="G11" s="122" t="s">
        <v>31</v>
      </c>
      <c r="H11" s="40">
        <v>-4</v>
      </c>
      <c r="I11" s="41">
        <v>10.5</v>
      </c>
    </row>
    <row r="12" ht="15.75" spans="1:9">
      <c r="A12" s="123" t="s">
        <v>32</v>
      </c>
      <c r="B12" s="44">
        <v>5.5</v>
      </c>
      <c r="C12" s="124" t="s">
        <v>33</v>
      </c>
      <c r="D12" s="45">
        <v>-5</v>
      </c>
      <c r="E12" s="46">
        <v>11</v>
      </c>
      <c r="F12" s="47">
        <v>10.5</v>
      </c>
      <c r="G12" s="124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10">
      <c r="B15" s="40"/>
      <c r="D15" s="40"/>
      <c r="E15" s="40"/>
      <c r="F15" s="40"/>
      <c r="J15" t="s">
        <v>161</v>
      </c>
    </row>
    <row r="16" ht="15.75" spans="1:11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  <c r="K16">
        <v>5</v>
      </c>
    </row>
    <row r="17" ht="15.75" spans="1:11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  <c r="K17">
        <v>6</v>
      </c>
    </row>
    <row r="18" ht="15.75" spans="1:11">
      <c r="A18" s="52">
        <v>0.5</v>
      </c>
      <c r="B18" s="53">
        <v>0</v>
      </c>
      <c r="C18" s="56" t="s">
        <v>162</v>
      </c>
      <c r="D18" s="40">
        <v>0</v>
      </c>
      <c r="E18" s="55" t="s">
        <v>163</v>
      </c>
      <c r="F18" s="55">
        <v>-1</v>
      </c>
      <c r="H18" s="57"/>
      <c r="K18" s="70">
        <v>4</v>
      </c>
    </row>
    <row r="19" ht="15.75" spans="1:11">
      <c r="A19" s="52">
        <v>1</v>
      </c>
      <c r="B19" s="53">
        <v>0</v>
      </c>
      <c r="C19" s="56" t="s">
        <v>164</v>
      </c>
      <c r="D19" s="40">
        <v>0</v>
      </c>
      <c r="E19" s="55" t="s">
        <v>165</v>
      </c>
      <c r="F19" s="55">
        <v>-2</v>
      </c>
      <c r="H19" s="58"/>
      <c r="K19" s="70">
        <v>5</v>
      </c>
    </row>
    <row r="20" ht="15.75" spans="1:11">
      <c r="A20" s="59">
        <v>0</v>
      </c>
      <c r="B20" s="60">
        <v>1</v>
      </c>
      <c r="C20" s="61" t="s">
        <v>166</v>
      </c>
      <c r="D20" s="62" t="s">
        <v>167</v>
      </c>
      <c r="E20" s="63" t="s">
        <v>168</v>
      </c>
      <c r="F20" s="63">
        <v>-1</v>
      </c>
      <c r="G20"/>
      <c r="H20" s="57">
        <f>5.5*3</f>
        <v>16.5</v>
      </c>
      <c r="J20" s="73"/>
      <c r="K20" s="70">
        <v>6</v>
      </c>
    </row>
    <row r="21" ht="15.75" spans="1:11">
      <c r="A21" s="52">
        <v>0.5</v>
      </c>
      <c r="B21" s="53">
        <v>1</v>
      </c>
      <c r="C21" s="56" t="s">
        <v>169</v>
      </c>
      <c r="D21" s="64" t="s">
        <v>170</v>
      </c>
      <c r="E21" s="55" t="s">
        <v>171</v>
      </c>
      <c r="F21" s="55">
        <v>-2</v>
      </c>
      <c r="H21" s="58"/>
      <c r="K21" s="70">
        <v>4</v>
      </c>
    </row>
    <row r="22" ht="16.5" spans="1:11">
      <c r="A22" s="65">
        <v>1</v>
      </c>
      <c r="B22" s="66">
        <v>1</v>
      </c>
      <c r="C22" s="66" t="s">
        <v>50</v>
      </c>
      <c r="D22" s="45" t="s">
        <v>172</v>
      </c>
      <c r="E22" s="43" t="s">
        <v>173</v>
      </c>
      <c r="F22" s="43">
        <v>-3</v>
      </c>
      <c r="H22" s="58"/>
      <c r="K22" s="70">
        <v>5</v>
      </c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>
        <v>5</v>
      </c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/>
      <c r="H24" s="70"/>
      <c r="I24" s="70"/>
      <c r="J24" s="70"/>
      <c r="K24" s="70">
        <v>6</v>
      </c>
    </row>
    <row r="25" ht="16.5" spans="1:11">
      <c r="A25" s="72"/>
      <c r="B25" s="58"/>
      <c r="C25" s="58"/>
      <c r="D25" s="58"/>
      <c r="E25" s="40"/>
      <c r="F25" s="40"/>
      <c r="G25" s="73"/>
      <c r="H25" s="40"/>
      <c r="I25" s="70"/>
      <c r="J25" s="70"/>
      <c r="K25" s="99">
        <f>46/9</f>
        <v>5.11111111111111</v>
      </c>
    </row>
    <row r="26" ht="15.75" spans="1:11">
      <c r="A26" s="74"/>
      <c r="B26" s="51"/>
      <c r="C26" s="75" t="s">
        <v>56</v>
      </c>
      <c r="D26" s="76"/>
      <c r="E26" s="76"/>
      <c r="F26" s="77"/>
      <c r="K26" s="40"/>
    </row>
    <row r="27" ht="16.5" spans="1:12">
      <c r="A27" s="78" t="s">
        <v>34</v>
      </c>
      <c r="B27" s="79" t="s">
        <v>35</v>
      </c>
      <c r="C27" s="80" t="s">
        <v>57</v>
      </c>
      <c r="D27" s="81"/>
      <c r="E27" s="81"/>
      <c r="F27" s="82"/>
      <c r="K27" s="100"/>
      <c r="L27" s="100"/>
    </row>
    <row r="28" spans="1:11">
      <c r="A28" s="39">
        <v>0</v>
      </c>
      <c r="B28" s="40">
        <v>0</v>
      </c>
      <c r="C28" s="39" t="s">
        <v>174</v>
      </c>
      <c r="D28" s="40" t="s">
        <v>175</v>
      </c>
      <c r="E28" s="51"/>
      <c r="F28" s="83"/>
      <c r="K28" s="40"/>
    </row>
    <row r="29" spans="1:11">
      <c r="A29" s="39">
        <v>0.5</v>
      </c>
      <c r="B29" s="40">
        <v>0</v>
      </c>
      <c r="C29" s="84" t="s">
        <v>176</v>
      </c>
      <c r="D29" s="85" t="s">
        <v>177</v>
      </c>
      <c r="E29" s="40"/>
      <c r="F29" s="41"/>
      <c r="K29" s="40"/>
    </row>
    <row r="30" spans="1:11">
      <c r="A30" s="39">
        <v>1</v>
      </c>
      <c r="B30" s="40">
        <v>0</v>
      </c>
      <c r="C30" s="86"/>
      <c r="D30" s="87"/>
      <c r="E30" s="87"/>
      <c r="F30" s="88"/>
      <c r="K30" s="40"/>
    </row>
    <row r="31" spans="1:6">
      <c r="A31" s="39">
        <v>0</v>
      </c>
      <c r="B31" s="40">
        <v>1</v>
      </c>
      <c r="C31" s="39" t="s">
        <v>178</v>
      </c>
      <c r="D31" s="40" t="s">
        <v>179</v>
      </c>
      <c r="E31" s="40" t="s">
        <v>65</v>
      </c>
      <c r="F31" s="41" t="s">
        <v>180</v>
      </c>
    </row>
    <row r="32" spans="1:6">
      <c r="A32" s="39">
        <v>0.5</v>
      </c>
      <c r="B32" s="40">
        <v>1</v>
      </c>
      <c r="C32" s="39" t="s">
        <v>62</v>
      </c>
      <c r="D32" s="40" t="s">
        <v>67</v>
      </c>
      <c r="E32" s="40"/>
      <c r="F32" s="41"/>
    </row>
    <row r="33" ht="15.75" spans="1:6">
      <c r="A33" s="44">
        <v>1</v>
      </c>
      <c r="B33" s="45">
        <v>1</v>
      </c>
      <c r="C33" s="44"/>
      <c r="D33" s="45"/>
      <c r="E33" s="45"/>
      <c r="F33" s="46"/>
    </row>
    <row r="34" ht="15.75" spans="1:11">
      <c r="A34" s="67">
        <v>1</v>
      </c>
      <c r="B34" s="89" t="s">
        <v>54</v>
      </c>
      <c r="C34" s="74" t="s">
        <v>59</v>
      </c>
      <c r="D34" s="90"/>
      <c r="E34" s="90"/>
      <c r="F34" s="89"/>
      <c r="K34" s="58"/>
    </row>
    <row r="35" ht="16.5" spans="1:11">
      <c r="A35" s="65">
        <v>1</v>
      </c>
      <c r="B35" s="91" t="s">
        <v>55</v>
      </c>
      <c r="C35" s="65" t="s">
        <v>80</v>
      </c>
      <c r="D35" s="92" t="s">
        <v>81</v>
      </c>
      <c r="E35" s="92"/>
      <c r="F35" s="91"/>
      <c r="K35" s="58"/>
    </row>
    <row r="36" ht="15.75" spans="1:11">
      <c r="A36" s="58"/>
      <c r="B36" s="58"/>
      <c r="C36" s="58"/>
      <c r="D36" s="58"/>
      <c r="E36" s="58"/>
      <c r="F36" s="58"/>
      <c r="G36" s="58"/>
      <c r="H36" s="58"/>
      <c r="I36" s="40"/>
      <c r="J36" s="40"/>
      <c r="K36" s="58"/>
    </row>
    <row r="37" ht="16.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2">
      <c r="A38" s="58"/>
      <c r="C38" s="67" t="s">
        <v>82</v>
      </c>
      <c r="D38" s="89"/>
      <c r="F38" s="58"/>
      <c r="G38" s="58"/>
      <c r="H38" s="72"/>
      <c r="I38" s="58"/>
      <c r="J38" s="40"/>
      <c r="K38" s="58">
        <f>550+225</f>
        <v>775</v>
      </c>
      <c r="L38">
        <f>150*5+200</f>
        <v>950</v>
      </c>
    </row>
    <row r="39" ht="16.5" spans="1:11">
      <c r="A39" s="72"/>
      <c r="B39" s="74" t="s">
        <v>83</v>
      </c>
      <c r="C39" s="51" t="s">
        <v>84</v>
      </c>
      <c r="D39" s="51" t="s">
        <v>86</v>
      </c>
      <c r="E39" s="89" t="s">
        <v>88</v>
      </c>
      <c r="G39" s="40"/>
      <c r="H39" s="40" t="s">
        <v>181</v>
      </c>
      <c r="I39" s="40"/>
      <c r="J39" s="40"/>
      <c r="K39" s="101"/>
    </row>
    <row r="40" ht="15.75" spans="1:11">
      <c r="A40" s="72"/>
      <c r="B40" s="39">
        <v>25</v>
      </c>
      <c r="C40" s="40">
        <v>7</v>
      </c>
      <c r="D40" s="40">
        <v>1.5</v>
      </c>
      <c r="E40" s="93">
        <v>10</v>
      </c>
      <c r="G40" s="74" t="s">
        <v>144</v>
      </c>
      <c r="H40" s="50" t="s">
        <v>145</v>
      </c>
      <c r="I40" s="50" t="s">
        <v>182</v>
      </c>
      <c r="K40" s="58"/>
    </row>
    <row r="41" ht="15.75" spans="1:11">
      <c r="A41" s="72"/>
      <c r="B41" s="39">
        <v>50</v>
      </c>
      <c r="C41" s="40">
        <v>14</v>
      </c>
      <c r="D41" s="40">
        <v>2.5</v>
      </c>
      <c r="E41" s="93">
        <v>10</v>
      </c>
      <c r="G41" s="39">
        <v>1</v>
      </c>
      <c r="H41" s="55">
        <v>21.5</v>
      </c>
      <c r="I41" s="55">
        <v>7</v>
      </c>
      <c r="K41" s="58"/>
    </row>
    <row r="42" ht="15.75" spans="1:11">
      <c r="A42" s="72"/>
      <c r="B42" s="39">
        <v>75</v>
      </c>
      <c r="C42" s="40">
        <v>20</v>
      </c>
      <c r="D42" s="40">
        <v>3.5</v>
      </c>
      <c r="E42" s="93">
        <v>10</v>
      </c>
      <c r="G42" s="39">
        <v>2</v>
      </c>
      <c r="H42" s="55">
        <v>25.5</v>
      </c>
      <c r="I42" s="55">
        <v>9</v>
      </c>
      <c r="K42" s="58"/>
    </row>
    <row r="43" ht="15.75" spans="1:11">
      <c r="A43" s="72" t="s">
        <v>97</v>
      </c>
      <c r="B43" s="52">
        <v>100</v>
      </c>
      <c r="C43" s="40">
        <v>25</v>
      </c>
      <c r="D43" s="58">
        <v>5</v>
      </c>
      <c r="E43" s="93">
        <v>10</v>
      </c>
      <c r="G43" s="39">
        <v>3</v>
      </c>
      <c r="H43" s="55">
        <v>29.5</v>
      </c>
      <c r="I43" s="55">
        <v>11</v>
      </c>
      <c r="K43" s="58"/>
    </row>
    <row r="44" ht="15.75" spans="1:11">
      <c r="A44" s="72" t="s">
        <v>99</v>
      </c>
      <c r="B44" s="39">
        <v>125</v>
      </c>
      <c r="C44" s="40">
        <v>30</v>
      </c>
      <c r="D44" s="58">
        <v>6.5</v>
      </c>
      <c r="E44" s="93">
        <v>10</v>
      </c>
      <c r="G44" s="39">
        <v>4</v>
      </c>
      <c r="H44" s="55">
        <v>33.5</v>
      </c>
      <c r="I44" s="55">
        <v>13</v>
      </c>
      <c r="K44" s="58"/>
    </row>
    <row r="45" ht="15.75" spans="1:11">
      <c r="A45" s="72" t="s">
        <v>102</v>
      </c>
      <c r="B45" s="39">
        <v>150</v>
      </c>
      <c r="C45" s="40">
        <v>35</v>
      </c>
      <c r="D45" s="58">
        <v>7.5</v>
      </c>
      <c r="E45" s="93">
        <v>10</v>
      </c>
      <c r="G45" s="39">
        <v>5</v>
      </c>
      <c r="H45" s="55">
        <v>37.5</v>
      </c>
      <c r="I45" s="55">
        <v>15</v>
      </c>
      <c r="K45" s="58"/>
    </row>
    <row r="46" ht="15.75" spans="1:11">
      <c r="A46" s="72" t="s">
        <v>106</v>
      </c>
      <c r="B46" s="39">
        <v>175</v>
      </c>
      <c r="C46" s="40">
        <v>40</v>
      </c>
      <c r="D46" s="58">
        <v>8.5</v>
      </c>
      <c r="E46" s="93">
        <v>10</v>
      </c>
      <c r="F46" t="s">
        <v>183</v>
      </c>
      <c r="G46" s="39">
        <v>6</v>
      </c>
      <c r="H46" s="55">
        <v>41.5</v>
      </c>
      <c r="I46" s="55">
        <v>17</v>
      </c>
      <c r="K46" s="58"/>
    </row>
    <row r="47" ht="15.75" spans="2:11">
      <c r="B47" s="39">
        <v>200</v>
      </c>
      <c r="C47" s="40">
        <v>45</v>
      </c>
      <c r="D47" s="58">
        <v>9.5</v>
      </c>
      <c r="E47" s="93">
        <v>11</v>
      </c>
      <c r="F47" t="s">
        <v>184</v>
      </c>
      <c r="G47" s="39">
        <v>7</v>
      </c>
      <c r="H47" s="55">
        <v>45.5</v>
      </c>
      <c r="I47" s="55">
        <v>19</v>
      </c>
      <c r="K47" s="58"/>
    </row>
    <row r="48" ht="15.75" spans="1:11">
      <c r="A48" s="72" t="s">
        <v>109</v>
      </c>
      <c r="B48" s="52">
        <v>225</v>
      </c>
      <c r="C48" s="40">
        <v>50</v>
      </c>
      <c r="D48" s="58">
        <v>10.5</v>
      </c>
      <c r="E48" s="93">
        <v>11</v>
      </c>
      <c r="F48" t="s">
        <v>185</v>
      </c>
      <c r="G48" s="39">
        <v>8</v>
      </c>
      <c r="H48" s="55">
        <v>49.5</v>
      </c>
      <c r="I48" s="55">
        <v>21</v>
      </c>
      <c r="K48" s="58"/>
    </row>
    <row r="49" ht="15.75" spans="1:11">
      <c r="A49" s="72" t="s">
        <v>113</v>
      </c>
      <c r="B49" s="39">
        <v>250</v>
      </c>
      <c r="C49" s="40">
        <v>55</v>
      </c>
      <c r="D49" s="58">
        <v>11.5</v>
      </c>
      <c r="E49" s="93">
        <v>11</v>
      </c>
      <c r="F49" t="s">
        <v>186</v>
      </c>
      <c r="G49" s="39">
        <v>9</v>
      </c>
      <c r="H49" s="55">
        <v>53.5</v>
      </c>
      <c r="I49" s="55">
        <v>23</v>
      </c>
      <c r="K49" s="58"/>
    </row>
    <row r="50" ht="16.5" spans="2:11">
      <c r="B50" s="39">
        <v>275</v>
      </c>
      <c r="C50" s="40">
        <v>60</v>
      </c>
      <c r="D50" s="58">
        <v>12.5</v>
      </c>
      <c r="E50" s="93">
        <v>11</v>
      </c>
      <c r="F50" t="s">
        <v>187</v>
      </c>
      <c r="G50" s="44">
        <v>10</v>
      </c>
      <c r="H50" s="43">
        <v>57.5</v>
      </c>
      <c r="I50" s="43">
        <v>25</v>
      </c>
      <c r="K50" s="58"/>
    </row>
    <row r="51" ht="16.5" spans="1:13">
      <c r="A51" s="94" t="s">
        <v>115</v>
      </c>
      <c r="B51" s="95">
        <v>300</v>
      </c>
      <c r="C51" s="40">
        <v>65</v>
      </c>
      <c r="D51" s="58">
        <v>13.5</v>
      </c>
      <c r="E51" s="41">
        <v>12</v>
      </c>
      <c r="F51" t="s">
        <v>188</v>
      </c>
      <c r="G51" s="40"/>
      <c r="H51" s="40"/>
      <c r="I51" s="102"/>
      <c r="J51" s="102"/>
      <c r="K51" s="70"/>
      <c r="M51" s="58"/>
    </row>
    <row r="52" ht="16.5" spans="1:13">
      <c r="A52" s="94" t="s">
        <v>117</v>
      </c>
      <c r="B52" s="95">
        <v>325</v>
      </c>
      <c r="C52" s="40">
        <v>70</v>
      </c>
      <c r="D52" s="58">
        <v>14.5</v>
      </c>
      <c r="E52" s="41">
        <v>12</v>
      </c>
      <c r="G52" s="96" t="s">
        <v>189</v>
      </c>
      <c r="H52" s="96" t="s">
        <v>190</v>
      </c>
      <c r="I52" s="103" t="s">
        <v>191</v>
      </c>
      <c r="J52" s="104" t="s">
        <v>192</v>
      </c>
      <c r="M52" s="58"/>
    </row>
    <row r="53" ht="15.75" spans="1:13">
      <c r="A53" s="72" t="s">
        <v>120</v>
      </c>
      <c r="B53" s="39">
        <v>350</v>
      </c>
      <c r="C53" s="40">
        <v>75</v>
      </c>
      <c r="D53" s="58">
        <v>15.5</v>
      </c>
      <c r="E53" s="41">
        <v>12</v>
      </c>
      <c r="G53" s="97" t="s">
        <v>193</v>
      </c>
      <c r="H53" s="97">
        <v>16</v>
      </c>
      <c r="I53" s="50">
        <v>8</v>
      </c>
      <c r="J53" s="83">
        <f>H53+2*I53</f>
        <v>32</v>
      </c>
      <c r="M53" s="58"/>
    </row>
    <row r="54" ht="16.5" spans="1:10">
      <c r="A54" s="72" t="s">
        <v>123</v>
      </c>
      <c r="B54" s="65">
        <v>375</v>
      </c>
      <c r="C54" s="45">
        <v>80</v>
      </c>
      <c r="D54" s="45">
        <v>10.5</v>
      </c>
      <c r="E54" s="46">
        <v>12</v>
      </c>
      <c r="G54" s="39" t="s">
        <v>194</v>
      </c>
      <c r="H54" s="39">
        <v>18</v>
      </c>
      <c r="I54" s="55">
        <v>7</v>
      </c>
      <c r="J54" s="41">
        <f>H54+2*I54</f>
        <v>32</v>
      </c>
    </row>
    <row r="55" spans="2:10">
      <c r="B55" s="39">
        <v>400</v>
      </c>
      <c r="C55" s="40">
        <v>85</v>
      </c>
      <c r="D55" s="40">
        <v>11</v>
      </c>
      <c r="E55" s="41">
        <v>12</v>
      </c>
      <c r="G55" s="39" t="s">
        <v>195</v>
      </c>
      <c r="H55" s="39">
        <v>21</v>
      </c>
      <c r="I55" s="55">
        <v>5</v>
      </c>
      <c r="J55" s="41">
        <f t="shared" ref="J55:J61" si="0">H55+2*I55</f>
        <v>31</v>
      </c>
    </row>
    <row r="56" spans="2:10">
      <c r="B56" s="39">
        <v>425</v>
      </c>
      <c r="C56" s="40">
        <v>90</v>
      </c>
      <c r="D56" s="40" t="s">
        <v>130</v>
      </c>
      <c r="E56" s="41">
        <v>12</v>
      </c>
      <c r="G56" s="39" t="s">
        <v>196</v>
      </c>
      <c r="H56" s="39">
        <v>22</v>
      </c>
      <c r="I56" s="55">
        <v>5</v>
      </c>
      <c r="J56" s="41">
        <f t="shared" si="0"/>
        <v>32</v>
      </c>
    </row>
    <row r="57" spans="2:10">
      <c r="B57" s="39">
        <v>450</v>
      </c>
      <c r="C57" s="40">
        <v>95</v>
      </c>
      <c r="D57" s="40" t="s">
        <v>132</v>
      </c>
      <c r="E57" s="41">
        <v>12</v>
      </c>
      <c r="G57" s="42" t="s">
        <v>197</v>
      </c>
      <c r="H57" s="42">
        <v>16</v>
      </c>
      <c r="I57" s="55">
        <v>8</v>
      </c>
      <c r="J57" s="41">
        <f t="shared" si="0"/>
        <v>32</v>
      </c>
    </row>
    <row r="58" spans="2:10">
      <c r="B58" s="39">
        <v>475</v>
      </c>
      <c r="C58" s="40">
        <v>100</v>
      </c>
      <c r="D58" s="40" t="s">
        <v>134</v>
      </c>
      <c r="E58" s="41">
        <v>12</v>
      </c>
      <c r="G58" s="39" t="s">
        <v>198</v>
      </c>
      <c r="H58" s="39">
        <v>14</v>
      </c>
      <c r="I58" s="55">
        <v>9</v>
      </c>
      <c r="J58" s="41">
        <f t="shared" si="0"/>
        <v>32</v>
      </c>
    </row>
    <row r="59" ht="15.75" spans="2:10">
      <c r="B59" s="52">
        <v>500</v>
      </c>
      <c r="C59" s="40">
        <v>105</v>
      </c>
      <c r="D59" s="95" t="s">
        <v>136</v>
      </c>
      <c r="E59" s="41">
        <v>12</v>
      </c>
      <c r="G59" s="39" t="s">
        <v>199</v>
      </c>
      <c r="H59" s="39">
        <v>20</v>
      </c>
      <c r="I59" s="55">
        <v>6</v>
      </c>
      <c r="J59" s="41">
        <f t="shared" si="0"/>
        <v>32</v>
      </c>
    </row>
    <row r="60" ht="15.75" spans="2:10">
      <c r="B60" s="52">
        <v>600</v>
      </c>
      <c r="C60" s="95"/>
      <c r="D60" s="95">
        <v>14.5</v>
      </c>
      <c r="E60" s="41">
        <v>13</v>
      </c>
      <c r="G60" s="39" t="s">
        <v>200</v>
      </c>
      <c r="H60" s="39">
        <v>17</v>
      </c>
      <c r="I60" s="55">
        <v>4</v>
      </c>
      <c r="J60" s="41">
        <f t="shared" si="0"/>
        <v>25</v>
      </c>
    </row>
    <row r="61" ht="16.5" spans="2:10">
      <c r="B61" s="52">
        <v>750</v>
      </c>
      <c r="C61" s="95"/>
      <c r="D61" s="95">
        <v>15</v>
      </c>
      <c r="E61" s="41">
        <v>13</v>
      </c>
      <c r="G61" s="44" t="s">
        <v>201</v>
      </c>
      <c r="H61" s="44">
        <v>26</v>
      </c>
      <c r="I61" s="43">
        <v>3</v>
      </c>
      <c r="J61" s="46">
        <f t="shared" si="0"/>
        <v>32</v>
      </c>
    </row>
    <row r="62" ht="16.5" spans="2:9">
      <c r="B62" s="65">
        <v>1000</v>
      </c>
      <c r="C62" s="45"/>
      <c r="D62" s="45">
        <v>15.5</v>
      </c>
      <c r="E62" s="46">
        <v>13</v>
      </c>
      <c r="H62" s="40"/>
      <c r="I62" s="40"/>
    </row>
    <row r="63" spans="7:9">
      <c r="G63" s="40"/>
      <c r="H63" s="40"/>
      <c r="I63" s="40"/>
    </row>
    <row r="64" ht="15.75" spans="7:9">
      <c r="G64" s="40"/>
      <c r="H64" s="40"/>
      <c r="I64" s="40"/>
    </row>
    <row r="65" ht="75.75" spans="1:10">
      <c r="A65">
        <f>147*2*0.8</f>
        <v>235.2</v>
      </c>
      <c r="C65" s="105" t="s">
        <v>202</v>
      </c>
      <c r="D65" s="105" t="s">
        <v>203</v>
      </c>
      <c r="E65" s="105" t="s">
        <v>204</v>
      </c>
      <c r="G65" s="40"/>
      <c r="H65" s="106" t="s">
        <v>205</v>
      </c>
      <c r="I65" t="s">
        <v>206</v>
      </c>
      <c r="J65" s="58"/>
    </row>
    <row r="66" ht="90.75" spans="3:10">
      <c r="C66" s="105" t="s">
        <v>207</v>
      </c>
      <c r="E66" s="40"/>
      <c r="F66" s="40"/>
      <c r="G66" s="40"/>
      <c r="H66" s="40" t="s">
        <v>208</v>
      </c>
      <c r="I66" t="s">
        <v>209</v>
      </c>
      <c r="J66" s="40" t="s">
        <v>210</v>
      </c>
    </row>
    <row r="67" spans="5:10">
      <c r="E67" s="107"/>
      <c r="F67" s="40"/>
      <c r="G67" s="40"/>
      <c r="H67" s="40" t="s">
        <v>208</v>
      </c>
      <c r="I67" t="s">
        <v>211</v>
      </c>
      <c r="J67" s="40" t="s">
        <v>210</v>
      </c>
    </row>
    <row r="68" spans="3:10">
      <c r="C68" s="40"/>
      <c r="E68" s="40"/>
      <c r="F68" s="40"/>
      <c r="G68" s="40"/>
      <c r="H68" s="40" t="s">
        <v>208</v>
      </c>
      <c r="I68" t="s">
        <v>212</v>
      </c>
      <c r="J68" s="40" t="s">
        <v>213</v>
      </c>
    </row>
    <row r="69" ht="13" customHeight="1" spans="5:10">
      <c r="E69" s="40"/>
      <c r="F69" s="40"/>
      <c r="G69" s="40"/>
      <c r="H69" s="40" t="s">
        <v>214</v>
      </c>
      <c r="I69" s="106" t="s">
        <v>215</v>
      </c>
      <c r="J69" s="40" t="s">
        <v>213</v>
      </c>
    </row>
    <row r="70" spans="5:10">
      <c r="E70" s="40"/>
      <c r="F70" s="40"/>
      <c r="G70" s="40"/>
      <c r="H70" s="40" t="s">
        <v>216</v>
      </c>
      <c r="I70" s="106" t="s">
        <v>217</v>
      </c>
      <c r="J70" s="40" t="s">
        <v>218</v>
      </c>
    </row>
    <row r="71" ht="15.75" spans="1:14">
      <c r="A71" s="108"/>
      <c r="B71" s="109"/>
      <c r="C71" s="110"/>
      <c r="D71" s="110"/>
      <c r="E71" s="58"/>
      <c r="F71" s="58"/>
      <c r="G71" s="58"/>
      <c r="H71" s="58"/>
      <c r="I71" s="58"/>
      <c r="J71" s="58"/>
      <c r="K71" s="58"/>
      <c r="M71" s="40"/>
      <c r="N71" s="40"/>
    </row>
    <row r="72" spans="1:14">
      <c r="A72" s="40"/>
      <c r="F72" s="40"/>
      <c r="G72" s="40"/>
      <c r="H72" s="40"/>
      <c r="I72" s="40"/>
      <c r="J72" s="40"/>
      <c r="K72" s="40"/>
      <c r="M72" s="40"/>
      <c r="N72" s="40"/>
    </row>
    <row r="73" spans="1:14">
      <c r="A73" s="40"/>
      <c r="F73" s="40"/>
      <c r="G73" s="111" t="s">
        <v>193</v>
      </c>
      <c r="H73" s="111"/>
      <c r="I73" s="111"/>
      <c r="J73" s="40"/>
      <c r="K73" s="40"/>
      <c r="M73" s="40"/>
      <c r="N73" s="40"/>
    </row>
    <row r="74" spans="1:14">
      <c r="A74" s="40"/>
      <c r="F74" s="40"/>
      <c r="G74" s="40" t="s">
        <v>194</v>
      </c>
      <c r="H74" s="40"/>
      <c r="I74" s="40"/>
      <c r="J74" s="40"/>
      <c r="K74" s="40"/>
      <c r="L74" s="40"/>
      <c r="M74" s="40"/>
      <c r="N74" s="40"/>
    </row>
    <row r="75" spans="1:14">
      <c r="A75" s="40"/>
      <c r="F75" s="40"/>
      <c r="G75" s="40" t="s">
        <v>195</v>
      </c>
      <c r="H75" s="40"/>
      <c r="I75" s="40"/>
      <c r="J75" s="40"/>
      <c r="K75" s="40"/>
      <c r="L75" s="40"/>
      <c r="M75" s="40"/>
      <c r="N75" s="40"/>
    </row>
    <row r="76" spans="1:14">
      <c r="A76" s="40"/>
      <c r="F76" s="40"/>
      <c r="G76" s="40" t="s">
        <v>196</v>
      </c>
      <c r="H76" s="40"/>
      <c r="I76" s="40"/>
      <c r="J76" s="40"/>
      <c r="K76" s="40"/>
      <c r="M76" s="40"/>
      <c r="N76" s="40"/>
    </row>
    <row r="77" ht="15.75" spans="1:14">
      <c r="A77" s="108"/>
      <c r="F77" s="40"/>
      <c r="G77" s="112" t="s">
        <v>197</v>
      </c>
      <c r="H77" s="112"/>
      <c r="I77" s="112"/>
      <c r="J77" s="114"/>
      <c r="K77" s="114"/>
      <c r="L77" s="114"/>
      <c r="M77" s="40"/>
      <c r="N77" s="40"/>
    </row>
    <row r="78" spans="1:14">
      <c r="A78" s="40"/>
      <c r="F78" s="40"/>
      <c r="G78" s="40" t="s">
        <v>198</v>
      </c>
      <c r="H78" s="40"/>
      <c r="I78" s="40"/>
      <c r="J78" s="40"/>
      <c r="K78" s="40"/>
      <c r="M78" s="40"/>
      <c r="N78" s="40"/>
    </row>
    <row r="79" spans="1:14">
      <c r="A79" s="40"/>
      <c r="F79" s="40"/>
      <c r="G79" s="40" t="s">
        <v>200</v>
      </c>
      <c r="H79" s="40"/>
      <c r="I79" s="40"/>
      <c r="J79" s="40"/>
      <c r="K79" s="40"/>
      <c r="L79" s="40"/>
      <c r="M79" s="40"/>
      <c r="N79" s="40"/>
    </row>
    <row r="80" spans="1:14">
      <c r="A80" s="40"/>
      <c r="F80" s="40"/>
      <c r="G80" s="40" t="s">
        <v>199</v>
      </c>
      <c r="H80" s="40"/>
      <c r="I80" s="40"/>
      <c r="J80" s="40"/>
      <c r="K80" s="40"/>
      <c r="L80" s="40"/>
      <c r="M80" s="40"/>
      <c r="N80" s="40"/>
    </row>
    <row r="81" spans="1:11">
      <c r="A81" s="40"/>
      <c r="F81" s="40"/>
      <c r="G81" s="40" t="s">
        <v>201</v>
      </c>
      <c r="H81" s="40"/>
      <c r="I81" s="40"/>
      <c r="J81" s="40"/>
      <c r="K81" s="40"/>
    </row>
    <row r="82" spans="1:11">
      <c r="A82" s="40"/>
      <c r="F82" s="40"/>
      <c r="G82" s="40"/>
      <c r="H82" s="40"/>
      <c r="I82" s="40"/>
      <c r="J82" s="40"/>
      <c r="K82" s="40"/>
    </row>
    <row r="83" spans="1:11">
      <c r="A83" s="40"/>
      <c r="F83" s="40"/>
      <c r="G83" s="40"/>
      <c r="H83" s="40"/>
      <c r="I83" s="40"/>
      <c r="J83" s="40"/>
      <c r="K83" s="40"/>
    </row>
    <row r="84" spans="1:11">
      <c r="A84" s="40"/>
      <c r="F84" s="102"/>
      <c r="G84" s="102"/>
      <c r="H84" s="40">
        <v>5</v>
      </c>
      <c r="I84" s="40">
        <v>3</v>
      </c>
      <c r="J84" s="40"/>
      <c r="K84" s="40"/>
    </row>
    <row r="85" spans="6:11">
      <c r="F85" s="40"/>
      <c r="G85" s="40"/>
      <c r="H85" s="107"/>
      <c r="I85" s="40"/>
      <c r="J85" s="40"/>
      <c r="K85" s="40"/>
    </row>
    <row r="86" spans="6:11">
      <c r="F86" s="40"/>
      <c r="G86" s="40"/>
      <c r="H86" s="40"/>
      <c r="I86" s="40"/>
      <c r="J86" s="40"/>
      <c r="K86" s="40"/>
    </row>
    <row r="87" spans="6:11">
      <c r="F87" s="40"/>
      <c r="G87" s="40"/>
      <c r="H87" s="40"/>
      <c r="I87" s="40"/>
      <c r="J87" s="40"/>
      <c r="K87" s="40"/>
    </row>
    <row r="88" spans="6:11">
      <c r="F88" s="40"/>
      <c r="H88" s="40"/>
      <c r="I88" s="40"/>
      <c r="J88" s="40"/>
      <c r="K88" s="40"/>
    </row>
    <row r="89" spans="6:11">
      <c r="F89" s="40"/>
      <c r="H89" s="40"/>
      <c r="I89" s="40"/>
      <c r="J89" s="40"/>
      <c r="K89" s="40"/>
    </row>
    <row r="90" spans="6:11">
      <c r="F90" s="40"/>
      <c r="G90" s="40"/>
      <c r="H90" s="40"/>
      <c r="I90" s="40"/>
      <c r="J90" s="40"/>
      <c r="K90" s="40"/>
    </row>
    <row r="91" spans="6:11">
      <c r="F91" s="40"/>
      <c r="G91" s="40"/>
      <c r="H91" s="40"/>
      <c r="I91" s="40"/>
      <c r="J91" s="40"/>
      <c r="K91" s="40"/>
    </row>
    <row r="92" spans="6:11">
      <c r="F92" s="40"/>
      <c r="G92" s="40"/>
      <c r="H92" s="40"/>
      <c r="I92" s="40"/>
      <c r="J92" s="40"/>
      <c r="K92" s="40"/>
    </row>
    <row r="93" spans="6:11">
      <c r="F93" s="40"/>
      <c r="G93" s="40"/>
      <c r="H93" s="40"/>
      <c r="I93" s="40"/>
      <c r="J93" s="40"/>
      <c r="K93" s="40"/>
    </row>
    <row r="94" spans="6:11">
      <c r="F94" s="113"/>
      <c r="G94" s="40"/>
      <c r="H94" s="40"/>
      <c r="I94" s="40"/>
      <c r="J94" s="40"/>
      <c r="K94" s="40"/>
    </row>
    <row r="95" spans="2:11">
      <c r="B95" s="40"/>
      <c r="C95" s="40">
        <f>AVERAGE(H53:H61)</f>
        <v>18.8888888888889</v>
      </c>
      <c r="D95" s="40">
        <f>AVERAGE(I53:I61)</f>
        <v>6.11111111111111</v>
      </c>
      <c r="E95" s="40"/>
      <c r="F95" s="40"/>
      <c r="G95" s="40"/>
      <c r="H95" s="40"/>
      <c r="I95" s="40"/>
      <c r="J95" s="40"/>
      <c r="K95" s="40"/>
    </row>
    <row r="96" spans="5:11">
      <c r="E96" s="40"/>
      <c r="I96" s="40"/>
      <c r="J96" s="40"/>
      <c r="K96" s="40"/>
    </row>
    <row r="97" spans="1:11">
      <c r="A97" s="40"/>
      <c r="B97" s="40"/>
      <c r="C97" s="40"/>
      <c r="D97" s="40"/>
      <c r="E97" s="40"/>
      <c r="F97" s="113"/>
      <c r="G97" s="40"/>
      <c r="H97" s="40"/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2:6">
      <c r="B99" s="40"/>
      <c r="C99" s="40"/>
      <c r="D99" s="40"/>
      <c r="E99" s="40"/>
      <c r="F99" s="40"/>
    </row>
    <row r="100" spans="1:6">
      <c r="A100" s="40"/>
      <c r="B100" s="40"/>
      <c r="C100" s="40"/>
      <c r="D100" s="40"/>
      <c r="E100" s="40"/>
      <c r="F100" s="40"/>
    </row>
    <row r="101" spans="3:6">
      <c r="C101" s="40"/>
      <c r="D101" s="40"/>
      <c r="E101" s="40"/>
      <c r="F101" s="40"/>
    </row>
    <row r="102" spans="3:6">
      <c r="C102" s="40"/>
      <c r="D102" s="40"/>
      <c r="E102" s="40"/>
      <c r="F102" s="106"/>
    </row>
    <row r="103" spans="3:6">
      <c r="C103" s="40"/>
      <c r="D103" s="40"/>
      <c r="E103" s="40"/>
      <c r="F103" s="40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</sheetData>
  <mergeCells count="14">
    <mergeCell ref="B3:D3"/>
    <mergeCell ref="E3:G3"/>
    <mergeCell ref="M3:N3"/>
    <mergeCell ref="M4:N4"/>
    <mergeCell ref="M5:N5"/>
    <mergeCell ref="M6:N6"/>
    <mergeCell ref="M7:N7"/>
    <mergeCell ref="C8:F8"/>
    <mergeCell ref="C26:F26"/>
    <mergeCell ref="C27:F27"/>
    <mergeCell ref="C37:D37"/>
    <mergeCell ref="C38:D38"/>
    <mergeCell ref="K74:L74"/>
    <mergeCell ref="K75:L7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21" sqref="H21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219</v>
      </c>
      <c r="B1" s="3" t="s">
        <v>220</v>
      </c>
      <c r="C1" s="3" t="s">
        <v>221</v>
      </c>
      <c r="D1" s="3" t="s">
        <v>222</v>
      </c>
      <c r="E1" s="3" t="s">
        <v>223</v>
      </c>
      <c r="F1" s="3" t="s">
        <v>224</v>
      </c>
      <c r="G1" s="3" t="s">
        <v>225</v>
      </c>
      <c r="H1" s="3" t="s">
        <v>226</v>
      </c>
      <c r="I1" s="16" t="s">
        <v>227</v>
      </c>
    </row>
    <row r="2" spans="1:9">
      <c r="A2" s="4">
        <v>0</v>
      </c>
      <c r="B2" s="5" t="s">
        <v>228</v>
      </c>
      <c r="C2" s="6" t="s">
        <v>229</v>
      </c>
      <c r="D2" s="6" t="s">
        <v>228</v>
      </c>
      <c r="E2" s="5" t="s">
        <v>228</v>
      </c>
      <c r="F2" s="6" t="s">
        <v>228</v>
      </c>
      <c r="G2" s="6" t="s">
        <v>229</v>
      </c>
      <c r="H2" s="6" t="s">
        <v>230</v>
      </c>
      <c r="I2" s="6" t="s">
        <v>230</v>
      </c>
    </row>
    <row r="3" spans="1:9">
      <c r="A3" s="4">
        <v>1</v>
      </c>
      <c r="B3" s="5" t="s">
        <v>231</v>
      </c>
      <c r="C3" s="6" t="s">
        <v>232</v>
      </c>
      <c r="D3" s="6" t="s">
        <v>231</v>
      </c>
      <c r="E3" s="5" t="s">
        <v>233</v>
      </c>
      <c r="F3" s="6" t="s">
        <v>231</v>
      </c>
      <c r="G3" s="6" t="s">
        <v>232</v>
      </c>
      <c r="H3" s="6" t="s">
        <v>234</v>
      </c>
      <c r="I3" s="6" t="s">
        <v>234</v>
      </c>
    </row>
    <row r="4" spans="1:9">
      <c r="A4" s="4">
        <v>2</v>
      </c>
      <c r="B4" s="5" t="s">
        <v>235</v>
      </c>
      <c r="C4" s="6" t="s">
        <v>236</v>
      </c>
      <c r="D4" s="6" t="s">
        <v>235</v>
      </c>
      <c r="E4" s="5" t="s">
        <v>235</v>
      </c>
      <c r="F4" s="6" t="s">
        <v>235</v>
      </c>
      <c r="G4" s="6" t="s">
        <v>236</v>
      </c>
      <c r="H4" s="6" t="s">
        <v>237</v>
      </c>
      <c r="I4" s="6" t="s">
        <v>237</v>
      </c>
    </row>
    <row r="5" spans="1:9">
      <c r="A5" s="7">
        <v>3</v>
      </c>
      <c r="B5" s="5" t="s">
        <v>238</v>
      </c>
      <c r="C5" s="6" t="s">
        <v>239</v>
      </c>
      <c r="D5" s="6" t="s">
        <v>240</v>
      </c>
      <c r="E5" s="5" t="s">
        <v>240</v>
      </c>
      <c r="F5" s="6" t="s">
        <v>240</v>
      </c>
      <c r="G5" s="6" t="s">
        <v>239</v>
      </c>
      <c r="H5" s="6" t="s">
        <v>241</v>
      </c>
      <c r="I5" s="6" t="s">
        <v>242</v>
      </c>
    </row>
    <row r="6" spans="1:9">
      <c r="A6" s="4">
        <v>4</v>
      </c>
      <c r="B6" s="5" t="s">
        <v>243</v>
      </c>
      <c r="C6" s="6" t="s">
        <v>244</v>
      </c>
      <c r="D6" s="6" t="s">
        <v>245</v>
      </c>
      <c r="E6" s="5" t="s">
        <v>246</v>
      </c>
      <c r="F6" s="6" t="s">
        <v>247</v>
      </c>
      <c r="G6" s="6" t="s">
        <v>244</v>
      </c>
      <c r="H6" s="6" t="s">
        <v>248</v>
      </c>
      <c r="I6" s="6" t="s">
        <v>249</v>
      </c>
    </row>
    <row r="7" spans="1:9">
      <c r="A7" s="4">
        <v>5</v>
      </c>
      <c r="B7" s="5" t="s">
        <v>250</v>
      </c>
      <c r="C7" s="6" t="s">
        <v>251</v>
      </c>
      <c r="D7" s="6" t="s">
        <v>252</v>
      </c>
      <c r="E7" s="5" t="s">
        <v>253</v>
      </c>
      <c r="F7" s="6" t="s">
        <v>254</v>
      </c>
      <c r="G7" s="6" t="s">
        <v>251</v>
      </c>
      <c r="H7" s="6" t="s">
        <v>255</v>
      </c>
      <c r="I7" s="6" t="s">
        <v>256</v>
      </c>
    </row>
    <row r="8" spans="1:9">
      <c r="A8" s="4">
        <v>6</v>
      </c>
      <c r="B8" s="5" t="s">
        <v>257</v>
      </c>
      <c r="C8" s="6" t="s">
        <v>258</v>
      </c>
      <c r="D8" s="6" t="s">
        <v>259</v>
      </c>
      <c r="E8" s="5" t="s">
        <v>260</v>
      </c>
      <c r="F8" s="6" t="s">
        <v>261</v>
      </c>
      <c r="G8" s="6" t="s">
        <v>262</v>
      </c>
      <c r="H8" s="6" t="s">
        <v>263</v>
      </c>
      <c r="I8" s="6" t="s">
        <v>264</v>
      </c>
    </row>
    <row r="9" spans="1:9">
      <c r="A9" s="4">
        <v>7</v>
      </c>
      <c r="B9" s="5" t="s">
        <v>265</v>
      </c>
      <c r="C9" s="6" t="s">
        <v>266</v>
      </c>
      <c r="D9" s="6" t="s">
        <v>267</v>
      </c>
      <c r="E9" s="5" t="s">
        <v>268</v>
      </c>
      <c r="F9" s="6" t="s">
        <v>269</v>
      </c>
      <c r="G9" s="6" t="s">
        <v>270</v>
      </c>
      <c r="H9" s="6" t="s">
        <v>271</v>
      </c>
      <c r="I9" s="6" t="s">
        <v>272</v>
      </c>
    </row>
    <row r="10" spans="1:9">
      <c r="A10" s="4">
        <v>8</v>
      </c>
      <c r="B10" s="5" t="s">
        <v>273</v>
      </c>
      <c r="C10" s="6" t="s">
        <v>274</v>
      </c>
      <c r="D10" s="6" t="s">
        <v>275</v>
      </c>
      <c r="E10" s="5" t="s">
        <v>276</v>
      </c>
      <c r="F10" s="6" t="s">
        <v>277</v>
      </c>
      <c r="G10" s="6" t="s">
        <v>278</v>
      </c>
      <c r="H10" s="6" t="s">
        <v>279</v>
      </c>
      <c r="I10" s="6" t="s">
        <v>280</v>
      </c>
    </row>
    <row r="11" spans="1:9">
      <c r="A11" s="4">
        <v>9</v>
      </c>
      <c r="B11" s="5" t="s">
        <v>281</v>
      </c>
      <c r="C11" s="6" t="s">
        <v>282</v>
      </c>
      <c r="D11" s="6" t="s">
        <v>283</v>
      </c>
      <c r="E11" s="5" t="s">
        <v>284</v>
      </c>
      <c r="F11" s="6" t="s">
        <v>285</v>
      </c>
      <c r="G11" s="6" t="s">
        <v>286</v>
      </c>
      <c r="H11" s="6" t="s">
        <v>287</v>
      </c>
      <c r="I11" s="6" t="s">
        <v>288</v>
      </c>
    </row>
    <row r="12" spans="1:9">
      <c r="A12" s="4">
        <v>10</v>
      </c>
      <c r="B12" s="5" t="s">
        <v>289</v>
      </c>
      <c r="C12" s="6" t="s">
        <v>290</v>
      </c>
      <c r="D12" s="6" t="s">
        <v>291</v>
      </c>
      <c r="E12" s="5" t="s">
        <v>292</v>
      </c>
      <c r="F12" s="6" t="s">
        <v>293</v>
      </c>
      <c r="G12" s="6" t="s">
        <v>294</v>
      </c>
      <c r="H12" s="6" t="s">
        <v>295</v>
      </c>
      <c r="I12" s="6" t="s">
        <v>296</v>
      </c>
    </row>
    <row r="13" spans="1:9">
      <c r="A13" s="4">
        <v>11</v>
      </c>
      <c r="B13" s="5" t="s">
        <v>297</v>
      </c>
      <c r="C13" s="6" t="s">
        <v>294</v>
      </c>
      <c r="D13" s="6" t="s">
        <v>298</v>
      </c>
      <c r="E13" s="5" t="s">
        <v>299</v>
      </c>
      <c r="F13" s="6" t="s">
        <v>300</v>
      </c>
      <c r="G13" s="6" t="s">
        <v>294</v>
      </c>
      <c r="H13" s="6" t="s">
        <v>301</v>
      </c>
      <c r="I13" s="6" t="s">
        <v>302</v>
      </c>
    </row>
    <row r="14" ht="19.5" spans="1:9">
      <c r="A14" s="4">
        <v>12</v>
      </c>
      <c r="B14" s="5" t="s">
        <v>303</v>
      </c>
      <c r="C14" s="6" t="s">
        <v>294</v>
      </c>
      <c r="D14" s="6" t="s">
        <v>302</v>
      </c>
      <c r="E14" s="5" t="s">
        <v>304</v>
      </c>
      <c r="F14" s="6" t="s">
        <v>305</v>
      </c>
      <c r="G14" s="6" t="s">
        <v>294</v>
      </c>
      <c r="H14" s="6" t="s">
        <v>306</v>
      </c>
      <c r="I14" s="6" t="s">
        <v>302</v>
      </c>
    </row>
    <row r="15" ht="19.5" spans="1:9">
      <c r="A15" s="8" t="s">
        <v>307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308</v>
      </c>
      <c r="B18" s="3" t="s">
        <v>309</v>
      </c>
      <c r="C18" s="3" t="s">
        <v>310</v>
      </c>
      <c r="D18" s="3" t="s">
        <v>311</v>
      </c>
      <c r="E18" s="3" t="s">
        <v>312</v>
      </c>
      <c r="F18" s="3" t="s">
        <v>313</v>
      </c>
      <c r="G18" s="3" t="s">
        <v>314</v>
      </c>
      <c r="H18" s="3" t="s">
        <v>315</v>
      </c>
      <c r="I18" s="3" t="s">
        <v>316</v>
      </c>
      <c r="J18" s="3" t="s">
        <v>317</v>
      </c>
    </row>
    <row r="19" spans="1:10">
      <c r="A19" s="4">
        <v>0</v>
      </c>
      <c r="B19" s="5" t="s">
        <v>318</v>
      </c>
      <c r="C19" s="5" t="s">
        <v>319</v>
      </c>
      <c r="D19" s="6" t="s">
        <v>318</v>
      </c>
      <c r="E19" s="6" t="s">
        <v>318</v>
      </c>
      <c r="F19" s="5" t="s">
        <v>318</v>
      </c>
      <c r="G19" s="11" t="s">
        <v>318</v>
      </c>
      <c r="H19" s="6" t="s">
        <v>319</v>
      </c>
      <c r="I19" s="5" t="s">
        <v>320</v>
      </c>
      <c r="J19" s="6" t="s">
        <v>320</v>
      </c>
    </row>
    <row r="20" spans="1:10">
      <c r="A20" s="4">
        <v>1</v>
      </c>
      <c r="B20" s="5" t="s">
        <v>321</v>
      </c>
      <c r="C20" s="5" t="s">
        <v>322</v>
      </c>
      <c r="D20" s="6" t="s">
        <v>321</v>
      </c>
      <c r="E20" s="6" t="s">
        <v>321</v>
      </c>
      <c r="F20" s="5" t="s">
        <v>323</v>
      </c>
      <c r="G20" s="11" t="s">
        <v>323</v>
      </c>
      <c r="H20" s="6" t="s">
        <v>322</v>
      </c>
      <c r="I20" s="5" t="s">
        <v>324</v>
      </c>
      <c r="J20" s="6" t="s">
        <v>325</v>
      </c>
    </row>
    <row r="21" spans="1:10">
      <c r="A21" s="4">
        <v>2</v>
      </c>
      <c r="B21" s="5" t="s">
        <v>326</v>
      </c>
      <c r="C21" s="5" t="s">
        <v>327</v>
      </c>
      <c r="D21" s="6" t="s">
        <v>326</v>
      </c>
      <c r="E21" s="6" t="s">
        <v>326</v>
      </c>
      <c r="F21" s="5" t="s">
        <v>326</v>
      </c>
      <c r="G21" s="11" t="s">
        <v>328</v>
      </c>
      <c r="H21" s="6" t="s">
        <v>327</v>
      </c>
      <c r="I21" s="5" t="s">
        <v>329</v>
      </c>
      <c r="J21" s="6" t="s">
        <v>329</v>
      </c>
    </row>
    <row r="22" spans="1:10">
      <c r="A22" s="7">
        <v>3</v>
      </c>
      <c r="B22" s="5" t="s">
        <v>330</v>
      </c>
      <c r="C22" s="5" t="s">
        <v>331</v>
      </c>
      <c r="D22" s="6" t="s">
        <v>330</v>
      </c>
      <c r="E22" s="6" t="s">
        <v>330</v>
      </c>
      <c r="F22" s="5" t="s">
        <v>330</v>
      </c>
      <c r="G22" s="11" t="s">
        <v>332</v>
      </c>
      <c r="H22" s="6" t="s">
        <v>331</v>
      </c>
      <c r="I22" s="5" t="s">
        <v>333</v>
      </c>
      <c r="J22" s="6" t="s">
        <v>334</v>
      </c>
    </row>
    <row r="23" spans="1:10">
      <c r="A23" s="4">
        <v>4</v>
      </c>
      <c r="B23" s="5" t="s">
        <v>335</v>
      </c>
      <c r="C23" s="5" t="s">
        <v>336</v>
      </c>
      <c r="D23" s="6" t="s">
        <v>335</v>
      </c>
      <c r="E23" s="6" t="s">
        <v>335</v>
      </c>
      <c r="F23" s="5" t="s">
        <v>337</v>
      </c>
      <c r="G23" s="11" t="s">
        <v>338</v>
      </c>
      <c r="H23" s="6" t="s">
        <v>339</v>
      </c>
      <c r="I23" s="5" t="s">
        <v>340</v>
      </c>
      <c r="J23" s="6" t="s">
        <v>228</v>
      </c>
    </row>
    <row r="24" spans="1:10">
      <c r="A24" s="12">
        <v>5</v>
      </c>
      <c r="B24" s="13" t="s">
        <v>230</v>
      </c>
      <c r="C24" s="13" t="s">
        <v>341</v>
      </c>
      <c r="D24" s="14" t="s">
        <v>230</v>
      </c>
      <c r="E24" s="14" t="s">
        <v>230</v>
      </c>
      <c r="F24" s="13" t="s">
        <v>342</v>
      </c>
      <c r="G24" s="15" t="s">
        <v>343</v>
      </c>
      <c r="H24" s="14" t="s">
        <v>341</v>
      </c>
      <c r="I24" s="13" t="s">
        <v>344</v>
      </c>
      <c r="J24" s="14" t="s">
        <v>345</v>
      </c>
    </row>
    <row r="25" spans="1:10">
      <c r="A25" s="4">
        <v>6</v>
      </c>
      <c r="B25" s="5" t="s">
        <v>234</v>
      </c>
      <c r="C25" s="5" t="s">
        <v>346</v>
      </c>
      <c r="D25" s="6" t="s">
        <v>234</v>
      </c>
      <c r="E25" s="6" t="s">
        <v>347</v>
      </c>
      <c r="F25" s="5" t="s">
        <v>348</v>
      </c>
      <c r="G25" s="11" t="s">
        <v>349</v>
      </c>
      <c r="H25" s="6" t="s">
        <v>346</v>
      </c>
      <c r="I25" s="5" t="s">
        <v>350</v>
      </c>
      <c r="J25" s="6" t="s">
        <v>351</v>
      </c>
    </row>
    <row r="26" spans="1:10">
      <c r="A26" s="4">
        <v>7</v>
      </c>
      <c r="B26" s="5" t="s">
        <v>237</v>
      </c>
      <c r="C26" s="5" t="s">
        <v>352</v>
      </c>
      <c r="D26" s="6" t="s">
        <v>237</v>
      </c>
      <c r="E26" s="6" t="s">
        <v>353</v>
      </c>
      <c r="F26" s="5" t="s">
        <v>354</v>
      </c>
      <c r="G26" s="11" t="s">
        <v>355</v>
      </c>
      <c r="H26" s="6" t="s">
        <v>356</v>
      </c>
      <c r="I26" s="5" t="s">
        <v>357</v>
      </c>
      <c r="J26" s="6" t="s">
        <v>358</v>
      </c>
    </row>
    <row r="27" spans="1:10">
      <c r="A27" s="4">
        <v>8</v>
      </c>
      <c r="B27" s="5" t="s">
        <v>242</v>
      </c>
      <c r="C27" s="5" t="s">
        <v>359</v>
      </c>
      <c r="D27" s="6" t="s">
        <v>360</v>
      </c>
      <c r="E27" s="6" t="s">
        <v>361</v>
      </c>
      <c r="F27" s="5" t="s">
        <v>362</v>
      </c>
      <c r="G27" s="11" t="s">
        <v>363</v>
      </c>
      <c r="H27" s="6" t="s">
        <v>364</v>
      </c>
      <c r="I27" s="5" t="s">
        <v>365</v>
      </c>
      <c r="J27" s="6" t="s">
        <v>366</v>
      </c>
    </row>
    <row r="28" spans="1:10">
      <c r="A28" s="4">
        <v>9</v>
      </c>
      <c r="B28" s="5" t="s">
        <v>249</v>
      </c>
      <c r="C28" s="5" t="s">
        <v>367</v>
      </c>
      <c r="D28" s="6" t="s">
        <v>248</v>
      </c>
      <c r="E28" s="6" t="s">
        <v>368</v>
      </c>
      <c r="F28" s="5" t="s">
        <v>369</v>
      </c>
      <c r="G28" s="11" t="s">
        <v>370</v>
      </c>
      <c r="H28" s="6" t="s">
        <v>371</v>
      </c>
      <c r="I28" s="5" t="s">
        <v>372</v>
      </c>
      <c r="J28" s="6" t="s">
        <v>373</v>
      </c>
    </row>
    <row r="29" spans="1:10">
      <c r="A29" s="4">
        <v>10</v>
      </c>
      <c r="B29" s="5" t="s">
        <v>374</v>
      </c>
      <c r="C29" s="5" t="s">
        <v>375</v>
      </c>
      <c r="D29" s="6" t="s">
        <v>255</v>
      </c>
      <c r="E29" s="6" t="s">
        <v>376</v>
      </c>
      <c r="F29" s="5" t="s">
        <v>377</v>
      </c>
      <c r="G29" s="11" t="s">
        <v>378</v>
      </c>
      <c r="H29" s="6" t="s">
        <v>379</v>
      </c>
      <c r="I29" s="5" t="s">
        <v>380</v>
      </c>
      <c r="J29" s="6" t="s">
        <v>381</v>
      </c>
    </row>
    <row r="30" spans="1:10">
      <c r="A30" s="4">
        <v>11</v>
      </c>
      <c r="B30" s="5" t="s">
        <v>382</v>
      </c>
      <c r="C30" s="5" t="s">
        <v>383</v>
      </c>
      <c r="D30" s="6" t="s">
        <v>384</v>
      </c>
      <c r="E30" s="6" t="s">
        <v>385</v>
      </c>
      <c r="F30" s="5" t="s">
        <v>386</v>
      </c>
      <c r="G30" s="11" t="s">
        <v>387</v>
      </c>
      <c r="H30" s="6" t="s">
        <v>388</v>
      </c>
      <c r="I30" s="5" t="s">
        <v>389</v>
      </c>
      <c r="J30" s="6" t="s">
        <v>390</v>
      </c>
    </row>
    <row r="31" spans="1:10">
      <c r="A31" s="4">
        <v>12</v>
      </c>
      <c r="B31" s="5" t="s">
        <v>272</v>
      </c>
      <c r="C31" s="5" t="s">
        <v>391</v>
      </c>
      <c r="D31" s="6" t="s">
        <v>392</v>
      </c>
      <c r="E31" s="6" t="s">
        <v>393</v>
      </c>
      <c r="F31" s="5" t="s">
        <v>394</v>
      </c>
      <c r="G31" s="11" t="s">
        <v>395</v>
      </c>
      <c r="H31" s="6" t="s">
        <v>396</v>
      </c>
      <c r="I31" s="5" t="s">
        <v>397</v>
      </c>
      <c r="J31" s="6" t="s">
        <v>398</v>
      </c>
    </row>
    <row r="32" spans="1:10">
      <c r="A32" s="8" t="s">
        <v>399</v>
      </c>
      <c r="B32" s="8" t="s">
        <v>400</v>
      </c>
      <c r="C32" s="3" t="s">
        <v>401</v>
      </c>
      <c r="D32" s="8" t="s">
        <v>402</v>
      </c>
      <c r="E32" s="8" t="s">
        <v>403</v>
      </c>
      <c r="F32" s="8" t="s">
        <v>404</v>
      </c>
      <c r="G32" s="8" t="s">
        <v>314</v>
      </c>
      <c r="H32" s="8" t="s">
        <v>315</v>
      </c>
      <c r="I32" s="8" t="s">
        <v>405</v>
      </c>
      <c r="J32" s="8" t="s">
        <v>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2024-11-13T14:16:51Z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