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3890\Documents\Misc\Idle\"/>
    </mc:Choice>
  </mc:AlternateContent>
  <xr:revisionPtr revIDLastSave="0" documentId="13_ncr:1_{8CA6B01E-70A7-47A0-9DC3-8F14F88DB6E5}" xr6:coauthVersionLast="36" xr6:coauthVersionMax="36" xr10:uidLastSave="{00000000-0000-0000-0000-000000000000}"/>
  <bookViews>
    <workbookView xWindow="4440" yWindow="0" windowWidth="37290" windowHeight="18210" activeTab="1" xr2:uid="{9CEBFDBD-AB20-4897-8E8D-C6B7C2647C8F}"/>
  </bookViews>
  <sheets>
    <sheet name="General" sheetId="1" r:id="rId1"/>
    <sheet name="Generator Math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3" i="2" l="1"/>
  <c r="F7" i="2"/>
  <c r="M7" i="2" s="1"/>
  <c r="F8" i="2"/>
  <c r="M8" i="2" s="1"/>
  <c r="F6" i="2"/>
  <c r="M3" i="2"/>
  <c r="M4" i="2"/>
  <c r="M5" i="2"/>
  <c r="M6" i="2"/>
  <c r="M2" i="2"/>
  <c r="D23" i="2"/>
  <c r="D22" i="2"/>
  <c r="D21" i="2"/>
  <c r="D6" i="2"/>
  <c r="J6" i="2" s="1"/>
  <c r="K6" i="2" s="1"/>
  <c r="D5" i="2"/>
  <c r="J5" i="2" s="1"/>
  <c r="K5" i="2" s="1"/>
  <c r="D4" i="2"/>
  <c r="J4" i="2" s="1"/>
  <c r="K4" i="2" s="1"/>
  <c r="D3" i="2"/>
  <c r="J3" i="2" s="1"/>
  <c r="K3" i="2" s="1"/>
  <c r="J2" i="2"/>
  <c r="K2" i="2" s="1"/>
  <c r="F9" i="2" l="1"/>
  <c r="D7" i="2"/>
  <c r="F10" i="2" l="1"/>
  <c r="M9" i="2"/>
  <c r="D8" i="2"/>
  <c r="J7" i="2"/>
  <c r="K7" i="2" s="1"/>
  <c r="F11" i="2" l="1"/>
  <c r="M10" i="2"/>
  <c r="D9" i="2"/>
  <c r="J8" i="2"/>
  <c r="K8" i="2" s="1"/>
  <c r="F12" i="2" l="1"/>
  <c r="M11" i="2"/>
  <c r="J9" i="2"/>
  <c r="K9" i="2" s="1"/>
  <c r="D10" i="2"/>
  <c r="F13" i="2" l="1"/>
  <c r="M12" i="2"/>
  <c r="J10" i="2"/>
  <c r="K10" i="2" s="1"/>
  <c r="D11" i="2"/>
  <c r="J11" i="2" l="1"/>
  <c r="K11" i="2" s="1"/>
  <c r="D12" i="2"/>
  <c r="J12" i="2" l="1"/>
  <c r="K12" i="2" s="1"/>
  <c r="D13" i="2"/>
  <c r="J13" i="2" s="1"/>
  <c r="K13" i="2" s="1"/>
</calcChain>
</file>

<file path=xl/sharedStrings.xml><?xml version="1.0" encoding="utf-8"?>
<sst xmlns="http://schemas.openxmlformats.org/spreadsheetml/2006/main" count="110" uniqueCount="95">
  <si>
    <t>Pirate Theme</t>
  </si>
  <si>
    <t>Currency</t>
  </si>
  <si>
    <t>Doubloons</t>
  </si>
  <si>
    <t>Bonus Currency</t>
  </si>
  <si>
    <t>Souls</t>
  </si>
  <si>
    <t>Spells:</t>
  </si>
  <si>
    <t>High Tide</t>
  </si>
  <si>
    <t>Low Tide</t>
  </si>
  <si>
    <t>Whirlpool</t>
  </si>
  <si>
    <t>Malestrom</t>
  </si>
  <si>
    <t>Hurricane</t>
  </si>
  <si>
    <t>Keel Haul</t>
  </si>
  <si>
    <t>Invigorating Grog</t>
  </si>
  <si>
    <t>Cannon Barage</t>
  </si>
  <si>
    <t>Row Boat</t>
  </si>
  <si>
    <t>Sloop</t>
  </si>
  <si>
    <t>Longship</t>
  </si>
  <si>
    <t>Caravelle</t>
  </si>
  <si>
    <t>Schooner</t>
  </si>
  <si>
    <t>Galley</t>
  </si>
  <si>
    <t>Brigantine</t>
  </si>
  <si>
    <t>Barque</t>
  </si>
  <si>
    <t>Trireme</t>
  </si>
  <si>
    <t>Man-of-War</t>
  </si>
  <si>
    <t>Dreadnought</t>
  </si>
  <si>
    <t>Sea Monsters</t>
  </si>
  <si>
    <t>Kracken</t>
  </si>
  <si>
    <t>Neptune</t>
  </si>
  <si>
    <t>Octoking</t>
  </si>
  <si>
    <t>Leviathan</t>
  </si>
  <si>
    <t>Chalchiuhtlicue</t>
  </si>
  <si>
    <t>Huixtocihuatl</t>
  </si>
  <si>
    <t>Opochtli</t>
  </si>
  <si>
    <t>Tlaloques</t>
  </si>
  <si>
    <t>Tlaloquetotnli</t>
  </si>
  <si>
    <t>Inspiration</t>
  </si>
  <si>
    <t>Octoking (Kintopus)</t>
  </si>
  <si>
    <t>God of Axtec, Thunder, Rain, and Earth</t>
  </si>
  <si>
    <t>Goddess of Water, Lakes, Rivers</t>
  </si>
  <si>
    <t>Tlaloc</t>
  </si>
  <si>
    <t>Goddess of Salt</t>
  </si>
  <si>
    <t>God of Fishing</t>
  </si>
  <si>
    <t>God of …Drops?</t>
  </si>
  <si>
    <t>Goddess of Rivers</t>
  </si>
  <si>
    <t>Scurvy</t>
  </si>
  <si>
    <t>Heroes</t>
  </si>
  <si>
    <t>Barbossa</t>
  </si>
  <si>
    <t>Sir Francis Drake</t>
  </si>
  <si>
    <t>L'Olonnais</t>
  </si>
  <si>
    <t>Henry Morgan</t>
  </si>
  <si>
    <t>Captain Kidd</t>
  </si>
  <si>
    <t>Blackbeard</t>
  </si>
  <si>
    <t>Calico Jack</t>
  </si>
  <si>
    <t>Madame Cheng</t>
  </si>
  <si>
    <t>Demetrius of Pharos</t>
  </si>
  <si>
    <t>Gan Ning</t>
  </si>
  <si>
    <t>Game Tabs</t>
  </si>
  <si>
    <t>Boats</t>
  </si>
  <si>
    <t>Upgrades</t>
  </si>
  <si>
    <t>Gods/Bosses</t>
  </si>
  <si>
    <t>Davey Jones Locker</t>
  </si>
  <si>
    <t>Fish Stories/Achievements/Feats</t>
  </si>
  <si>
    <t>Spells upgrades/ game challenges</t>
  </si>
  <si>
    <t>link to site/account</t>
  </si>
  <si>
    <t>dredging</t>
  </si>
  <si>
    <t>maybe doubloons are prestige currency</t>
  </si>
  <si>
    <t>gold and wood as regular currency</t>
  </si>
  <si>
    <t>Galleon</t>
  </si>
  <si>
    <t>Ascension is called Mutiny</t>
  </si>
  <si>
    <t>#</t>
  </si>
  <si>
    <t>Boat</t>
  </si>
  <si>
    <t>Generators</t>
  </si>
  <si>
    <t>Cost Growth Rate</t>
  </si>
  <si>
    <t>Initial Revenue</t>
  </si>
  <si>
    <t>production (total) = (production (base) * # owned) * multipliers</t>
  </si>
  <si>
    <t>Initial Wood Cost</t>
  </si>
  <si>
    <t>Initial Gold Cost</t>
  </si>
  <si>
    <t>gold cost (next) = gold cost (base) * (growth rate) ^ (# owned)</t>
  </si>
  <si>
    <t># Owned</t>
  </si>
  <si>
    <t>TRUE Gold Cost (Next)</t>
  </si>
  <si>
    <t>Rounded Gold Cost (Next)</t>
  </si>
  <si>
    <t>Production Total</t>
  </si>
  <si>
    <t>Multipliers</t>
  </si>
  <si>
    <t>max = floor(log r( (c(r-1)/(b(r^k)) + 1))</t>
  </si>
  <si>
    <t>n</t>
  </si>
  <si>
    <t>number of generators to buy</t>
  </si>
  <si>
    <t>b</t>
  </si>
  <si>
    <t>base price</t>
  </si>
  <si>
    <t>r</t>
  </si>
  <si>
    <t>price growth rate exponent</t>
  </si>
  <si>
    <t>k</t>
  </si>
  <si>
    <t>number of generators currently owned</t>
  </si>
  <si>
    <t>c</t>
  </si>
  <si>
    <t>amount of currency owned</t>
  </si>
  <si>
    <t>cost = b * ((r^k(r^n-1))/(r-1))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</si>
</sst>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9321-88A5-45C9-B24E-61A6E0EB780F}">
  <dimension ref="A1:L31"/>
  <sheetViews>
    <sheetView topLeftCell="A4" workbookViewId="0">
      <selection activeCell="I8" sqref="I8"/>
    </sheetView>
  </sheetViews>
  <sheetFormatPr defaultRowHeight="15" x14ac:dyDescent="0.25"/>
  <cols>
    <col min="1" max="1" width="16.28515625" bestFit="1" customWidth="1"/>
    <col min="2" max="2" width="10.5703125" bestFit="1" customWidth="1"/>
    <col min="4" max="4" width="31.7109375" bestFit="1" customWidth="1"/>
    <col min="5" max="5" width="15.7109375" bestFit="1" customWidth="1"/>
    <col min="7" max="7" width="14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65</v>
      </c>
      <c r="D2" t="s">
        <v>66</v>
      </c>
    </row>
    <row r="3" spans="1:9" x14ac:dyDescent="0.25">
      <c r="A3" t="s">
        <v>3</v>
      </c>
      <c r="B3" t="s">
        <v>4</v>
      </c>
    </row>
    <row r="4" spans="1:9" x14ac:dyDescent="0.25">
      <c r="I4" t="s">
        <v>68</v>
      </c>
    </row>
    <row r="7" spans="1:9" x14ac:dyDescent="0.25">
      <c r="A7" t="s">
        <v>5</v>
      </c>
    </row>
    <row r="8" spans="1:9" x14ac:dyDescent="0.25">
      <c r="A8" t="s">
        <v>6</v>
      </c>
    </row>
    <row r="9" spans="1:9" x14ac:dyDescent="0.25">
      <c r="A9" t="s">
        <v>7</v>
      </c>
    </row>
    <row r="10" spans="1:9" x14ac:dyDescent="0.25">
      <c r="A10" t="s">
        <v>8</v>
      </c>
    </row>
    <row r="11" spans="1:9" x14ac:dyDescent="0.25">
      <c r="A11" t="s">
        <v>9</v>
      </c>
    </row>
    <row r="12" spans="1:9" x14ac:dyDescent="0.25">
      <c r="A12" t="s">
        <v>10</v>
      </c>
    </row>
    <row r="13" spans="1:9" x14ac:dyDescent="0.25">
      <c r="A13" t="s">
        <v>11</v>
      </c>
    </row>
    <row r="14" spans="1:9" x14ac:dyDescent="0.25">
      <c r="A14" t="s">
        <v>12</v>
      </c>
    </row>
    <row r="15" spans="1:9" x14ac:dyDescent="0.25">
      <c r="A15" t="s">
        <v>13</v>
      </c>
    </row>
    <row r="16" spans="1:9" x14ac:dyDescent="0.25">
      <c r="A16" t="s">
        <v>44</v>
      </c>
    </row>
    <row r="19" spans="1:12" x14ac:dyDescent="0.25">
      <c r="B19" t="s">
        <v>71</v>
      </c>
      <c r="D19" t="s">
        <v>25</v>
      </c>
      <c r="E19" t="s">
        <v>35</v>
      </c>
      <c r="I19" t="s">
        <v>45</v>
      </c>
      <c r="L19" t="s">
        <v>56</v>
      </c>
    </row>
    <row r="20" spans="1:12" x14ac:dyDescent="0.25">
      <c r="A20">
        <v>1</v>
      </c>
      <c r="B20" t="s">
        <v>14</v>
      </c>
      <c r="D20" t="s">
        <v>26</v>
      </c>
      <c r="E20" t="s">
        <v>26</v>
      </c>
      <c r="I20" t="s">
        <v>46</v>
      </c>
      <c r="L20" t="s">
        <v>57</v>
      </c>
    </row>
    <row r="21" spans="1:12" x14ac:dyDescent="0.25">
      <c r="A21">
        <v>2</v>
      </c>
      <c r="B21" t="s">
        <v>15</v>
      </c>
      <c r="D21" t="s">
        <v>27</v>
      </c>
      <c r="E21" t="s">
        <v>27</v>
      </c>
      <c r="I21" t="s">
        <v>47</v>
      </c>
      <c r="L21" t="s">
        <v>58</v>
      </c>
    </row>
    <row r="22" spans="1:12" x14ac:dyDescent="0.25">
      <c r="A22">
        <v>3</v>
      </c>
      <c r="B22" t="s">
        <v>16</v>
      </c>
      <c r="D22" t="s">
        <v>28</v>
      </c>
      <c r="E22" t="s">
        <v>36</v>
      </c>
      <c r="I22" t="s">
        <v>48</v>
      </c>
      <c r="L22" t="s">
        <v>59</v>
      </c>
    </row>
    <row r="23" spans="1:12" x14ac:dyDescent="0.25">
      <c r="A23">
        <v>4</v>
      </c>
      <c r="B23" t="s">
        <v>17</v>
      </c>
      <c r="D23" t="s">
        <v>29</v>
      </c>
      <c r="E23" t="s">
        <v>29</v>
      </c>
      <c r="I23" t="s">
        <v>49</v>
      </c>
      <c r="L23" t="s">
        <v>60</v>
      </c>
    </row>
    <row r="24" spans="1:12" x14ac:dyDescent="0.25">
      <c r="A24">
        <v>5</v>
      </c>
      <c r="B24" t="s">
        <v>18</v>
      </c>
      <c r="D24" t="s">
        <v>39</v>
      </c>
      <c r="E24" t="s">
        <v>37</v>
      </c>
      <c r="I24" t="s">
        <v>50</v>
      </c>
      <c r="L24" t="s">
        <v>61</v>
      </c>
    </row>
    <row r="25" spans="1:12" x14ac:dyDescent="0.25">
      <c r="A25">
        <v>6</v>
      </c>
      <c r="B25" t="s">
        <v>19</v>
      </c>
      <c r="D25" t="s">
        <v>30</v>
      </c>
      <c r="E25" t="s">
        <v>38</v>
      </c>
      <c r="I25" t="s">
        <v>51</v>
      </c>
      <c r="L25" t="s">
        <v>62</v>
      </c>
    </row>
    <row r="26" spans="1:12" x14ac:dyDescent="0.25">
      <c r="A26">
        <v>7</v>
      </c>
      <c r="B26" t="s">
        <v>20</v>
      </c>
      <c r="D26" t="s">
        <v>31</v>
      </c>
      <c r="E26" t="s">
        <v>40</v>
      </c>
      <c r="I26" t="s">
        <v>52</v>
      </c>
      <c r="L26" t="s">
        <v>63</v>
      </c>
    </row>
    <row r="27" spans="1:12" x14ac:dyDescent="0.25">
      <c r="A27">
        <v>8</v>
      </c>
      <c r="B27" t="s">
        <v>21</v>
      </c>
      <c r="D27" t="s">
        <v>32</v>
      </c>
      <c r="E27" t="s">
        <v>41</v>
      </c>
      <c r="I27" t="s">
        <v>53</v>
      </c>
      <c r="L27" t="s">
        <v>64</v>
      </c>
    </row>
    <row r="28" spans="1:12" x14ac:dyDescent="0.25">
      <c r="A28">
        <v>9</v>
      </c>
      <c r="B28" t="s">
        <v>67</v>
      </c>
      <c r="D28" t="s">
        <v>33</v>
      </c>
      <c r="E28" t="s">
        <v>42</v>
      </c>
      <c r="I28" t="s">
        <v>54</v>
      </c>
    </row>
    <row r="29" spans="1:12" x14ac:dyDescent="0.25">
      <c r="A29">
        <v>10</v>
      </c>
      <c r="B29" t="s">
        <v>22</v>
      </c>
      <c r="D29" t="s">
        <v>34</v>
      </c>
      <c r="E29" t="s">
        <v>43</v>
      </c>
      <c r="I29" t="s">
        <v>55</v>
      </c>
    </row>
    <row r="30" spans="1:12" x14ac:dyDescent="0.25">
      <c r="A30">
        <v>11</v>
      </c>
      <c r="B30" t="s">
        <v>23</v>
      </c>
    </row>
    <row r="31" spans="1:12" x14ac:dyDescent="0.25">
      <c r="A31">
        <v>12</v>
      </c>
      <c r="B3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7656-616C-42AF-A09F-3BC1F3A5D21C}">
  <dimension ref="A1:O31"/>
  <sheetViews>
    <sheetView tabSelected="1" workbookViewId="0">
      <selection activeCell="K41" sqref="K41"/>
    </sheetView>
  </sheetViews>
  <sheetFormatPr defaultRowHeight="15" x14ac:dyDescent="0.25"/>
  <cols>
    <col min="1" max="1" width="9.140625" style="1"/>
    <col min="2" max="2" width="12.5703125" bestFit="1" customWidth="1"/>
    <col min="3" max="3" width="16.28515625" bestFit="1" customWidth="1"/>
    <col min="4" max="4" width="15.140625" bestFit="1" customWidth="1"/>
    <col min="5" max="5" width="16.42578125" bestFit="1" customWidth="1"/>
    <col min="6" max="6" width="14.5703125" bestFit="1" customWidth="1"/>
    <col min="7" max="7" width="10.7109375" bestFit="1" customWidth="1"/>
    <col min="8" max="8" width="2.7109375" customWidth="1"/>
    <col min="10" max="10" width="20.7109375" bestFit="1" customWidth="1"/>
    <col min="11" max="11" width="24.42578125" bestFit="1" customWidth="1"/>
    <col min="12" max="12" width="3.28515625" customWidth="1"/>
    <col min="13" max="13" width="15.7109375" bestFit="1" customWidth="1"/>
  </cols>
  <sheetData>
    <row r="1" spans="1:13" x14ac:dyDescent="0.25">
      <c r="A1" s="1" t="s">
        <v>69</v>
      </c>
      <c r="B1" t="s">
        <v>70</v>
      </c>
      <c r="C1" t="s">
        <v>75</v>
      </c>
      <c r="D1" t="s">
        <v>76</v>
      </c>
      <c r="E1" t="s">
        <v>72</v>
      </c>
      <c r="F1" t="s">
        <v>73</v>
      </c>
      <c r="G1" t="s">
        <v>82</v>
      </c>
      <c r="I1" t="s">
        <v>78</v>
      </c>
      <c r="J1" t="s">
        <v>79</v>
      </c>
      <c r="K1" t="s">
        <v>80</v>
      </c>
      <c r="M1" t="s">
        <v>81</v>
      </c>
    </row>
    <row r="2" spans="1:13" x14ac:dyDescent="0.25">
      <c r="A2" s="1">
        <v>1</v>
      </c>
      <c r="B2" t="s">
        <v>14</v>
      </c>
      <c r="C2">
        <v>10</v>
      </c>
      <c r="D2">
        <v>10</v>
      </c>
      <c r="E2">
        <v>1.1000000000000001</v>
      </c>
      <c r="F2">
        <v>1</v>
      </c>
      <c r="G2">
        <v>1</v>
      </c>
      <c r="I2">
        <v>1</v>
      </c>
      <c r="J2">
        <f>D2*(E2^I2)</f>
        <v>11</v>
      </c>
      <c r="K2">
        <f>ROUND(J2,0)</f>
        <v>11</v>
      </c>
      <c r="M2">
        <f>(F2*I2)*G2</f>
        <v>1</v>
      </c>
    </row>
    <row r="3" spans="1:13" x14ac:dyDescent="0.25">
      <c r="A3" s="1">
        <v>2</v>
      </c>
      <c r="B3" t="s">
        <v>15</v>
      </c>
      <c r="C3">
        <v>100</v>
      </c>
      <c r="D3">
        <f>D2*15</f>
        <v>150</v>
      </c>
      <c r="E3">
        <v>1.1499999999999999</v>
      </c>
      <c r="F3">
        <v>5</v>
      </c>
      <c r="G3">
        <v>1</v>
      </c>
      <c r="I3">
        <v>1</v>
      </c>
      <c r="J3">
        <f t="shared" ref="J3:J13" si="0">D3*(E3^I3)</f>
        <v>172.5</v>
      </c>
      <c r="K3">
        <f t="shared" ref="K3:K13" si="1">ROUND(J3,0)</f>
        <v>173</v>
      </c>
      <c r="M3">
        <f t="shared" ref="M3:M12" si="2">(F3*I3)*G3</f>
        <v>5</v>
      </c>
    </row>
    <row r="4" spans="1:13" x14ac:dyDescent="0.25">
      <c r="A4" s="1">
        <v>3</v>
      </c>
      <c r="B4" t="s">
        <v>16</v>
      </c>
      <c r="C4">
        <v>1000</v>
      </c>
      <c r="D4">
        <f>D3*12</f>
        <v>1800</v>
      </c>
      <c r="E4">
        <v>1.1399999999999999</v>
      </c>
      <c r="F4">
        <v>25</v>
      </c>
      <c r="G4">
        <v>1</v>
      </c>
      <c r="I4">
        <v>1</v>
      </c>
      <c r="J4">
        <f t="shared" si="0"/>
        <v>2052</v>
      </c>
      <c r="K4">
        <f t="shared" si="1"/>
        <v>2052</v>
      </c>
      <c r="M4">
        <f t="shared" si="2"/>
        <v>25</v>
      </c>
    </row>
    <row r="5" spans="1:13" x14ac:dyDescent="0.25">
      <c r="A5" s="1">
        <v>4</v>
      </c>
      <c r="B5" t="s">
        <v>17</v>
      </c>
      <c r="C5">
        <v>10000</v>
      </c>
      <c r="D5">
        <f>D4*12</f>
        <v>21600</v>
      </c>
      <c r="E5">
        <v>1.1299999999999999</v>
      </c>
      <c r="F5">
        <v>150</v>
      </c>
      <c r="G5">
        <v>1</v>
      </c>
      <c r="I5">
        <v>1</v>
      </c>
      <c r="J5">
        <f t="shared" si="0"/>
        <v>24407.999999999996</v>
      </c>
      <c r="K5">
        <f t="shared" si="1"/>
        <v>24408</v>
      </c>
      <c r="M5">
        <f t="shared" si="2"/>
        <v>150</v>
      </c>
    </row>
    <row r="6" spans="1:13" x14ac:dyDescent="0.25">
      <c r="A6" s="1">
        <v>5</v>
      </c>
      <c r="B6" t="s">
        <v>18</v>
      </c>
      <c r="C6">
        <v>100000</v>
      </c>
      <c r="D6">
        <f t="shared" ref="D6:D13" si="3">D5*12</f>
        <v>259200</v>
      </c>
      <c r="E6">
        <v>1.1200000000000001</v>
      </c>
      <c r="F6">
        <f>F5*5</f>
        <v>750</v>
      </c>
      <c r="G6">
        <v>1</v>
      </c>
      <c r="I6">
        <v>1</v>
      </c>
      <c r="J6">
        <f t="shared" si="0"/>
        <v>290304</v>
      </c>
      <c r="K6">
        <f t="shared" si="1"/>
        <v>290304</v>
      </c>
      <c r="M6">
        <f t="shared" si="2"/>
        <v>750</v>
      </c>
    </row>
    <row r="7" spans="1:13" x14ac:dyDescent="0.25">
      <c r="A7" s="1">
        <v>6</v>
      </c>
      <c r="B7" t="s">
        <v>19</v>
      </c>
      <c r="C7">
        <v>1000000</v>
      </c>
      <c r="D7">
        <f t="shared" si="3"/>
        <v>3110400</v>
      </c>
      <c r="E7">
        <v>1.1100000000000001</v>
      </c>
      <c r="F7">
        <f t="shared" ref="F7:F13" si="4">F6*5</f>
        <v>3750</v>
      </c>
      <c r="G7">
        <v>1</v>
      </c>
      <c r="I7">
        <v>1</v>
      </c>
      <c r="J7">
        <f t="shared" si="0"/>
        <v>3452544.0000000005</v>
      </c>
      <c r="K7">
        <f t="shared" si="1"/>
        <v>3452544</v>
      </c>
      <c r="M7">
        <f t="shared" si="2"/>
        <v>3750</v>
      </c>
    </row>
    <row r="8" spans="1:13" x14ac:dyDescent="0.25">
      <c r="A8" s="1">
        <v>7</v>
      </c>
      <c r="B8" t="s">
        <v>20</v>
      </c>
      <c r="C8">
        <v>10000000</v>
      </c>
      <c r="D8">
        <f t="shared" si="3"/>
        <v>37324800</v>
      </c>
      <c r="E8">
        <v>1.1000000000000001</v>
      </c>
      <c r="F8">
        <f t="shared" si="4"/>
        <v>18750</v>
      </c>
      <c r="G8">
        <v>1</v>
      </c>
      <c r="I8">
        <v>1</v>
      </c>
      <c r="J8">
        <f t="shared" si="0"/>
        <v>41057280</v>
      </c>
      <c r="K8">
        <f t="shared" si="1"/>
        <v>41057280</v>
      </c>
      <c r="M8">
        <f t="shared" si="2"/>
        <v>18750</v>
      </c>
    </row>
    <row r="9" spans="1:13" x14ac:dyDescent="0.25">
      <c r="A9" s="1">
        <v>8</v>
      </c>
      <c r="B9" t="s">
        <v>21</v>
      </c>
      <c r="C9">
        <v>100000000</v>
      </c>
      <c r="D9">
        <f t="shared" si="3"/>
        <v>447897600</v>
      </c>
      <c r="E9">
        <v>1.0900000000000001</v>
      </c>
      <c r="F9">
        <f t="shared" si="4"/>
        <v>93750</v>
      </c>
      <c r="G9">
        <v>1</v>
      </c>
      <c r="I9">
        <v>1</v>
      </c>
      <c r="J9">
        <f t="shared" si="0"/>
        <v>488208384.00000006</v>
      </c>
      <c r="K9">
        <f t="shared" si="1"/>
        <v>488208384</v>
      </c>
      <c r="M9">
        <f t="shared" si="2"/>
        <v>93750</v>
      </c>
    </row>
    <row r="10" spans="1:13" x14ac:dyDescent="0.25">
      <c r="A10" s="1">
        <v>9</v>
      </c>
      <c r="B10" t="s">
        <v>67</v>
      </c>
      <c r="C10">
        <v>1000000000</v>
      </c>
      <c r="D10">
        <f t="shared" si="3"/>
        <v>5374771200</v>
      </c>
      <c r="E10">
        <v>1.08</v>
      </c>
      <c r="F10">
        <f t="shared" si="4"/>
        <v>468750</v>
      </c>
      <c r="G10">
        <v>1</v>
      </c>
      <c r="I10">
        <v>1</v>
      </c>
      <c r="J10">
        <f t="shared" si="0"/>
        <v>5804752896</v>
      </c>
      <c r="K10">
        <f t="shared" si="1"/>
        <v>5804752896</v>
      </c>
      <c r="M10">
        <f t="shared" si="2"/>
        <v>468750</v>
      </c>
    </row>
    <row r="11" spans="1:13" x14ac:dyDescent="0.25">
      <c r="A11" s="1">
        <v>10</v>
      </c>
      <c r="B11" t="s">
        <v>22</v>
      </c>
      <c r="C11">
        <v>10000000000</v>
      </c>
      <c r="D11">
        <f t="shared" si="3"/>
        <v>64497254400</v>
      </c>
      <c r="E11">
        <v>1.07</v>
      </c>
      <c r="F11">
        <f t="shared" si="4"/>
        <v>2343750</v>
      </c>
      <c r="G11">
        <v>1</v>
      </c>
      <c r="I11">
        <v>1</v>
      </c>
      <c r="J11">
        <f t="shared" si="0"/>
        <v>69012062208</v>
      </c>
      <c r="K11">
        <f t="shared" si="1"/>
        <v>69012062208</v>
      </c>
      <c r="M11">
        <f t="shared" si="2"/>
        <v>2343750</v>
      </c>
    </row>
    <row r="12" spans="1:13" x14ac:dyDescent="0.25">
      <c r="A12" s="1">
        <v>11</v>
      </c>
      <c r="B12" t="s">
        <v>23</v>
      </c>
      <c r="C12">
        <v>100000000000</v>
      </c>
      <c r="D12">
        <f t="shared" si="3"/>
        <v>773967052800</v>
      </c>
      <c r="E12">
        <v>1.06</v>
      </c>
      <c r="F12">
        <f t="shared" si="4"/>
        <v>11718750</v>
      </c>
      <c r="G12">
        <v>1</v>
      </c>
      <c r="I12">
        <v>1</v>
      </c>
      <c r="J12">
        <f t="shared" si="0"/>
        <v>820405075968</v>
      </c>
      <c r="K12">
        <f t="shared" si="1"/>
        <v>820405075968</v>
      </c>
      <c r="M12">
        <f t="shared" si="2"/>
        <v>11718750</v>
      </c>
    </row>
    <row r="13" spans="1:13" x14ac:dyDescent="0.25">
      <c r="A13" s="1">
        <v>12</v>
      </c>
      <c r="B13" t="s">
        <v>24</v>
      </c>
      <c r="C13">
        <v>1000000000000</v>
      </c>
      <c r="D13">
        <f t="shared" si="3"/>
        <v>9287604633600</v>
      </c>
      <c r="E13">
        <v>1.05</v>
      </c>
      <c r="F13">
        <f t="shared" si="4"/>
        <v>58593750</v>
      </c>
      <c r="G13">
        <v>1</v>
      </c>
      <c r="I13">
        <v>1</v>
      </c>
      <c r="J13">
        <f t="shared" si="0"/>
        <v>9751984865280</v>
      </c>
      <c r="K13">
        <f t="shared" si="1"/>
        <v>9751984865280</v>
      </c>
      <c r="M13">
        <f>(F13*I13)*G13</f>
        <v>58593750</v>
      </c>
    </row>
    <row r="21" spans="4:15" x14ac:dyDescent="0.25">
      <c r="D21">
        <f>90/20</f>
        <v>4.5</v>
      </c>
    </row>
    <row r="22" spans="4:15" x14ac:dyDescent="0.25">
      <c r="D22">
        <f>360/90</f>
        <v>4</v>
      </c>
    </row>
    <row r="23" spans="4:15" x14ac:dyDescent="0.25">
      <c r="D23">
        <f>2160/360</f>
        <v>6</v>
      </c>
      <c r="J23" t="s">
        <v>77</v>
      </c>
    </row>
    <row r="24" spans="4:15" x14ac:dyDescent="0.25">
      <c r="J24" t="s">
        <v>74</v>
      </c>
    </row>
    <row r="27" spans="4:15" x14ac:dyDescent="0.25">
      <c r="J27" t="s">
        <v>83</v>
      </c>
      <c r="N27" t="s">
        <v>84</v>
      </c>
      <c r="O27" t="s">
        <v>85</v>
      </c>
    </row>
    <row r="28" spans="4:15" x14ac:dyDescent="0.25">
      <c r="N28" t="s">
        <v>86</v>
      </c>
      <c r="O28" t="s">
        <v>87</v>
      </c>
    </row>
    <row r="29" spans="4:15" x14ac:dyDescent="0.25">
      <c r="N29" t="s">
        <v>88</v>
      </c>
      <c r="O29" t="s">
        <v>89</v>
      </c>
    </row>
    <row r="30" spans="4:15" x14ac:dyDescent="0.25">
      <c r="J30" t="s">
        <v>94</v>
      </c>
      <c r="N30" t="s">
        <v>90</v>
      </c>
      <c r="O30" t="s">
        <v>91</v>
      </c>
    </row>
    <row r="31" spans="4:15" x14ac:dyDescent="0.25">
      <c r="N31" t="s">
        <v>92</v>
      </c>
      <c r="O3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Generator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RounsleyMaxwell</dc:creator>
  <cp:lastModifiedBy>David RounsleyMaxwell</cp:lastModifiedBy>
  <dcterms:created xsi:type="dcterms:W3CDTF">2018-09-24T16:42:07Z</dcterms:created>
  <dcterms:modified xsi:type="dcterms:W3CDTF">2018-09-28T18:56:44Z</dcterms:modified>
</cp:coreProperties>
</file>