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"/>
    </mc:Choice>
  </mc:AlternateContent>
  <bookViews>
    <workbookView xWindow="0" yWindow="0" windowWidth="28800" windowHeight="12435"/>
  </bookViews>
  <sheets>
    <sheet name="Feuil1" sheetId="1" r:id="rId1"/>
  </sheets>
  <definedNames>
    <definedName name="SKY_R" localSheetId="0">Feuil1!$A$2:$I$19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J22" i="1"/>
  <c r="K20" i="1"/>
  <c r="L20" i="1"/>
  <c r="L19" i="1"/>
  <c r="A19" i="1"/>
  <c r="A20" i="1" s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24" i="1" s="1"/>
  <c r="I18" i="1"/>
  <c r="I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3" i="1"/>
  <c r="J24" i="1" l="1"/>
</calcChain>
</file>

<file path=xl/connections.xml><?xml version="1.0" encoding="utf-8"?>
<connections xmlns="http://schemas.openxmlformats.org/spreadsheetml/2006/main">
  <connection id="1" name="SKY_R" type="6" refreshedVersion="5" background="1" saveData="1">
    <textPr codePage="437" sourceFile="E:\Daverni\work_ide\ele_ide\pcb\ele_pcb_sky_r\exports\SKY_R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<sst xmlns="http://schemas.openxmlformats.org/spreadsheetml/2006/main" count="134" uniqueCount="91">
  <si>
    <t>Id</t>
  </si>
  <si>
    <t>Designator</t>
  </si>
  <si>
    <t>Package</t>
  </si>
  <si>
    <t>Quantity</t>
  </si>
  <si>
    <t>Designation</t>
  </si>
  <si>
    <t>Q1</t>
  </si>
  <si>
    <t>BSC016N06NS</t>
  </si>
  <si>
    <t>Q_NMOS_GSD</t>
  </si>
  <si>
    <t>J11</t>
  </si>
  <si>
    <t>ACJSMHDR</t>
  </si>
  <si>
    <t>AudioJack3_Dual_Switch</t>
  </si>
  <si>
    <t>J5,J4,J3,J2</t>
  </si>
  <si>
    <t>ProbePad</t>
  </si>
  <si>
    <t>Conn_01x01</t>
  </si>
  <si>
    <t>J13,J12,J1</t>
  </si>
  <si>
    <t>PowerPad</t>
  </si>
  <si>
    <t>IC1</t>
  </si>
  <si>
    <t>453-00005</t>
  </si>
  <si>
    <t>R7,R3,R2,R1</t>
  </si>
  <si>
    <t>R_0603_1608Metric_Pad1.05x0.95mm_HandSolder</t>
  </si>
  <si>
    <t>10kR</t>
  </si>
  <si>
    <t>R5,R4</t>
  </si>
  <si>
    <t>220R</t>
  </si>
  <si>
    <t>C1</t>
  </si>
  <si>
    <t>C_0805_2012Metric_Pad1.15x1.40mm_HandSolder</t>
  </si>
  <si>
    <t>4.7uC</t>
  </si>
  <si>
    <t>SW_B3S-1000</t>
  </si>
  <si>
    <t>B3S-1000</t>
  </si>
  <si>
    <t>D4</t>
  </si>
  <si>
    <t>ABS10A13</t>
  </si>
  <si>
    <t>ABS10A-13</t>
  </si>
  <si>
    <t>S1</t>
  </si>
  <si>
    <t>JS102011SAQN</t>
  </si>
  <si>
    <t>Bypass</t>
  </si>
  <si>
    <t>D3</t>
  </si>
  <si>
    <t>D_SMA</t>
  </si>
  <si>
    <t>U2</t>
  </si>
  <si>
    <t>SOIC-8_3.9x4.9mm_P1.27mm</t>
  </si>
  <si>
    <t>LP2951-3.3_SOIC</t>
  </si>
  <si>
    <t>D2</t>
  </si>
  <si>
    <t>LED_0805_2012Metric_Pad1.15x1.40mm_HandSolder</t>
  </si>
  <si>
    <t>led_blc</t>
  </si>
  <si>
    <t>D1</t>
  </si>
  <si>
    <t>led_sync</t>
  </si>
  <si>
    <t>C2</t>
  </si>
  <si>
    <t>C_0603_1608Metric_Pad1.05x0.95mm_HandSolder</t>
  </si>
  <si>
    <t>100C</t>
  </si>
  <si>
    <t>lien</t>
  </si>
  <si>
    <t>Pu</t>
  </si>
  <si>
    <t>Total</t>
  </si>
  <si>
    <t>Mouser</t>
  </si>
  <si>
    <t>Farnell</t>
  </si>
  <si>
    <t>NC</t>
  </si>
  <si>
    <t>/</t>
  </si>
  <si>
    <t>prix générique</t>
  </si>
  <si>
    <t>https://www.mouser.fr/ProductDetail/Infineon-Technologies/BSC016N06NS?qs=sGAEpiMZZMshyDBzk1%2FWi6ODfQGXJyDAz3qJRaaNuYk%3D</t>
  </si>
  <si>
    <t>https://fr.farnell.com/infineon/bsc016n06nsatma1/mosfet-canal-n-60v-100a-tdson/dp/2432702?st=BSC016N06NSATMA1</t>
  </si>
  <si>
    <t>https://www.mouser.fr/ProductDetail/Amphenol-Audio/ACJS-MHDR?qs=sGAEpiMZZMv0W4pxf2HiV773LpRc%252BsAjtvJK9dTp2Dc%3D</t>
  </si>
  <si>
    <t>https://fr.farnell.com/amphenol/acjs-mhdr/jack-6-35mm-pcb-stereo/dp/1835537?st=ACJSMHDR</t>
  </si>
  <si>
    <t>Commentaire</t>
  </si>
  <si>
    <t>stock volatile</t>
  </si>
  <si>
    <t>https://fr.farnell.com/laird-technologies/bl652-sa-01/module-ble-nfc-2-402-2-48ghz-96dbm/dp/2664536?st=BL652</t>
  </si>
  <si>
    <t>https://www.mouser.fr/ProductDetail/Laird-Connectivity/BL652-SA-01-T-R?qs=sGAEpiMZZMtQRtO1VXT3j4E03UFLL5UTqFGxNTzcslo%3D</t>
  </si>
  <si>
    <t>https://fr.farnell.com/omron/b3s-1000/commutateur-cms-spno-50ma/dp/177807?scope=partnumberlookahead&amp;ost=B3S-1000&amp;searchref=searchlookahead&amp;exaMfpn=true&amp;ddkey=https%3Afr-FR%2FElement14_France%2Fw%2Fsearch</t>
  </si>
  <si>
    <t>https://www.mouser.fr/ProductDetail/Omron-Electronics/B3S-1000?qs=sGAEpiMZZMsgGjVA3toVBGvOmVUWX0m0fClzO%252BgxoEQ%3D</t>
  </si>
  <si>
    <t>SW2,SW3,SW1</t>
  </si>
  <si>
    <t>https://www.mouser.fr/ProductDetail/Diodes-Incorporated/ABS10A-13?qs=%2Fha2pyFaduiE9kQD45jKL%252BPtYtwpujx8RIFFD5L4q5teUewZEd1ISw%3D%3D</t>
  </si>
  <si>
    <t>https://fr.farnell.com/diodes-inc/abs10a-13/diode-pont-redresseur-1-ph-1a/dp/3127182?st=ABS10A13</t>
  </si>
  <si>
    <t>https://fr.farnell.com/c-k-components/js102011saqn/commutateur-spdt-0-6a-6vdc-lateral/dp/2320017?st=JS102011SAQN</t>
  </si>
  <si>
    <t>https://www.mouser.fr/ProductDetail/CK/JS102011SAQN?qs=%2Fha2pyFaduiV2nqaS%252BU8Q9wtp%2FpUP0ZhxQ7YjhJWd98Vv%2FajANoXBg%3D%3D</t>
  </si>
  <si>
    <t>https://fr.farnell.com/texas-instruments/lp2951-33d/ic-volt-reg-3-3v-mcrpwr-sd-8soic/dp/3122132?st=LP2951-33D</t>
  </si>
  <si>
    <t>https://www.mouser.fr/ProductDetail/Texas-Instruments/LP2951D?qs=sGAEpiMZZMsGz1a6aV8DcBHbqI5vMWL%252B77S2r8IHzg0%3D</t>
  </si>
  <si>
    <t>MMSD4148T1G</t>
  </si>
  <si>
    <t>https://www.mouser.fr/ProductDetail/863-MMSD4148T1G</t>
  </si>
  <si>
    <t>https://fr.farnell.com/on-semiconductor/mmsd4148t1g/diode-rapide-sod-123/dp/9556079?st=MMSD4148T1G</t>
  </si>
  <si>
    <t>BOM composants</t>
  </si>
  <si>
    <t>€</t>
  </si>
  <si>
    <t>BOM pcb</t>
  </si>
  <si>
    <t>Total fab electronics</t>
  </si>
  <si>
    <t>https://fr.farnell.com/broadcom-limited/hsmh-c150/led-cms-rouge/dp/8554633</t>
  </si>
  <si>
    <t>https://www.mouser.fr/ProductDetail/Broadcom-Avago/HSMS-C170?qs=%2Fha2pyFaduihOzjNaEQIIHiO6T8aswLYckymeQUIstA%3D</t>
  </si>
  <si>
    <t>https://fr.farnell.com/broadcom-limited/hsmw-c191/led-cms-blanc/dp/1058375</t>
  </si>
  <si>
    <t>Priorité réf Mouser</t>
  </si>
  <si>
    <t>https://www.mouser.fr/ProductDetail/859-LTW-170TK</t>
  </si>
  <si>
    <t>Jack 6.35mm stéréo connector</t>
  </si>
  <si>
    <t>PS000122</t>
  </si>
  <si>
    <t>https://fr.farnell.com/pro-signal/ps000122/phone-audio-conn-plug-3pos-6-35mm/dp/2910967?ost=PS000122&amp;ddkey=https%3Afr-FR%2FElement14_France%2Fsearch</t>
  </si>
  <si>
    <t>CMC321CTP</t>
  </si>
  <si>
    <t>Lentille led</t>
  </si>
  <si>
    <t>https://fr.farnell.com/vcc-visual-communications-company/cmc321ctp/lentille-led-5mm-pc-transparent/dp/2750614?st=CMC321CTP</t>
  </si>
  <si>
    <t>par paquet 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</si>
</sst>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shrinkToFit="1"/>
    </xf>
    <xf numFmtId="0" fontId="3" fillId="0" borderId="0" xfId="2" applyAlignment="1">
      <alignment shrinkToFit="1"/>
    </xf>
    <xf numFmtId="0" fontId="0" fillId="0" borderId="0" xfId="0" applyAlignment="1">
      <alignment shrinkToFit="1"/>
    </xf>
    <xf numFmtId="0" fontId="3" fillId="0" borderId="1" xfId="2" applyBorder="1" applyAlignment="1">
      <alignment shrinkToFit="1"/>
    </xf>
    <xf numFmtId="0" fontId="0" fillId="0" borderId="1" xfId="0" applyFill="1" applyBorder="1"/>
    <xf numFmtId="0" fontId="3" fillId="0" borderId="1" xfId="2" applyFill="1" applyBorder="1" applyAlignment="1">
      <alignment shrinkToFit="1"/>
    </xf>
    <xf numFmtId="0" fontId="1" fillId="2" borderId="1" xfId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Fill="1" applyBorder="1"/>
  </cellXfs>
  <cellStyles count="3">
    <cellStyle name="Lien hypertexte" xfId="2" builtinId="8"/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KY_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Omron-Electronics/B3S-1000?qs=sGAEpiMZZMsgGjVA3toVBGvOmVUWX0m0fClzO%252BgxoEQ%3D" TargetMode="External"/><Relationship Id="rId13" Type="http://schemas.openxmlformats.org/officeDocument/2006/relationships/hyperlink" Target="https://fr.farnell.com/texas-instruments/lp2951-33d/ic-volt-reg-3-3v-mcrpwr-sd-8soic/dp/3122132?st=LP2951-33D" TargetMode="External"/><Relationship Id="rId18" Type="http://schemas.openxmlformats.org/officeDocument/2006/relationships/hyperlink" Target="https://www.mouser.fr/ProductDetail/Broadcom-Avago/HSMS-C170?qs=%2Fha2pyFaduihOzjNaEQIIHiO6T8aswLYckymeQUIstA%3D" TargetMode="External"/><Relationship Id="rId3" Type="http://schemas.openxmlformats.org/officeDocument/2006/relationships/hyperlink" Target="https://www.mouser.fr/ProductDetail/Amphenol-Audio/ACJS-MHDR?qs=sGAEpiMZZMv0W4pxf2HiV773LpRc%252BsAjtvJK9dTp2Dc%3D" TargetMode="External"/><Relationship Id="rId21" Type="http://schemas.openxmlformats.org/officeDocument/2006/relationships/hyperlink" Target="https://fr.farnell.com/pro-signal/ps000122/phone-audio-conn-plug-3pos-6-35mm/dp/2910967?ost=PS000122&amp;ddkey=https%3Afr-FR%2FElement14_France%2Fsearch" TargetMode="External"/><Relationship Id="rId7" Type="http://schemas.openxmlformats.org/officeDocument/2006/relationships/hyperlink" Target="https://fr.farnell.com/omron/b3s-1000/commutateur-cms-spno-50ma/dp/177807?scope=partnumberlookahead&amp;ost=B3S-1000&amp;searchref=searchlookahead&amp;exaMfpn=true&amp;ddkey=https%3Afr-FR%2FElement14_France%2Fw%2Fsearch" TargetMode="External"/><Relationship Id="rId12" Type="http://schemas.openxmlformats.org/officeDocument/2006/relationships/hyperlink" Target="https://www.mouser.fr/ProductDetail/CK/JS102011SAQN?qs=%2Fha2pyFaduiV2nqaS%252BU8Q9wtp%2FpUP0ZhxQ7YjhJWd98Vv%2FajANoXBg%3D%3D" TargetMode="External"/><Relationship Id="rId17" Type="http://schemas.openxmlformats.org/officeDocument/2006/relationships/hyperlink" Target="https://fr.farnell.com/broadcom-limited/hsmh-c150/led-cms-rouge/dp/8554633" TargetMode="External"/><Relationship Id="rId2" Type="http://schemas.openxmlformats.org/officeDocument/2006/relationships/hyperlink" Target="https://fr.farnell.com/infineon/bsc016n06nsatma1/mosfet-canal-n-60v-100a-tdson/dp/2432702?st=BSC016N06NSATMA1" TargetMode="External"/><Relationship Id="rId16" Type="http://schemas.openxmlformats.org/officeDocument/2006/relationships/hyperlink" Target="https://fr.farnell.com/on-semiconductor/mmsd4148t1g/diode-rapide-sod-123/dp/9556079?st=MMSD4148T1G" TargetMode="External"/><Relationship Id="rId20" Type="http://schemas.openxmlformats.org/officeDocument/2006/relationships/hyperlink" Target="https://www.mouser.fr/ProductDetail/859-LTW-170TK" TargetMode="External"/><Relationship Id="rId1" Type="http://schemas.openxmlformats.org/officeDocument/2006/relationships/hyperlink" Target="https://www.mouser.fr/ProductDetail/Infineon-Technologies/BSC016N06NS?qs=sGAEpiMZZMshyDBzk1%2FWi6ODfQGXJyDAz3qJRaaNuYk%3D" TargetMode="External"/><Relationship Id="rId6" Type="http://schemas.openxmlformats.org/officeDocument/2006/relationships/hyperlink" Target="https://www.mouser.fr/ProductDetail/Laird-Connectivity/BL652-SA-01-T-R?qs=sGAEpiMZZMtQRtO1VXT3j4E03UFLL5UTqFGxNTzcslo%3D" TargetMode="External"/><Relationship Id="rId11" Type="http://schemas.openxmlformats.org/officeDocument/2006/relationships/hyperlink" Target="https://fr.farnell.com/c-k-components/js102011saqn/commutateur-spdt-0-6a-6vdc-lateral/dp/2320017?st=JS102011SAQN" TargetMode="External"/><Relationship Id="rId24" Type="http://schemas.openxmlformats.org/officeDocument/2006/relationships/queryTable" Target="../queryTables/queryTable1.xml"/><Relationship Id="rId5" Type="http://schemas.openxmlformats.org/officeDocument/2006/relationships/hyperlink" Target="https://fr.farnell.com/laird-technologies/bl652-sa-01/module-ble-nfc-2-402-2-48ghz-96dbm/dp/2664536?st=BL652" TargetMode="External"/><Relationship Id="rId15" Type="http://schemas.openxmlformats.org/officeDocument/2006/relationships/hyperlink" Target="https://www.mouser.fr/ProductDetail/863-MMSD4148T1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fr.farnell.com/diodes-inc/abs10a-13/diode-pont-redresseur-1-ph-1a/dp/3127182?st=ABS10A13" TargetMode="External"/><Relationship Id="rId19" Type="http://schemas.openxmlformats.org/officeDocument/2006/relationships/hyperlink" Target="https://fr.farnell.com/broadcom-limited/hsmw-c191/led-cms-blanc/dp/1058375" TargetMode="External"/><Relationship Id="rId4" Type="http://schemas.openxmlformats.org/officeDocument/2006/relationships/hyperlink" Target="https://fr.farnell.com/amphenol/acjs-mhdr/jack-6-35mm-pcb-stereo/dp/1835537?st=ACJSMHDR" TargetMode="External"/><Relationship Id="rId9" Type="http://schemas.openxmlformats.org/officeDocument/2006/relationships/hyperlink" Target="https://www.mouser.fr/ProductDetail/Diodes-Incorporated/ABS10A-13?qs=%2Fha2pyFaduiE9kQD45jKL%252BPtYtwpujx8RIFFD5L4q5teUewZEd1ISw%3D%3D" TargetMode="External"/><Relationship Id="rId14" Type="http://schemas.openxmlformats.org/officeDocument/2006/relationships/hyperlink" Target="https://www.mouser.fr/ProductDetail/Texas-Instruments/LP2951D?qs=sGAEpiMZZMsGz1a6aV8DcBHbqI5vMWL%252B77S2r8IHzg0%3D" TargetMode="External"/><Relationship Id="rId22" Type="http://schemas.openxmlformats.org/officeDocument/2006/relationships/hyperlink" Target="https://fr.farnell.com/vcc-visual-communications-company/cmc321ctp/lentille-led-5mm-pc-transparent/dp/2750614?st=CMC321CT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N20" sqref="N20"/>
    </sheetView>
  </sheetViews>
  <sheetFormatPr baseColWidth="10" defaultRowHeight="15" x14ac:dyDescent="0.25"/>
  <cols>
    <col min="1" max="1" width="3" bestFit="1" customWidth="1"/>
    <col min="2" max="2" width="11.28515625" bestFit="1" customWidth="1"/>
    <col min="3" max="3" width="48" bestFit="1" customWidth="1"/>
    <col min="4" max="4" width="8.7109375" bestFit="1" customWidth="1"/>
    <col min="5" max="5" width="23" bestFit="1" customWidth="1"/>
    <col min="6" max="6" width="23" customWidth="1"/>
    <col min="7" max="7" width="15.140625" bestFit="1" customWidth="1"/>
  </cols>
  <sheetData>
    <row r="1" spans="1:12" x14ac:dyDescent="0.25">
      <c r="A1" s="9"/>
      <c r="B1" s="10"/>
      <c r="C1" s="10"/>
      <c r="D1" s="10"/>
      <c r="E1" s="10"/>
      <c r="F1" s="10"/>
      <c r="G1" s="14" t="s">
        <v>50</v>
      </c>
      <c r="H1" s="14"/>
      <c r="I1" s="14"/>
      <c r="J1" s="14" t="s">
        <v>51</v>
      </c>
      <c r="K1" s="14"/>
      <c r="L1" s="14"/>
    </row>
    <row r="2" spans="1:12" x14ac:dyDescent="0.25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59</v>
      </c>
      <c r="G2" s="11" t="s">
        <v>47</v>
      </c>
      <c r="H2" s="10" t="s">
        <v>48</v>
      </c>
      <c r="I2" s="10" t="s">
        <v>49</v>
      </c>
      <c r="J2" s="11" t="s">
        <v>47</v>
      </c>
      <c r="K2" s="10" t="s">
        <v>48</v>
      </c>
      <c r="L2" s="10" t="s">
        <v>49</v>
      </c>
    </row>
    <row r="3" spans="1:12" x14ac:dyDescent="0.25">
      <c r="A3">
        <f>1</f>
        <v>1</v>
      </c>
      <c r="B3" s="1" t="s">
        <v>5</v>
      </c>
      <c r="C3" s="1" t="s">
        <v>6</v>
      </c>
      <c r="D3" s="1">
        <v>1</v>
      </c>
      <c r="E3" s="1" t="s">
        <v>7</v>
      </c>
      <c r="F3" s="2" t="s">
        <v>53</v>
      </c>
      <c r="G3" s="5" t="s">
        <v>55</v>
      </c>
      <c r="H3" s="1">
        <v>1.85</v>
      </c>
      <c r="I3" s="1">
        <f>H3*D3</f>
        <v>1.85</v>
      </c>
      <c r="J3" s="5" t="s">
        <v>56</v>
      </c>
      <c r="K3" s="1">
        <v>2.16</v>
      </c>
      <c r="L3" s="1">
        <f>K3*D3</f>
        <v>2.16</v>
      </c>
    </row>
    <row r="4" spans="1:12" x14ac:dyDescent="0.25">
      <c r="A4">
        <f>A3+1</f>
        <v>2</v>
      </c>
      <c r="B4" s="1" t="s">
        <v>8</v>
      </c>
      <c r="C4" s="1" t="s">
        <v>9</v>
      </c>
      <c r="D4" s="1">
        <v>1</v>
      </c>
      <c r="E4" s="1" t="s">
        <v>10</v>
      </c>
      <c r="F4" s="2" t="s">
        <v>53</v>
      </c>
      <c r="G4" s="5" t="s">
        <v>57</v>
      </c>
      <c r="H4" s="1">
        <v>1.28</v>
      </c>
      <c r="I4" s="1">
        <f t="shared" ref="I4:I18" si="0">H4*D4</f>
        <v>1.28</v>
      </c>
      <c r="J4" s="5" t="s">
        <v>58</v>
      </c>
      <c r="K4" s="1">
        <v>1.05</v>
      </c>
      <c r="L4" s="1">
        <f t="shared" ref="L4:L20" si="1">K4*D4</f>
        <v>1.05</v>
      </c>
    </row>
    <row r="5" spans="1:12" x14ac:dyDescent="0.25">
      <c r="A5">
        <f t="shared" ref="A5:A20" si="2">A4+1</f>
        <v>3</v>
      </c>
      <c r="B5" s="1" t="s">
        <v>11</v>
      </c>
      <c r="C5" s="1" t="s">
        <v>12</v>
      </c>
      <c r="D5" s="1">
        <v>4</v>
      </c>
      <c r="E5" s="1" t="s">
        <v>13</v>
      </c>
      <c r="F5" s="2" t="s">
        <v>52</v>
      </c>
      <c r="G5" s="2" t="s">
        <v>53</v>
      </c>
      <c r="H5" s="1">
        <v>0</v>
      </c>
      <c r="I5" s="1">
        <f t="shared" si="0"/>
        <v>0</v>
      </c>
      <c r="J5" s="2" t="s">
        <v>53</v>
      </c>
      <c r="K5" s="1">
        <v>0</v>
      </c>
      <c r="L5" s="1">
        <f t="shared" si="1"/>
        <v>0</v>
      </c>
    </row>
    <row r="6" spans="1:12" x14ac:dyDescent="0.25">
      <c r="A6">
        <f t="shared" si="2"/>
        <v>4</v>
      </c>
      <c r="B6" s="1" t="s">
        <v>14</v>
      </c>
      <c r="C6" s="1" t="s">
        <v>15</v>
      </c>
      <c r="D6" s="1">
        <v>3</v>
      </c>
      <c r="E6" s="1" t="s">
        <v>13</v>
      </c>
      <c r="F6" s="2" t="s">
        <v>52</v>
      </c>
      <c r="G6" s="2" t="s">
        <v>53</v>
      </c>
      <c r="H6" s="1">
        <v>0</v>
      </c>
      <c r="I6" s="1">
        <f t="shared" si="0"/>
        <v>0</v>
      </c>
      <c r="J6" s="2" t="s">
        <v>53</v>
      </c>
      <c r="K6" s="1">
        <v>0</v>
      </c>
      <c r="L6" s="1">
        <f t="shared" si="1"/>
        <v>0</v>
      </c>
    </row>
    <row r="7" spans="1:12" x14ac:dyDescent="0.25">
      <c r="A7">
        <f t="shared" si="2"/>
        <v>5</v>
      </c>
      <c r="B7" s="1" t="s">
        <v>16</v>
      </c>
      <c r="C7" s="1">
        <v>45300005</v>
      </c>
      <c r="D7" s="1">
        <v>1</v>
      </c>
      <c r="E7" s="1" t="s">
        <v>17</v>
      </c>
      <c r="F7" s="1" t="s">
        <v>60</v>
      </c>
      <c r="G7" s="5" t="s">
        <v>62</v>
      </c>
      <c r="H7" s="6">
        <v>6.71</v>
      </c>
      <c r="I7" s="1">
        <f t="shared" si="0"/>
        <v>6.71</v>
      </c>
      <c r="J7" s="7" t="s">
        <v>61</v>
      </c>
      <c r="K7" s="6">
        <v>8.23</v>
      </c>
      <c r="L7" s="1">
        <f t="shared" si="1"/>
        <v>8.23</v>
      </c>
    </row>
    <row r="8" spans="1:12" x14ac:dyDescent="0.25">
      <c r="A8">
        <f t="shared" si="2"/>
        <v>6</v>
      </c>
      <c r="B8" s="1" t="s">
        <v>18</v>
      </c>
      <c r="C8" s="1" t="s">
        <v>19</v>
      </c>
      <c r="D8" s="1">
        <v>4</v>
      </c>
      <c r="E8" s="1" t="s">
        <v>20</v>
      </c>
      <c r="F8" s="2" t="s">
        <v>54</v>
      </c>
      <c r="G8" s="2" t="s">
        <v>53</v>
      </c>
      <c r="H8" s="1">
        <v>0.45</v>
      </c>
      <c r="I8" s="1">
        <f t="shared" si="0"/>
        <v>1.8</v>
      </c>
      <c r="J8" s="2" t="s">
        <v>53</v>
      </c>
      <c r="K8" s="1">
        <v>0.45</v>
      </c>
      <c r="L8" s="1">
        <f t="shared" si="1"/>
        <v>1.8</v>
      </c>
    </row>
    <row r="9" spans="1:12" x14ac:dyDescent="0.25">
      <c r="A9">
        <f t="shared" si="2"/>
        <v>7</v>
      </c>
      <c r="B9" s="1" t="s">
        <v>21</v>
      </c>
      <c r="C9" s="1" t="s">
        <v>19</v>
      </c>
      <c r="D9" s="1">
        <v>2</v>
      </c>
      <c r="E9" s="1" t="s">
        <v>22</v>
      </c>
      <c r="F9" s="2" t="s">
        <v>54</v>
      </c>
      <c r="G9" s="2" t="s">
        <v>53</v>
      </c>
      <c r="H9" s="1">
        <v>0.45</v>
      </c>
      <c r="I9" s="1">
        <f t="shared" si="0"/>
        <v>0.9</v>
      </c>
      <c r="J9" s="2" t="s">
        <v>53</v>
      </c>
      <c r="K9" s="1">
        <v>0.45</v>
      </c>
      <c r="L9" s="1">
        <f t="shared" si="1"/>
        <v>0.9</v>
      </c>
    </row>
    <row r="10" spans="1:12" x14ac:dyDescent="0.25">
      <c r="A10">
        <f t="shared" si="2"/>
        <v>8</v>
      </c>
      <c r="B10" s="1" t="s">
        <v>23</v>
      </c>
      <c r="C10" s="1" t="s">
        <v>24</v>
      </c>
      <c r="D10" s="1">
        <v>1</v>
      </c>
      <c r="E10" s="1" t="s">
        <v>25</v>
      </c>
      <c r="F10" s="2" t="s">
        <v>54</v>
      </c>
      <c r="G10" s="2" t="s">
        <v>53</v>
      </c>
      <c r="H10" s="1">
        <v>0.45</v>
      </c>
      <c r="I10" s="1">
        <f t="shared" si="0"/>
        <v>0.45</v>
      </c>
      <c r="J10" s="2" t="s">
        <v>53</v>
      </c>
      <c r="K10" s="1">
        <v>0.45</v>
      </c>
      <c r="L10" s="1">
        <f t="shared" si="1"/>
        <v>0.45</v>
      </c>
    </row>
    <row r="11" spans="1:12" x14ac:dyDescent="0.25">
      <c r="A11">
        <f t="shared" si="2"/>
        <v>9</v>
      </c>
      <c r="B11" s="1" t="s">
        <v>65</v>
      </c>
      <c r="C11" s="1" t="s">
        <v>26</v>
      </c>
      <c r="D11" s="1">
        <v>3</v>
      </c>
      <c r="E11" s="1" t="s">
        <v>27</v>
      </c>
      <c r="F11" s="2" t="s">
        <v>53</v>
      </c>
      <c r="G11" s="5" t="s">
        <v>64</v>
      </c>
      <c r="H11" s="6">
        <v>0.53100000000000003</v>
      </c>
      <c r="I11" s="1">
        <f t="shared" si="0"/>
        <v>1.593</v>
      </c>
      <c r="J11" s="5" t="s">
        <v>63</v>
      </c>
      <c r="K11" s="6">
        <v>0.58199999999999996</v>
      </c>
      <c r="L11" s="1">
        <f t="shared" si="1"/>
        <v>1.746</v>
      </c>
    </row>
    <row r="12" spans="1:12" x14ac:dyDescent="0.25">
      <c r="A12">
        <f t="shared" si="2"/>
        <v>10</v>
      </c>
      <c r="B12" s="1" t="s">
        <v>28</v>
      </c>
      <c r="C12" s="1" t="s">
        <v>29</v>
      </c>
      <c r="D12" s="1">
        <v>1</v>
      </c>
      <c r="E12" s="1" t="s">
        <v>30</v>
      </c>
      <c r="F12" s="2" t="s">
        <v>53</v>
      </c>
      <c r="G12" s="5" t="s">
        <v>66</v>
      </c>
      <c r="H12" s="6">
        <v>0.35099999999999998</v>
      </c>
      <c r="I12" s="1">
        <f t="shared" si="0"/>
        <v>0.35099999999999998</v>
      </c>
      <c r="J12" s="5" t="s">
        <v>67</v>
      </c>
      <c r="K12" s="6">
        <v>0.27100000000000002</v>
      </c>
      <c r="L12" s="1">
        <f t="shared" si="1"/>
        <v>0.27100000000000002</v>
      </c>
    </row>
    <row r="13" spans="1:12" x14ac:dyDescent="0.25">
      <c r="A13">
        <f t="shared" si="2"/>
        <v>11</v>
      </c>
      <c r="B13" s="1" t="s">
        <v>31</v>
      </c>
      <c r="C13" s="1" t="s">
        <v>32</v>
      </c>
      <c r="D13" s="1">
        <v>1</v>
      </c>
      <c r="E13" s="1" t="s">
        <v>33</v>
      </c>
      <c r="F13" s="2" t="s">
        <v>53</v>
      </c>
      <c r="G13" s="5" t="s">
        <v>69</v>
      </c>
      <c r="H13" s="1">
        <v>0.45</v>
      </c>
      <c r="I13" s="1">
        <f t="shared" si="0"/>
        <v>0.45</v>
      </c>
      <c r="J13" s="5" t="s">
        <v>68</v>
      </c>
      <c r="K13" s="1">
        <v>0.442</v>
      </c>
      <c r="L13" s="1">
        <f t="shared" si="1"/>
        <v>0.442</v>
      </c>
    </row>
    <row r="14" spans="1:12" x14ac:dyDescent="0.25">
      <c r="A14">
        <f t="shared" si="2"/>
        <v>12</v>
      </c>
      <c r="B14" s="1" t="s">
        <v>34</v>
      </c>
      <c r="C14" s="1" t="s">
        <v>35</v>
      </c>
      <c r="D14" s="1">
        <v>1</v>
      </c>
      <c r="E14" s="8" t="s">
        <v>72</v>
      </c>
      <c r="F14" s="2" t="s">
        <v>53</v>
      </c>
      <c r="G14" s="5" t="s">
        <v>73</v>
      </c>
      <c r="H14" s="1">
        <v>0.108</v>
      </c>
      <c r="I14" s="1">
        <f t="shared" si="0"/>
        <v>0.108</v>
      </c>
      <c r="J14" s="5" t="s">
        <v>74</v>
      </c>
      <c r="K14" s="1">
        <v>0.125</v>
      </c>
      <c r="L14" s="1">
        <f t="shared" si="1"/>
        <v>0.125</v>
      </c>
    </row>
    <row r="15" spans="1:12" x14ac:dyDescent="0.25">
      <c r="A15">
        <f t="shared" si="2"/>
        <v>13</v>
      </c>
      <c r="B15" s="1" t="s">
        <v>36</v>
      </c>
      <c r="C15" s="1" t="s">
        <v>37</v>
      </c>
      <c r="D15" s="1">
        <v>1</v>
      </c>
      <c r="E15" s="1" t="s">
        <v>38</v>
      </c>
      <c r="F15" s="2" t="s">
        <v>53</v>
      </c>
      <c r="G15" s="5" t="s">
        <v>71</v>
      </c>
      <c r="H15" s="1">
        <v>0.621</v>
      </c>
      <c r="I15" s="1">
        <f t="shared" si="0"/>
        <v>0.621</v>
      </c>
      <c r="J15" s="5" t="s">
        <v>70</v>
      </c>
      <c r="K15" s="1">
        <v>0.57099999999999995</v>
      </c>
      <c r="L15" s="1">
        <f t="shared" si="1"/>
        <v>0.57099999999999995</v>
      </c>
    </row>
    <row r="16" spans="1:12" x14ac:dyDescent="0.25">
      <c r="A16">
        <f t="shared" si="2"/>
        <v>14</v>
      </c>
      <c r="B16" s="1" t="s">
        <v>39</v>
      </c>
      <c r="C16" s="1" t="s">
        <v>40</v>
      </c>
      <c r="D16" s="1">
        <v>1</v>
      </c>
      <c r="E16" t="s">
        <v>41</v>
      </c>
      <c r="F16" s="2" t="s">
        <v>53</v>
      </c>
      <c r="G16" s="3" t="s">
        <v>80</v>
      </c>
      <c r="H16" s="1">
        <v>0.34200000000000003</v>
      </c>
      <c r="I16" s="1">
        <f t="shared" si="0"/>
        <v>0.34200000000000003</v>
      </c>
      <c r="J16" s="5" t="s">
        <v>79</v>
      </c>
      <c r="K16" s="1">
        <v>0.307</v>
      </c>
      <c r="L16" s="1">
        <f t="shared" si="1"/>
        <v>0.307</v>
      </c>
    </row>
    <row r="17" spans="1:12" x14ac:dyDescent="0.25">
      <c r="A17">
        <f t="shared" si="2"/>
        <v>15</v>
      </c>
      <c r="B17" s="1" t="s">
        <v>42</v>
      </c>
      <c r="C17" s="1" t="s">
        <v>40</v>
      </c>
      <c r="D17" s="1">
        <v>1</v>
      </c>
      <c r="E17" t="s">
        <v>43</v>
      </c>
      <c r="F17" s="1" t="s">
        <v>82</v>
      </c>
      <c r="G17" s="5" t="s">
        <v>83</v>
      </c>
      <c r="H17" s="1">
        <v>0.41</v>
      </c>
      <c r="I17" s="1">
        <f t="shared" si="0"/>
        <v>0.41</v>
      </c>
      <c r="J17" s="5" t="s">
        <v>81</v>
      </c>
      <c r="K17" s="1">
        <v>0.36099999999999999</v>
      </c>
      <c r="L17" s="1">
        <f t="shared" si="1"/>
        <v>0.36099999999999999</v>
      </c>
    </row>
    <row r="18" spans="1:12" x14ac:dyDescent="0.25">
      <c r="A18">
        <f t="shared" si="2"/>
        <v>16</v>
      </c>
      <c r="B18" s="1" t="s">
        <v>44</v>
      </c>
      <c r="C18" s="1" t="s">
        <v>45</v>
      </c>
      <c r="D18" s="1">
        <v>1</v>
      </c>
      <c r="E18" s="1" t="s">
        <v>46</v>
      </c>
      <c r="F18" s="2" t="s">
        <v>54</v>
      </c>
      <c r="G18" s="2" t="s">
        <v>53</v>
      </c>
      <c r="H18" s="1">
        <v>0.45</v>
      </c>
      <c r="I18" s="1">
        <f t="shared" si="0"/>
        <v>0.45</v>
      </c>
      <c r="J18" s="2" t="s">
        <v>53</v>
      </c>
      <c r="K18" s="1">
        <v>0.45</v>
      </c>
      <c r="L18" s="1">
        <f t="shared" si="1"/>
        <v>0.45</v>
      </c>
    </row>
    <row r="19" spans="1:12" x14ac:dyDescent="0.25">
      <c r="A19">
        <f t="shared" si="2"/>
        <v>17</v>
      </c>
      <c r="B19" s="15" t="s">
        <v>53</v>
      </c>
      <c r="C19" s="15" t="s">
        <v>84</v>
      </c>
      <c r="D19" s="15">
        <v>1</v>
      </c>
      <c r="E19" s="15" t="s">
        <v>85</v>
      </c>
      <c r="F19" s="2" t="s">
        <v>53</v>
      </c>
      <c r="G19" s="2" t="s">
        <v>53</v>
      </c>
      <c r="H19" s="2" t="s">
        <v>53</v>
      </c>
      <c r="I19" s="2" t="s">
        <v>53</v>
      </c>
      <c r="J19" s="3" t="s">
        <v>86</v>
      </c>
      <c r="K19" s="15">
        <v>1.66</v>
      </c>
      <c r="L19" s="15">
        <f t="shared" si="1"/>
        <v>1.66</v>
      </c>
    </row>
    <row r="20" spans="1:12" x14ac:dyDescent="0.25">
      <c r="A20">
        <f t="shared" si="2"/>
        <v>18</v>
      </c>
      <c r="B20" s="15" t="s">
        <v>53</v>
      </c>
      <c r="C20" s="15" t="s">
        <v>88</v>
      </c>
      <c r="D20" s="15">
        <v>2</v>
      </c>
      <c r="E20" s="15" t="s">
        <v>87</v>
      </c>
      <c r="F20" s="2" t="s">
        <v>90</v>
      </c>
      <c r="G20" s="2" t="s">
        <v>53</v>
      </c>
      <c r="H20" s="2" t="s">
        <v>53</v>
      </c>
      <c r="I20" s="2" t="s">
        <v>53</v>
      </c>
      <c r="J20" s="3" t="s">
        <v>89</v>
      </c>
      <c r="K20" s="15">
        <f>0.575/5</f>
        <v>0.11499999999999999</v>
      </c>
      <c r="L20" s="15">
        <f t="shared" si="1"/>
        <v>0.22999999999999998</v>
      </c>
    </row>
    <row r="21" spans="1:12" x14ac:dyDescent="0.25">
      <c r="G21" s="4"/>
      <c r="J21" s="4"/>
    </row>
    <row r="22" spans="1:12" x14ac:dyDescent="0.25">
      <c r="F22" s="12" t="s">
        <v>75</v>
      </c>
      <c r="G22" s="13">
        <f>SUM(I3:I18)+L19+L20</f>
        <v>19.204999999999998</v>
      </c>
      <c r="H22" s="13"/>
      <c r="I22" s="12" t="s">
        <v>76</v>
      </c>
      <c r="J22" s="13">
        <f>SUM(L3:L20)</f>
        <v>20.753000000000004</v>
      </c>
      <c r="K22" s="13"/>
      <c r="L22" s="12" t="s">
        <v>76</v>
      </c>
    </row>
    <row r="23" spans="1:12" x14ac:dyDescent="0.25">
      <c r="F23" s="12" t="s">
        <v>77</v>
      </c>
      <c r="G23" s="13">
        <v>5.8</v>
      </c>
      <c r="H23" s="13"/>
      <c r="I23" s="12" t="s">
        <v>76</v>
      </c>
      <c r="J23" s="13">
        <v>5.8</v>
      </c>
      <c r="K23" s="13"/>
      <c r="L23" s="12" t="s">
        <v>76</v>
      </c>
    </row>
    <row r="24" spans="1:12" x14ac:dyDescent="0.25">
      <c r="F24" s="12" t="s">
        <v>78</v>
      </c>
      <c r="G24" s="13">
        <f>G23+G22</f>
        <v>25.004999999999999</v>
      </c>
      <c r="H24" s="13"/>
      <c r="I24" s="12" t="s">
        <v>76</v>
      </c>
      <c r="J24" s="13">
        <f>J23+J22</f>
        <v>26.553000000000004</v>
      </c>
      <c r="K24" s="13"/>
      <c r="L24" s="12" t="s">
        <v>76</v>
      </c>
    </row>
    <row r="25" spans="1:12" x14ac:dyDescent="0.25">
      <c r="G25" s="4"/>
    </row>
  </sheetData>
  <mergeCells count="8">
    <mergeCell ref="G24:H24"/>
    <mergeCell ref="J24:K24"/>
    <mergeCell ref="G1:I1"/>
    <mergeCell ref="J1:L1"/>
    <mergeCell ref="G22:H22"/>
    <mergeCell ref="J22:K22"/>
    <mergeCell ref="G23:H23"/>
    <mergeCell ref="J23:K23"/>
  </mergeCells>
  <hyperlinks>
    <hyperlink ref="G3" r:id="rId1"/>
    <hyperlink ref="J3" r:id="rId2"/>
    <hyperlink ref="G4" r:id="rId3"/>
    <hyperlink ref="J4" r:id="rId4"/>
    <hyperlink ref="J7" r:id="rId5"/>
    <hyperlink ref="G7" r:id="rId6"/>
    <hyperlink ref="J11" r:id="rId7"/>
    <hyperlink ref="G11" r:id="rId8"/>
    <hyperlink ref="G12" r:id="rId9"/>
    <hyperlink ref="J12" r:id="rId10"/>
    <hyperlink ref="J13" r:id="rId11"/>
    <hyperlink ref="G13" r:id="rId12"/>
    <hyperlink ref="J15" r:id="rId13"/>
    <hyperlink ref="G15" r:id="rId14"/>
    <hyperlink ref="G14" r:id="rId15"/>
    <hyperlink ref="J14" r:id="rId16"/>
    <hyperlink ref="J16" r:id="rId17"/>
    <hyperlink ref="G16" r:id="rId18"/>
    <hyperlink ref="J17" r:id="rId19"/>
    <hyperlink ref="G17" r:id="rId20"/>
    <hyperlink ref="J19" r:id="rId21"/>
    <hyperlink ref="J20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Feuil1!SKY_R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2020-04-06T08:25:46Z</dcterms:created>
  <dcterms:modified xsi:type="dcterms:W3CDTF">2020-04-06T13:03:59Z</dcterms:modified>
</cp:coreProperties>
</file>